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xl/drawings/drawing7.xml" ContentType="application/vnd.openxmlformats-officedocument.drawing+xml"/>
  <Override PartName="/xl/charts/chart7.xml" ContentType="application/vnd.openxmlformats-officedocument.drawingml.chart+xml"/>
  <Override PartName="/xl/drawings/drawing8.xml" ContentType="application/vnd.openxmlformats-officedocument.drawing+xml"/>
  <Override PartName="/xl/charts/chart8.xml" ContentType="application/vnd.openxmlformats-officedocument.drawingml.chart+xml"/>
  <Override PartName="/xl/drawings/drawing9.xml" ContentType="application/vnd.openxmlformats-officedocument.drawing+xml"/>
  <Override PartName="/xl/charts/chart9.xml" ContentType="application/vnd.openxmlformats-officedocument.drawingml.chart+xml"/>
  <Override PartName="/xl/drawings/drawing10.xml" ContentType="application/vnd.openxmlformats-officedocument.drawing+xml"/>
  <Override PartName="/xl/charts/chart10.xml" ContentType="application/vnd.openxmlformats-officedocument.drawingml.chart+xml"/>
  <Override PartName="/xl/drawings/drawing11.xml" ContentType="application/vnd.openxmlformats-officedocument.drawing+xml"/>
  <Override PartName="/xl/charts/chart11.xml" ContentType="application/vnd.openxmlformats-officedocument.drawingml.chart+xml"/>
  <Override PartName="/xl/drawings/drawing12.xml" ContentType="application/vnd.openxmlformats-officedocument.drawing+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drawings/drawing14.xml" ContentType="application/vnd.openxmlformats-officedocument.drawing+xml"/>
  <Override PartName="/xl/charts/chart14.xml" ContentType="application/vnd.openxmlformats-officedocument.drawingml.chart+xml"/>
  <Override PartName="/xl/drawings/drawing1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drawings/drawing16.xml" ContentType="application/vnd.openxmlformats-officedocument.drawing+xml"/>
  <Override PartName="/xl/charts/chart18.xml" ContentType="application/vnd.openxmlformats-officedocument.drawingml.chart+xml"/>
  <Override PartName="/xl/drawings/drawing17.xml" ContentType="application/vnd.openxmlformats-officedocument.drawing+xml"/>
  <Override PartName="/xl/charts/chart19.xml" ContentType="application/vnd.openxmlformats-officedocument.drawingml.chart+xml"/>
  <Override PartName="/xl/drawings/drawing18.xml" ContentType="application/vnd.openxmlformats-officedocument.drawing+xml"/>
  <Override PartName="/xl/charts/chart20.xml" ContentType="application/vnd.openxmlformats-officedocument.drawingml.chart+xml"/>
  <Override PartName="/xl/drawings/drawing19.xml" ContentType="application/vnd.openxmlformats-officedocument.drawing+xml"/>
  <Override PartName="/xl/charts/chart21.xml" ContentType="application/vnd.openxmlformats-officedocument.drawingml.chart+xml"/>
  <Override PartName="/xl/drawings/drawing20.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21.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22.xml" ContentType="application/vnd.openxmlformats-officedocument.drawing+xml"/>
  <Override PartName="/xl/charts/chart26.xml" ContentType="application/vnd.openxmlformats-officedocument.drawingml.chart+xml"/>
  <Override PartName="/xl/drawings/drawing23.xml" ContentType="application/vnd.openxmlformats-officedocument.drawing+xml"/>
  <Override PartName="/xl/charts/chart27.xml" ContentType="application/vnd.openxmlformats-officedocument.drawingml.chart+xml"/>
  <Override PartName="/xl/drawings/drawing24.xml" ContentType="application/vnd.openxmlformats-officedocument.drawing+xml"/>
  <Override PartName="/xl/charts/chart28.xml" ContentType="application/vnd.openxmlformats-officedocument.drawingml.chart+xml"/>
  <Override PartName="/xl/drawings/drawing25.xml" ContentType="application/vnd.openxmlformats-officedocument.drawing+xml"/>
  <Override PartName="/xl/charts/chart29.xml" ContentType="application/vnd.openxmlformats-officedocument.drawingml.chart+xml"/>
  <Override PartName="/xl/drawings/drawing26.xml" ContentType="application/vnd.openxmlformats-officedocument.drawing+xml"/>
  <Override PartName="/xl/charts/chart30.xml" ContentType="application/vnd.openxmlformats-officedocument.drawingml.chart+xml"/>
  <Override PartName="/xl/drawings/drawing27.xml" ContentType="application/vnd.openxmlformats-officedocument.drawing+xml"/>
  <Override PartName="/xl/charts/chart31.xml" ContentType="application/vnd.openxmlformats-officedocument.drawingml.chart+xml"/>
  <Override PartName="/xl/drawings/drawing28.xml" ContentType="application/vnd.openxmlformats-officedocument.drawing+xml"/>
  <Override PartName="/xl/charts/chart32.xml" ContentType="application/vnd.openxmlformats-officedocument.drawingml.chart+xml"/>
  <Override PartName="/xl/drawings/drawing29.xml" ContentType="application/vnd.openxmlformats-officedocument.drawing+xml"/>
  <Override PartName="/xl/charts/chart33.xml" ContentType="application/vnd.openxmlformats-officedocument.drawingml.chart+xml"/>
  <Override PartName="/xl/drawings/drawing30.xml" ContentType="application/vnd.openxmlformats-officedocument.drawing+xml"/>
  <Override PartName="/xl/charts/chart34.xml" ContentType="application/vnd.openxmlformats-officedocument.drawingml.chart+xml"/>
  <Override PartName="/xl/drawings/drawing31.xml" ContentType="application/vnd.openxmlformats-officedocument.drawing+xml"/>
  <Override PartName="/xl/charts/chart35.xml" ContentType="application/vnd.openxmlformats-officedocument.drawingml.chart+xml"/>
  <Override PartName="/xl/drawings/drawing32.xml" ContentType="application/vnd.openxmlformats-officedocument.drawing+xml"/>
  <Override PartName="/xl/charts/chart36.xml" ContentType="application/vnd.openxmlformats-officedocument.drawingml.chart+xml"/>
  <Override PartName="/xl/drawings/drawing33.xml" ContentType="application/vnd.openxmlformats-officedocument.drawing+xml"/>
  <Override PartName="/xl/charts/chart37.xml" ContentType="application/vnd.openxmlformats-officedocument.drawingml.chart+xml"/>
  <Override PartName="/xl/drawings/drawing34.xml" ContentType="application/vnd.openxmlformats-officedocument.drawing+xml"/>
  <Override PartName="/xl/charts/chart38.xml" ContentType="application/vnd.openxmlformats-officedocument.drawingml.chart+xml"/>
  <Override PartName="/xl/drawings/drawing35.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36.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37.xml" ContentType="application/vnd.openxmlformats-officedocument.drawing+xml"/>
  <Override PartName="/xl/charts/chart43.xml" ContentType="application/vnd.openxmlformats-officedocument.drawingml.chart+xml"/>
  <Override PartName="/xl/drawings/drawing38.xml" ContentType="application/vnd.openxmlformats-officedocument.drawing+xml"/>
  <Override PartName="/xl/charts/chart44.xml" ContentType="application/vnd.openxmlformats-officedocument.drawingml.chart+xml"/>
  <Override PartName="/xl/drawings/drawing39.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drawings/drawing40.xml" ContentType="application/vnd.openxmlformats-officedocument.drawing+xml"/>
  <Override PartName="/xl/charts/chart49.xml" ContentType="application/vnd.openxmlformats-officedocument.drawingml.chart+xml"/>
  <Override PartName="/xl/drawings/drawing41.xml" ContentType="application/vnd.openxmlformats-officedocument.drawing+xml"/>
  <Override PartName="/xl/charts/chart50.xml" ContentType="application/vnd.openxmlformats-officedocument.drawingml.chart+xml"/>
  <Override PartName="/xl/drawings/drawing42.xml" ContentType="application/vnd.openxmlformats-officedocument.drawing+xml"/>
  <Override PartName="/xl/charts/chart51.xml" ContentType="application/vnd.openxmlformats-officedocument.drawingml.chart+xml"/>
  <Override PartName="/xl/drawings/drawing4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drawings/drawing44.xml" ContentType="application/vnd.openxmlformats-officedocument.drawing+xml"/>
  <Override PartName="/xl/charts/chart56.xml" ContentType="application/vnd.openxmlformats-officedocument.drawingml.chart+xml"/>
  <Override PartName="/xl/drawings/drawing45.xml" ContentType="application/vnd.openxmlformats-officedocument.drawing+xml"/>
  <Override PartName="/xl/charts/chart57.xml" ContentType="application/vnd.openxmlformats-officedocument.drawingml.chart+xml"/>
  <Override PartName="/xl/drawings/drawing46.xml" ContentType="application/vnd.openxmlformats-officedocument.drawing+xml"/>
  <Override PartName="/xl/charts/chart58.xml" ContentType="application/vnd.openxmlformats-officedocument.drawingml.chart+xml"/>
  <Override PartName="/xl/drawings/drawing47.xml" ContentType="application/vnd.openxmlformats-officedocument.drawing+xml"/>
  <Override PartName="/xl/charts/chart59.xml" ContentType="application/vnd.openxmlformats-officedocument.drawingml.chart+xml"/>
  <Override PartName="/xl/drawings/drawing48.xml" ContentType="application/vnd.openxmlformats-officedocument.drawing+xml"/>
  <Override PartName="/xl/charts/chart60.xml" ContentType="application/vnd.openxmlformats-officedocument.drawingml.chart+xml"/>
  <Override PartName="/xl/drawings/drawing49.xml" ContentType="application/vnd.openxmlformats-officedocument.drawing+xml"/>
  <Override PartName="/xl/charts/chart61.xml" ContentType="application/vnd.openxmlformats-officedocument.drawingml.chart+xml"/>
  <Override PartName="/xl/charts/chart62.xml" ContentType="application/vnd.openxmlformats-officedocument.drawingml.chart+xml"/>
  <Override PartName="/xl/charts/chart63.xml" ContentType="application/vnd.openxmlformats-officedocument.drawingml.chart+xml"/>
  <Override PartName="/xl/charts/chart64.xml" ContentType="application/vnd.openxmlformats-officedocument.drawingml.chart+xml"/>
  <Override PartName="/xl/charts/chart65.xml" ContentType="application/vnd.openxmlformats-officedocument.drawingml.chart+xml"/>
  <Override PartName="/xl/charts/chart66.xml" ContentType="application/vnd.openxmlformats-officedocument.drawingml.chart+xml"/>
  <Override PartName="/xl/drawings/drawing50.xml" ContentType="application/vnd.openxmlformats-officedocument.drawing+xml"/>
  <Override PartName="/xl/charts/chart67.xml" ContentType="application/vnd.openxmlformats-officedocument.drawingml.chart+xml"/>
  <Override PartName="/xl/charts/chart68.xml" ContentType="application/vnd.openxmlformats-officedocument.drawingml.chart+xml"/>
  <Override PartName="/xl/charts/chart69.xml" ContentType="application/vnd.openxmlformats-officedocument.drawingml.chart+xml"/>
  <Override PartName="/xl/drawings/drawing51.xml" ContentType="application/vnd.openxmlformats-officedocument.drawing+xml"/>
  <Override PartName="/xl/charts/chart70.xml" ContentType="application/vnd.openxmlformats-officedocument.drawingml.chart+xml"/>
  <Override PartName="/xl/charts/chart71.xml" ContentType="application/vnd.openxmlformats-officedocument.drawingml.chart+xml"/>
  <Override PartName="/xl/drawings/drawing52.xml" ContentType="application/vnd.openxmlformats-officedocument.drawing+xml"/>
  <Override PartName="/xl/charts/chart72.xml" ContentType="application/vnd.openxmlformats-officedocument.drawingml.chart+xml"/>
  <Override PartName="/xl/drawings/drawing53.xml" ContentType="application/vnd.openxmlformats-officedocument.drawing+xml"/>
  <Override PartName="/xl/charts/chart73.xml" ContentType="application/vnd.openxmlformats-officedocument.drawingml.chart+xml"/>
  <Override PartName="/xl/drawings/drawing54.xml" ContentType="application/vnd.openxmlformats-officedocument.drawing+xml"/>
  <Override PartName="/xl/charts/chart74.xml" ContentType="application/vnd.openxmlformats-officedocument.drawingml.chart+xml"/>
  <Override PartName="/xl/drawings/drawing55.xml" ContentType="application/vnd.openxmlformats-officedocument.drawing+xml"/>
  <Override PartName="/xl/charts/chart75.xml" ContentType="application/vnd.openxmlformats-officedocument.drawingml.chart+xml"/>
  <Override PartName="/xl/drawings/drawing56.xml" ContentType="application/vnd.openxmlformats-officedocument.drawing+xml"/>
  <Override PartName="/xl/charts/chart76.xml" ContentType="application/vnd.openxmlformats-officedocument.drawingml.chart+xml"/>
  <Override PartName="/xl/drawings/drawing57.xml" ContentType="application/vnd.openxmlformats-officedocument.drawing+xml"/>
  <Override PartName="/xl/charts/chart77.xml" ContentType="application/vnd.openxmlformats-officedocument.drawingml.chart+xml"/>
  <Override PartName="/xl/drawings/drawing58.xml" ContentType="application/vnd.openxmlformats-officedocument.drawing+xml"/>
  <Override PartName="/xl/charts/chart78.xml" ContentType="application/vnd.openxmlformats-officedocument.drawingml.chart+xml"/>
  <Override PartName="/xl/drawings/drawing59.xml" ContentType="application/vnd.openxmlformats-officedocument.drawing+xml"/>
  <Override PartName="/xl/charts/chart79.xml" ContentType="application/vnd.openxmlformats-officedocument.drawingml.chart+xml"/>
  <Override PartName="/xl/drawings/drawing60.xml" ContentType="application/vnd.openxmlformats-officedocument.drawingml.chartshapes+xml"/>
  <Override PartName="/xl/drawings/drawing61.xml" ContentType="application/vnd.openxmlformats-officedocument.drawing+xml"/>
  <Override PartName="/xl/charts/chart80.xml" ContentType="application/vnd.openxmlformats-officedocument.drawingml.chart+xml"/>
  <Override PartName="/xl/drawings/drawing62.xml" ContentType="application/vnd.openxmlformats-officedocument.drawing+xml"/>
  <Override PartName="/xl/charts/chart81.xml" ContentType="application/vnd.openxmlformats-officedocument.drawingml.chart+xml"/>
  <Override PartName="/xl/drawings/drawing63.xml" ContentType="application/vnd.openxmlformats-officedocument.drawing+xml"/>
  <Override PartName="/xl/charts/chart82.xml" ContentType="application/vnd.openxmlformats-officedocument.drawingml.chart+xml"/>
  <Override PartName="/xl/drawings/drawing64.xml" ContentType="application/vnd.openxmlformats-officedocument.drawing+xml"/>
  <Override PartName="/xl/charts/chart83.xml" ContentType="application/vnd.openxmlformats-officedocument.drawingml.chart+xml"/>
  <Override PartName="/xl/drawings/drawing65.xml" ContentType="application/vnd.openxmlformats-officedocument.drawing+xml"/>
  <Override PartName="/xl/charts/chart84.xml" ContentType="application/vnd.openxmlformats-officedocument.drawingml.chart+xml"/>
  <Override PartName="/xl/drawings/drawing66.xml" ContentType="application/vnd.openxmlformats-officedocument.drawing+xml"/>
  <Override PartName="/xl/charts/chart85.xml" ContentType="application/vnd.openxmlformats-officedocument.drawingml.chart+xml"/>
  <Override PartName="/xl/drawings/drawing67.xml" ContentType="application/vnd.openxmlformats-officedocument.drawing+xml"/>
  <Override PartName="/xl/charts/chart86.xml" ContentType="application/vnd.openxmlformats-officedocument.drawingml.chart+xml"/>
  <Override PartName="/xl/drawings/drawing68.xml" ContentType="application/vnd.openxmlformats-officedocument.drawing+xml"/>
  <Override PartName="/xl/charts/chart87.xml" ContentType="application/vnd.openxmlformats-officedocument.drawingml.chart+xml"/>
  <Override PartName="/xl/charts/chart88.xml" ContentType="application/vnd.openxmlformats-officedocument.drawingml.chart+xml"/>
  <Override PartName="/xl/drawings/drawing69.xml" ContentType="application/vnd.openxmlformats-officedocument.drawing+xml"/>
  <Override PartName="/xl/charts/chart89.xml" ContentType="application/vnd.openxmlformats-officedocument.drawingml.chart+xml"/>
  <Override PartName="/xl/drawings/drawing70.xml" ContentType="application/vnd.openxmlformats-officedocument.drawingml.chartshapes+xml"/>
  <Override PartName="/xl/drawings/drawing71.xml" ContentType="application/vnd.openxmlformats-officedocument.drawing+xml"/>
  <Override PartName="/xl/charts/chart90.xml" ContentType="application/vnd.openxmlformats-officedocument.drawingml.chart+xml"/>
  <Override PartName="/xl/drawings/drawing72.xml" ContentType="application/vnd.openxmlformats-officedocument.drawing+xml"/>
  <Override PartName="/xl/charts/chart91.xml" ContentType="application/vnd.openxmlformats-officedocument.drawingml.chart+xml"/>
  <Override PartName="/xl/drawings/drawing73.xml" ContentType="application/vnd.openxmlformats-officedocument.drawing+xml"/>
  <Override PartName="/xl/charts/chart92.xml" ContentType="application/vnd.openxmlformats-officedocument.drawingml.chart+xml"/>
  <Override PartName="/xl/drawings/drawing74.xml" ContentType="application/vnd.openxmlformats-officedocument.drawing+xml"/>
  <Override PartName="/xl/charts/chart93.xml" ContentType="application/vnd.openxmlformats-officedocument.drawingml.chart+xml"/>
  <Override PartName="/xl/drawings/drawing75.xml" ContentType="application/vnd.openxmlformats-officedocument.drawing+xml"/>
  <Override PartName="/xl/charts/chart94.xml" ContentType="application/vnd.openxmlformats-officedocument.drawingml.chart+xml"/>
  <Override PartName="/xl/drawings/drawing76.xml" ContentType="application/vnd.openxmlformats-officedocument.drawing+xml"/>
  <Override PartName="/xl/charts/chart95.xml" ContentType="application/vnd.openxmlformats-officedocument.drawingml.chart+xml"/>
  <Override PartName="/xl/drawings/drawing77.xml" ContentType="application/vnd.openxmlformats-officedocument.drawing+xml"/>
  <Override PartName="/xl/charts/chart96.xml" ContentType="application/vnd.openxmlformats-officedocument.drawingml.chart+xml"/>
  <Override PartName="/xl/drawings/drawing78.xml" ContentType="application/vnd.openxmlformats-officedocument.drawing+xml"/>
  <Override PartName="/xl/charts/chart97.xml" ContentType="application/vnd.openxmlformats-officedocument.drawingml.chart+xml"/>
  <Override PartName="/xl/drawings/drawing79.xml" ContentType="application/vnd.openxmlformats-officedocument.drawing+xml"/>
  <Override PartName="/xl/charts/chart98.xml" ContentType="application/vnd.openxmlformats-officedocument.drawingml.chart+xml"/>
  <Override PartName="/xl/drawings/drawing80.xml" ContentType="application/vnd.openxmlformats-officedocument.drawing+xml"/>
  <Override PartName="/xl/charts/chart99.xml" ContentType="application/vnd.openxmlformats-officedocument.drawingml.chart+xml"/>
  <Override PartName="/xl/drawings/drawing81.xml" ContentType="application/vnd.openxmlformats-officedocument.drawing+xml"/>
  <Override PartName="/xl/charts/chart100.xml" ContentType="application/vnd.openxmlformats-officedocument.drawingml.chart+xml"/>
  <Override PartName="/xl/drawings/drawing82.xml" ContentType="application/vnd.openxmlformats-officedocument.drawing+xml"/>
  <Override PartName="/xl/charts/chart101.xml" ContentType="application/vnd.openxmlformats-officedocument.drawingml.chart+xml"/>
  <Override PartName="/xl/drawings/drawing83.xml" ContentType="application/vnd.openxmlformats-officedocument.drawing+xml"/>
  <Override PartName="/xl/charts/chart102.xml" ContentType="application/vnd.openxmlformats-officedocument.drawingml.chart+xml"/>
  <Override PartName="/xl/drawings/drawing84.xml" ContentType="application/vnd.openxmlformats-officedocument.drawing+xml"/>
  <Override PartName="/xl/charts/chart103.xml" ContentType="application/vnd.openxmlformats-officedocument.drawingml.chart+xml"/>
  <Override PartName="/xl/drawings/drawing85.xml" ContentType="application/vnd.openxmlformats-officedocument.drawing+xml"/>
  <Override PartName="/xl/charts/chart104.xml" ContentType="application/vnd.openxmlformats-officedocument.drawingml.chart+xml"/>
  <Override PartName="/xl/drawings/drawing86.xml" ContentType="application/vnd.openxmlformats-officedocument.drawing+xml"/>
  <Override PartName="/xl/charts/chart105.xml" ContentType="application/vnd.openxmlformats-officedocument.drawingml.chart+xml"/>
  <Override PartName="/xl/charts/chart106.xml" ContentType="application/vnd.openxmlformats-officedocument.drawingml.chart+xml"/>
  <Override PartName="/xl/drawings/drawing87.xml" ContentType="application/vnd.openxmlformats-officedocument.drawing+xml"/>
  <Override PartName="/xl/charts/chart107.xml" ContentType="application/vnd.openxmlformats-officedocument.drawingml.chart+xml"/>
  <Override PartName="/xl/drawings/drawing88.xml" ContentType="application/vnd.openxmlformats-officedocument.drawing+xml"/>
  <Override PartName="/xl/charts/chart108.xml" ContentType="application/vnd.openxmlformats-officedocument.drawingml.chart+xml"/>
  <Override PartName="/xl/charts/chart109.xml" ContentType="application/vnd.openxmlformats-officedocument.drawingml.chart+xml"/>
  <Override PartName="/xl/drawings/drawing89.xml" ContentType="application/vnd.openxmlformats-officedocument.drawing+xml"/>
  <Override PartName="/xl/charts/chart110.xml" ContentType="application/vnd.openxmlformats-officedocument.drawingml.chart+xml"/>
  <Override PartName="/xl/charts/chart111.xml" ContentType="application/vnd.openxmlformats-officedocument.drawingml.chart+xml"/>
  <Override PartName="/xl/drawings/drawing90.xml" ContentType="application/vnd.openxmlformats-officedocument.drawing+xml"/>
  <Override PartName="/xl/charts/chart112.xml" ContentType="application/vnd.openxmlformats-officedocument.drawingml.chart+xml"/>
  <Override PartName="/xl/drawings/drawing91.xml" ContentType="application/vnd.openxmlformats-officedocument.drawing+xml"/>
  <Override PartName="/xl/charts/chart113.xml" ContentType="application/vnd.openxmlformats-officedocument.drawingml.chart+xml"/>
  <Override PartName="/xl/drawings/drawing92.xml" ContentType="application/vnd.openxmlformats-officedocument.drawing+xml"/>
  <Override PartName="/xl/charts/chart114.xml" ContentType="application/vnd.openxmlformats-officedocument.drawingml.chart+xml"/>
  <Override PartName="/xl/charts/chart115.xml" ContentType="application/vnd.openxmlformats-officedocument.drawingml.chart+xml"/>
  <Override PartName="/xl/drawings/drawing93.xml" ContentType="application/vnd.openxmlformats-officedocument.drawing+xml"/>
  <Override PartName="/xl/charts/chart116.xml" ContentType="application/vnd.openxmlformats-officedocument.drawingml.chart+xml"/>
  <Override PartName="/xl/charts/chart117.xml" ContentType="application/vnd.openxmlformats-officedocument.drawingml.chart+xml"/>
  <Override PartName="/xl/charts/chart118.xml" ContentType="application/vnd.openxmlformats-officedocument.drawingml.chart+xml"/>
  <Override PartName="/xl/drawings/drawing94.xml" ContentType="application/vnd.openxmlformats-officedocument.drawing+xml"/>
  <Override PartName="/xl/charts/chart119.xml" ContentType="application/vnd.openxmlformats-officedocument.drawingml.chart+xml"/>
  <Override PartName="/xl/charts/chart120.xml" ContentType="application/vnd.openxmlformats-officedocument.drawingml.chart+xml"/>
  <Override PartName="/xl/drawings/drawing95.xml" ContentType="application/vnd.openxmlformats-officedocument.drawing+xml"/>
  <Override PartName="/xl/charts/chart121.xml" ContentType="application/vnd.openxmlformats-officedocument.drawingml.chart+xml"/>
  <Override PartName="/xl/drawings/drawing96.xml" ContentType="application/vnd.openxmlformats-officedocument.drawing+xml"/>
  <Override PartName="/xl/charts/chart12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228"/>
  <workbookPr filterPrivacy="1" updateLinks="never" codeName="ЭтаКнига" defaultThemeVersion="124226"/>
  <xr:revisionPtr revIDLastSave="0" documentId="8_{EE18DEF5-1BF5-44C0-A280-39A912D41535}" xr6:coauthVersionLast="45" xr6:coauthVersionMax="45" xr10:uidLastSave="{00000000-0000-0000-0000-000000000000}"/>
  <bookViews>
    <workbookView xWindow="-120" yWindow="-120" windowWidth="24240" windowHeight="13140" tabRatio="945"/>
  </bookViews>
  <sheets>
    <sheet name="Contents" sheetId="1" r:id="rId1"/>
    <sheet name="Figure 2.1.1" sheetId="120" r:id="rId2"/>
    <sheet name="Figure 2.1.2" sheetId="121" r:id="rId3"/>
    <sheet name="Figure 2.1.3" sheetId="122" r:id="rId4"/>
    <sheet name="Figure 2.1.4" sheetId="123" r:id="rId5"/>
    <sheet name="Figure 2.1.5" sheetId="124" r:id="rId6"/>
    <sheet name="Figure 2.1.6" sheetId="125" r:id="rId7"/>
    <sheet name="Figure 2.1.7" sheetId="126" r:id="rId8"/>
    <sheet name="Figure 2.1.8" sheetId="127" r:id="rId9"/>
    <sheet name="Figure 2.1.9" sheetId="128" r:id="rId10"/>
    <sheet name="Table 2.1.1" sheetId="129" r:id="rId11"/>
    <sheet name="Figure 2.1.10" sheetId="130" r:id="rId12"/>
    <sheet name="Figure 2.1.11" sheetId="131" r:id="rId13"/>
    <sheet name="Figure 2.1.12" sheetId="132" r:id="rId14"/>
    <sheet name="Figure 2.1.13" sheetId="133" r:id="rId15"/>
    <sheet name="Box 1 Table 1" sheetId="135" r:id="rId16"/>
    <sheet name="Figure 2.2.1" sheetId="136" r:id="rId17"/>
    <sheet name="Figure 2.2.2" sheetId="137" r:id="rId18"/>
    <sheet name="Figure 2.2.3" sheetId="138" r:id="rId19"/>
    <sheet name="Figure 2.2.4" sheetId="139" r:id="rId20"/>
    <sheet name="Figure 2.2.5" sheetId="140" r:id="rId21"/>
    <sheet name="Figure 2.2.6 " sheetId="141" r:id="rId22"/>
    <sheet name="Table 2.2.1" sheetId="142" r:id="rId23"/>
    <sheet name="Table 2.2.2" sheetId="143" r:id="rId24"/>
    <sheet name="Box 2 Table 1" sheetId="144" r:id="rId25"/>
    <sheet name="Box 2 Figure 1" sheetId="145" r:id="rId26"/>
    <sheet name="Box 2 Figure 2" sheetId="146" r:id="rId27"/>
    <sheet name="Figure 2.3.1" sheetId="147" r:id="rId28"/>
    <sheet name="Figure 2.3.2" sheetId="148" r:id="rId29"/>
    <sheet name="Figure 2.3.3" sheetId="149" r:id="rId30"/>
    <sheet name="Figure 2.3.4" sheetId="150" r:id="rId31"/>
    <sheet name="Figure 2.3.5" sheetId="152" r:id="rId32"/>
    <sheet name="Figure 2.3.6" sheetId="153" r:id="rId33"/>
    <sheet name="Figure 2.3.7" sheetId="154" r:id="rId34"/>
    <sheet name="Figure 2.3.8" sheetId="155" r:id="rId35"/>
    <sheet name="Figure 2.3.9" sheetId="156" r:id="rId36"/>
    <sheet name="Figure 2.3.10" sheetId="157" r:id="rId37"/>
    <sheet name="Figure 2.3.11" sheetId="158" r:id="rId38"/>
    <sheet name="Figure 2.3.12" sheetId="159" r:id="rId39"/>
    <sheet name="Figure 3.1.1.1" sheetId="40" r:id="rId40"/>
    <sheet name="Figure 3.1.1.2" sheetId="41" r:id="rId41"/>
    <sheet name="Figure 3.1.1.3" sheetId="42" r:id="rId42"/>
    <sheet name="Figure 3.1.1.4" sheetId="43" r:id="rId43"/>
    <sheet name="Figure 3.1.1.5" sheetId="89" r:id="rId44"/>
    <sheet name="Figure 3.1.1.6" sheetId="90" r:id="rId45"/>
    <sheet name="Figure 3.1.1.7" sheetId="91" r:id="rId46"/>
    <sheet name="Figure 3.1.1.8" sheetId="92" r:id="rId47"/>
    <sheet name="Figure 3.1.1.9" sheetId="93" r:id="rId48"/>
    <sheet name="Figure 3.1.2.1" sheetId="94" r:id="rId49"/>
    <sheet name="Figure 3.1.2.2" sheetId="95" r:id="rId50"/>
    <sheet name="Figure 3.1.2.3" sheetId="96" r:id="rId51"/>
    <sheet name="Table 3.1.2.1" sheetId="97" r:id="rId52"/>
    <sheet name="Figure 3.1.2.4" sheetId="98" r:id="rId53"/>
    <sheet name="Figure 3.1.2.5" sheetId="99" r:id="rId54"/>
    <sheet name="Figure 3.1.2.6" sheetId="100" r:id="rId55"/>
    <sheet name="Table 3.1.2.2" sheetId="101" r:id="rId56"/>
    <sheet name="Figure 3.1.2.7" sheetId="102" r:id="rId57"/>
    <sheet name="Figure 3.1.2.8" sheetId="103" r:id="rId58"/>
    <sheet name="Figure 3.1.2.9" sheetId="104" r:id="rId59"/>
    <sheet name="Table 3.1.2.3" sheetId="105" r:id="rId60"/>
    <sheet name="Box 3 Figure 1" sheetId="106" r:id="rId61"/>
    <sheet name="Box 3 Figure 2" sheetId="160" r:id="rId62"/>
    <sheet name="Figure 3.1.2.10" sheetId="108" r:id="rId63"/>
    <sheet name="Table 3.1.2.4" sheetId="109" r:id="rId64"/>
    <sheet name="Figure 3.1.3.1" sheetId="44" r:id="rId65"/>
    <sheet name="Figure 3.1.3.2" sheetId="45" r:id="rId66"/>
    <sheet name="Figure 3.1.3.3" sheetId="46" r:id="rId67"/>
    <sheet name="Figure 3.1.3.4" sheetId="47" r:id="rId68"/>
    <sheet name="Figure 3.1.3.5" sheetId="118" r:id="rId69"/>
    <sheet name="Figure 3.1.3.6" sheetId="49" r:id="rId70"/>
    <sheet name="Figure 3.1.3.7" sheetId="50" r:id="rId71"/>
    <sheet name="Figure 3.1.3.8" sheetId="51" r:id="rId72"/>
    <sheet name="Figure 3.1.3.9" sheetId="52" r:id="rId73"/>
    <sheet name="Figure 3.1.3.10" sheetId="53" r:id="rId74"/>
    <sheet name="Table 3.1.3.1" sheetId="54" r:id="rId75"/>
    <sheet name="Figure 3.1.3.11" sheetId="55" r:id="rId76"/>
    <sheet name="Figure 3.1.3.12" sheetId="56" r:id="rId77"/>
    <sheet name="Table 3.1.4.1" sheetId="110" r:id="rId78"/>
    <sheet name="Figure 3.1.4.1" sheetId="57" r:id="rId79"/>
    <sheet name="Table 3.1.4.2" sheetId="111" r:id="rId80"/>
    <sheet name="Figure 3.1.4.2" sheetId="58" r:id="rId81"/>
    <sheet name="Box 4 Table 1" sheetId="112" r:id="rId82"/>
    <sheet name="Table 3.1.4.3" sheetId="113" r:id="rId83"/>
    <sheet name="Table 3.1.4.4" sheetId="115" r:id="rId84"/>
    <sheet name="Table 3.1.4.5" sheetId="114" r:id="rId85"/>
    <sheet name="Figure 3.1.4.3" sheetId="59" r:id="rId86"/>
    <sheet name="Table 3.1.4.6" sheetId="116" r:id="rId87"/>
    <sheet name="Figure 3.1.4.4" sheetId="60" r:id="rId88"/>
    <sheet name="Figure 3.1.4.5" sheetId="119" r:id="rId89"/>
    <sheet name="Table 3.1.4.7" sheetId="117" r:id="rId90"/>
    <sheet name="Figure 3.2.1.1" sheetId="62" r:id="rId91"/>
    <sheet name="Figure 3.2.1.2" sheetId="63" r:id="rId92"/>
    <sheet name="Figure 3.2.1.3" sheetId="64" r:id="rId93"/>
    <sheet name="Figure 3.2.1.4" sheetId="65" r:id="rId94"/>
    <sheet name="Figure 3.2.1.5" sheetId="66" r:id="rId95"/>
    <sheet name="Figure 3.2.2.1" sheetId="67" r:id="rId96"/>
    <sheet name="Figure 3.2.2.2" sheetId="68" r:id="rId97"/>
    <sheet name="Figure 3.2.2.3" sheetId="69" r:id="rId98"/>
    <sheet name="Figure 3.2.2.4" sheetId="70" r:id="rId99"/>
    <sheet name="Figure 3.2.2.5" sheetId="71" r:id="rId100"/>
    <sheet name="Figure 3.2.2.6" sheetId="72" r:id="rId101"/>
    <sheet name="Figure 3.2.3.1" sheetId="73" r:id="rId102"/>
    <sheet name="Figure 3.2.3.2" sheetId="74" r:id="rId103"/>
    <sheet name="Figure 3.2.3.3" sheetId="75" r:id="rId104"/>
    <sheet name="Figure 3.2.3.4" sheetId="76" r:id="rId105"/>
    <sheet name="Table 3.2.3.1" sheetId="77" r:id="rId106"/>
    <sheet name="Table 3.2.3.2" sheetId="78" r:id="rId107"/>
    <sheet name="Figure 3.2.3.5" sheetId="79" r:id="rId108"/>
    <sheet name="Figure 3.2.3.6" sheetId="80" r:id="rId109"/>
    <sheet name="Figure 3.3.1.1" sheetId="81" r:id="rId110"/>
    <sheet name="Table 3.3.1.1" sheetId="82" r:id="rId111"/>
    <sheet name="Figure 3.3.2.1" sheetId="83" r:id="rId112"/>
    <sheet name="Figure 3.3.2.2" sheetId="84" r:id="rId113"/>
    <sheet name="Figure 3.3.2.3" sheetId="85" r:id="rId114"/>
    <sheet name="Figure 3.3.2.4" sheetId="86" r:id="rId115"/>
  </sheets>
  <externalReferences>
    <externalReference r:id="rId116"/>
    <externalReference r:id="rId117"/>
    <externalReference r:id="rId118"/>
    <externalReference r:id="rId119"/>
    <externalReference r:id="rId120"/>
    <externalReference r:id="rId121"/>
    <externalReference r:id="rId122"/>
    <externalReference r:id="rId123"/>
    <externalReference r:id="rId124"/>
  </externalReferences>
  <definedNames>
    <definedName name="_ftn1" localSheetId="77">'Table 3.1.4.1'!$B$13</definedName>
    <definedName name="_ftn2" localSheetId="77">'Table 3.1.4.1'!$B$14</definedName>
    <definedName name="_ftnref1" localSheetId="77">'Table 3.1.4.1'!$C$5</definedName>
    <definedName name="_ftnref2" localSheetId="77">'Table 3.1.4.1'!$B$6</definedName>
    <definedName name="ab" localSheetId="15">#REF!,#REF!,#REF!,#REF!,#REF!,#REF!,#REF!,#REF!,#REF!,#REF!,#REF!,#REF!</definedName>
    <definedName name="ab" localSheetId="25">#REF!,#REF!,#REF!,#REF!,#REF!,#REF!,#REF!,#REF!,#REF!,#REF!,#REF!,#REF!</definedName>
    <definedName name="ab" localSheetId="26">#REF!,#REF!,#REF!,#REF!,#REF!,#REF!,#REF!,#REF!,#REF!,#REF!,#REF!,#REF!</definedName>
    <definedName name="ab" localSheetId="24">#REF!,#REF!,#REF!,#REF!,#REF!,#REF!,#REF!,#REF!,#REF!,#REF!,#REF!,#REF!</definedName>
    <definedName name="ab" localSheetId="61">#REF!,#REF!,#REF!,#REF!,#REF!,#REF!,#REF!,#REF!,#REF!,#REF!,#REF!,#REF!</definedName>
    <definedName name="ab" localSheetId="1">#REF!,#REF!,#REF!,#REF!,#REF!,#REF!,#REF!,#REF!,#REF!,#REF!,#REF!,#REF!</definedName>
    <definedName name="ab" localSheetId="11">#REF!,#REF!,#REF!,#REF!,#REF!,#REF!,#REF!,#REF!,#REF!,#REF!,#REF!,#REF!</definedName>
    <definedName name="ab" localSheetId="12">#REF!,#REF!,#REF!,#REF!,#REF!,#REF!,#REF!,#REF!,#REF!,#REF!,#REF!,#REF!</definedName>
    <definedName name="ab" localSheetId="13">#REF!,#REF!,#REF!,#REF!,#REF!,#REF!,#REF!,#REF!,#REF!,#REF!,#REF!,#REF!</definedName>
    <definedName name="ab" localSheetId="14">#REF!,#REF!,#REF!,#REF!,#REF!,#REF!,#REF!,#REF!,#REF!,#REF!,#REF!,#REF!</definedName>
    <definedName name="ab" localSheetId="2">#REF!,#REF!,#REF!,#REF!,#REF!,#REF!,#REF!,#REF!,#REF!,#REF!,#REF!,#REF!</definedName>
    <definedName name="ab" localSheetId="3">#REF!,#REF!,#REF!,#REF!,#REF!,#REF!,#REF!,#REF!,#REF!,#REF!,#REF!,#REF!</definedName>
    <definedName name="ab" localSheetId="4">#REF!,#REF!,#REF!,#REF!,#REF!,#REF!,#REF!,#REF!,#REF!,#REF!,#REF!,#REF!</definedName>
    <definedName name="ab" localSheetId="5">#REF!,#REF!,#REF!,#REF!,#REF!,#REF!,#REF!,#REF!,#REF!,#REF!,#REF!,#REF!</definedName>
    <definedName name="ab" localSheetId="6">#REF!,#REF!,#REF!,#REF!,#REF!,#REF!,#REF!,#REF!,#REF!,#REF!,#REF!,#REF!</definedName>
    <definedName name="ab" localSheetId="7">#REF!,#REF!,#REF!,#REF!,#REF!,#REF!,#REF!,#REF!,#REF!,#REF!,#REF!,#REF!</definedName>
    <definedName name="ab" localSheetId="8">#REF!,#REF!,#REF!,#REF!,#REF!,#REF!,#REF!,#REF!,#REF!,#REF!,#REF!,#REF!</definedName>
    <definedName name="ab" localSheetId="9">#REF!,#REF!,#REF!,#REF!,#REF!,#REF!,#REF!,#REF!,#REF!,#REF!,#REF!,#REF!</definedName>
    <definedName name="ab" localSheetId="16">#REF!,#REF!,#REF!,#REF!,#REF!,#REF!,#REF!,#REF!,#REF!,#REF!,#REF!,#REF!</definedName>
    <definedName name="ab" localSheetId="17">#REF!,#REF!,#REF!,#REF!,#REF!,#REF!,#REF!,#REF!,#REF!,#REF!,#REF!,#REF!</definedName>
    <definedName name="ab" localSheetId="18">#REF!,#REF!,#REF!,#REF!,#REF!,#REF!,#REF!,#REF!,#REF!,#REF!,#REF!,#REF!</definedName>
    <definedName name="ab" localSheetId="19">#REF!,#REF!,#REF!,#REF!,#REF!,#REF!,#REF!,#REF!,#REF!,#REF!,#REF!,#REF!</definedName>
    <definedName name="ab" localSheetId="20">#REF!,#REF!,#REF!,#REF!,#REF!,#REF!,#REF!,#REF!,#REF!,#REF!,#REF!,#REF!</definedName>
    <definedName name="ab" localSheetId="21">#REF!,#REF!,#REF!,#REF!,#REF!,#REF!,#REF!,#REF!,#REF!,#REF!,#REF!,#REF!</definedName>
    <definedName name="ab" localSheetId="27">#REF!,#REF!,#REF!,#REF!,#REF!,#REF!,#REF!,#REF!,#REF!,#REF!,#REF!,#REF!</definedName>
    <definedName name="ab" localSheetId="36">#REF!,#REF!,#REF!,#REF!,#REF!,#REF!,#REF!,#REF!,#REF!,#REF!,#REF!,#REF!</definedName>
    <definedName name="ab" localSheetId="37">#REF!,#REF!,#REF!,#REF!,#REF!,#REF!,#REF!,#REF!,#REF!,#REF!,#REF!,#REF!</definedName>
    <definedName name="ab" localSheetId="38">#REF!,#REF!,#REF!,#REF!,#REF!,#REF!,#REF!,#REF!,#REF!,#REF!,#REF!,#REF!</definedName>
    <definedName name="ab" localSheetId="28">#REF!,#REF!,#REF!,#REF!,#REF!,#REF!,#REF!,#REF!,#REF!,#REF!,#REF!,#REF!</definedName>
    <definedName name="ab" localSheetId="29">#REF!,#REF!,#REF!,#REF!,#REF!,#REF!,#REF!,#REF!,#REF!,#REF!,#REF!,#REF!</definedName>
    <definedName name="ab" localSheetId="30">#REF!,#REF!,#REF!,#REF!,#REF!,#REF!,#REF!,#REF!,#REF!,#REF!,#REF!,#REF!</definedName>
    <definedName name="ab" localSheetId="31">#REF!,#REF!,#REF!,#REF!,#REF!,#REF!,#REF!,#REF!,#REF!,#REF!,#REF!,#REF!</definedName>
    <definedName name="ab" localSheetId="32">#REF!,#REF!,#REF!,#REF!,#REF!,#REF!,#REF!,#REF!,#REF!,#REF!,#REF!,#REF!</definedName>
    <definedName name="ab" localSheetId="33">#REF!,#REF!,#REF!,#REF!,#REF!,#REF!,#REF!,#REF!,#REF!,#REF!,#REF!,#REF!</definedName>
    <definedName name="ab" localSheetId="34">#REF!,#REF!,#REF!,#REF!,#REF!,#REF!,#REF!,#REF!,#REF!,#REF!,#REF!,#REF!</definedName>
    <definedName name="ab" localSheetId="35">#REF!,#REF!,#REF!,#REF!,#REF!,#REF!,#REF!,#REF!,#REF!,#REF!,#REF!,#REF!</definedName>
    <definedName name="ab" localSheetId="10">#REF!,#REF!,#REF!,#REF!,#REF!,#REF!,#REF!,#REF!,#REF!,#REF!,#REF!,#REF!</definedName>
    <definedName name="ab" localSheetId="22">#REF!,#REF!,#REF!,#REF!,#REF!,#REF!,#REF!,#REF!,#REF!,#REF!,#REF!,#REF!</definedName>
    <definedName name="ab" localSheetId="23">#REF!,#REF!,#REF!,#REF!,#REF!,#REF!,#REF!,#REF!,#REF!,#REF!,#REF!,#REF!</definedName>
    <definedName name="ab">#REF!,#REF!,#REF!,#REF!,#REF!,#REF!,#REF!,#REF!,#REF!,#REF!,#REF!,#REF!</definedName>
    <definedName name="abd" localSheetId="27">#REF!</definedName>
    <definedName name="abd" localSheetId="36">#REF!</definedName>
    <definedName name="abd" localSheetId="37">#REF!</definedName>
    <definedName name="abd" localSheetId="38">#REF!</definedName>
    <definedName name="abd" localSheetId="28">#REF!</definedName>
    <definedName name="abd" localSheetId="29">#REF!</definedName>
    <definedName name="abd" localSheetId="30">#REF!</definedName>
    <definedName name="abd" localSheetId="31">#REF!</definedName>
    <definedName name="abd" localSheetId="32">#REF!</definedName>
    <definedName name="abd" localSheetId="33">#REF!</definedName>
    <definedName name="abd" localSheetId="34">#REF!</definedName>
    <definedName name="abd" localSheetId="35">#REF!</definedName>
    <definedName name="abd">#REF!</definedName>
    <definedName name="afrfef" localSheetId="27">'[1]р1 СНГ'!#REF!</definedName>
    <definedName name="afrfef" localSheetId="36">'[1]р1 СНГ'!#REF!</definedName>
    <definedName name="afrfef" localSheetId="37">'[1]р1 СНГ'!#REF!</definedName>
    <definedName name="afrfef" localSheetId="38">'[1]р1 СНГ'!#REF!</definedName>
    <definedName name="afrfef" localSheetId="28">'[1]р1 СНГ'!#REF!</definedName>
    <definedName name="afrfef" localSheetId="29">'[1]р1 СНГ'!#REF!</definedName>
    <definedName name="afrfef" localSheetId="30">'[1]р1 СНГ'!#REF!</definedName>
    <definedName name="afrfef" localSheetId="31">'[1]р1 СНГ'!#REF!</definedName>
    <definedName name="afrfef" localSheetId="32">'[1]р1 СНГ'!#REF!</definedName>
    <definedName name="afrfef" localSheetId="33">'[1]р1 СНГ'!#REF!</definedName>
    <definedName name="afrfef" localSheetId="34">'[1]р1 СНГ'!#REF!</definedName>
    <definedName name="afrfef" localSheetId="35">'[1]р1 СНГ'!#REF!</definedName>
    <definedName name="afrfef">'[1]р1 СНГ'!#REF!</definedName>
    <definedName name="aweferfrer" localSheetId="61">#REF!</definedName>
    <definedName name="aweferfrer">#REF!</definedName>
    <definedName name="bd" localSheetId="15">#REF!,#REF!,#REF!,#REF!,#REF!,#REF!,#REF!,#REF!,#REF!,#REF!,#REF!,#REF!,#REF!,#REF!,#REF!,#REF!,#REF!</definedName>
    <definedName name="bd" localSheetId="25">#REF!,#REF!,#REF!,#REF!,#REF!,#REF!,#REF!,#REF!,#REF!,#REF!,#REF!,#REF!,#REF!,#REF!,#REF!,#REF!,#REF!</definedName>
    <definedName name="bd" localSheetId="26">#REF!,#REF!,#REF!,#REF!,#REF!,#REF!,#REF!,#REF!,#REF!,#REF!,#REF!,#REF!,#REF!,#REF!,#REF!,#REF!,#REF!</definedName>
    <definedName name="bd" localSheetId="24">#REF!,#REF!,#REF!,#REF!,#REF!,#REF!,#REF!,#REF!,#REF!,#REF!,#REF!,#REF!,#REF!,#REF!,#REF!,#REF!,#REF!</definedName>
    <definedName name="bd" localSheetId="61">#REF!,#REF!,#REF!,#REF!,#REF!,#REF!,#REF!,#REF!,#REF!,#REF!,#REF!,#REF!,#REF!,#REF!,#REF!,#REF!,#REF!</definedName>
    <definedName name="bd" localSheetId="1">#REF!,#REF!,#REF!,#REF!,#REF!,#REF!,#REF!,#REF!,#REF!,#REF!,#REF!,#REF!,#REF!,#REF!,#REF!,#REF!,#REF!</definedName>
    <definedName name="bd" localSheetId="11">#REF!,#REF!,#REF!,#REF!,#REF!,#REF!,#REF!,#REF!,#REF!,#REF!,#REF!,#REF!,#REF!,#REF!,#REF!,#REF!,#REF!</definedName>
    <definedName name="bd" localSheetId="12">#REF!,#REF!,#REF!,#REF!,#REF!,#REF!,#REF!,#REF!,#REF!,#REF!,#REF!,#REF!,#REF!,#REF!,#REF!,#REF!,#REF!</definedName>
    <definedName name="bd" localSheetId="13">#REF!,#REF!,#REF!,#REF!,#REF!,#REF!,#REF!,#REF!,#REF!,#REF!,#REF!,#REF!,#REF!,#REF!,#REF!,#REF!,#REF!</definedName>
    <definedName name="bd" localSheetId="14">#REF!,#REF!,#REF!,#REF!,#REF!,#REF!,#REF!,#REF!,#REF!,#REF!,#REF!,#REF!,#REF!,#REF!,#REF!,#REF!,#REF!</definedName>
    <definedName name="bd" localSheetId="2">#REF!,#REF!,#REF!,#REF!,#REF!,#REF!,#REF!,#REF!,#REF!,#REF!,#REF!,#REF!,#REF!,#REF!,#REF!,#REF!,#REF!</definedName>
    <definedName name="bd" localSheetId="3">#REF!,#REF!,#REF!,#REF!,#REF!,#REF!,#REF!,#REF!,#REF!,#REF!,#REF!,#REF!,#REF!,#REF!,#REF!,#REF!,#REF!</definedName>
    <definedName name="bd" localSheetId="4">#REF!,#REF!,#REF!,#REF!,#REF!,#REF!,#REF!,#REF!,#REF!,#REF!,#REF!,#REF!,#REF!,#REF!,#REF!,#REF!,#REF!</definedName>
    <definedName name="bd" localSheetId="5">#REF!,#REF!,#REF!,#REF!,#REF!,#REF!,#REF!,#REF!,#REF!,#REF!,#REF!,#REF!,#REF!,#REF!,#REF!,#REF!,#REF!</definedName>
    <definedName name="bd" localSheetId="6">#REF!,#REF!,#REF!,#REF!,#REF!,#REF!,#REF!,#REF!,#REF!,#REF!,#REF!,#REF!,#REF!,#REF!,#REF!,#REF!,#REF!</definedName>
    <definedName name="bd" localSheetId="7">#REF!,#REF!,#REF!,#REF!,#REF!,#REF!,#REF!,#REF!,#REF!,#REF!,#REF!,#REF!,#REF!,#REF!,#REF!,#REF!,#REF!</definedName>
    <definedName name="bd" localSheetId="8">#REF!,#REF!,#REF!,#REF!,#REF!,#REF!,#REF!,#REF!,#REF!,#REF!,#REF!,#REF!,#REF!,#REF!,#REF!,#REF!,#REF!</definedName>
    <definedName name="bd" localSheetId="9">#REF!,#REF!,#REF!,#REF!,#REF!,#REF!,#REF!,#REF!,#REF!,#REF!,#REF!,#REF!,#REF!,#REF!,#REF!,#REF!,#REF!</definedName>
    <definedName name="bd" localSheetId="16">#REF!,#REF!,#REF!,#REF!,#REF!,#REF!,#REF!,#REF!,#REF!,#REF!,#REF!,#REF!,#REF!,#REF!,#REF!,#REF!,#REF!</definedName>
    <definedName name="bd" localSheetId="17">#REF!,#REF!,#REF!,#REF!,#REF!,#REF!,#REF!,#REF!,#REF!,#REF!,#REF!,#REF!,#REF!,#REF!,#REF!,#REF!,#REF!</definedName>
    <definedName name="bd" localSheetId="18">#REF!,#REF!,#REF!,#REF!,#REF!,#REF!,#REF!,#REF!,#REF!,#REF!,#REF!,#REF!,#REF!,#REF!,#REF!,#REF!,#REF!</definedName>
    <definedName name="bd" localSheetId="19">#REF!,#REF!,#REF!,#REF!,#REF!,#REF!,#REF!,#REF!,#REF!,#REF!,#REF!,#REF!,#REF!,#REF!,#REF!,#REF!,#REF!</definedName>
    <definedName name="bd" localSheetId="20">#REF!,#REF!,#REF!,#REF!,#REF!,#REF!,#REF!,#REF!,#REF!,#REF!,#REF!,#REF!,#REF!,#REF!,#REF!,#REF!,#REF!</definedName>
    <definedName name="bd" localSheetId="21">#REF!,#REF!,#REF!,#REF!,#REF!,#REF!,#REF!,#REF!,#REF!,#REF!,#REF!,#REF!,#REF!,#REF!,#REF!,#REF!,#REF!</definedName>
    <definedName name="bd" localSheetId="27">#REF!,#REF!,#REF!,#REF!,#REF!,#REF!,#REF!,#REF!,#REF!,#REF!,#REF!,#REF!,#REF!,#REF!,#REF!,#REF!,#REF!</definedName>
    <definedName name="bd" localSheetId="36">#REF!,#REF!,#REF!,#REF!,#REF!,#REF!,#REF!,#REF!,#REF!,#REF!,#REF!,#REF!,#REF!,#REF!,#REF!,#REF!,#REF!</definedName>
    <definedName name="bd" localSheetId="37">#REF!,#REF!,#REF!,#REF!,#REF!,#REF!,#REF!,#REF!,#REF!,#REF!,#REF!,#REF!,#REF!,#REF!,#REF!,#REF!,#REF!</definedName>
    <definedName name="bd" localSheetId="38">#REF!,#REF!,#REF!,#REF!,#REF!,#REF!,#REF!,#REF!,#REF!,#REF!,#REF!,#REF!,#REF!,#REF!,#REF!,#REF!,#REF!</definedName>
    <definedName name="bd" localSheetId="28">#REF!,#REF!,#REF!,#REF!,#REF!,#REF!,#REF!,#REF!,#REF!,#REF!,#REF!,#REF!,#REF!,#REF!,#REF!,#REF!,#REF!</definedName>
    <definedName name="bd" localSheetId="29">#REF!,#REF!,#REF!,#REF!,#REF!,#REF!,#REF!,#REF!,#REF!,#REF!,#REF!,#REF!,#REF!,#REF!,#REF!,#REF!,#REF!</definedName>
    <definedName name="bd" localSheetId="30">#REF!,#REF!,#REF!,#REF!,#REF!,#REF!,#REF!,#REF!,#REF!,#REF!,#REF!,#REF!,#REF!,#REF!,#REF!,#REF!,#REF!</definedName>
    <definedName name="bd" localSheetId="31">#REF!,#REF!,#REF!,#REF!,#REF!,#REF!,#REF!,#REF!,#REF!,#REF!,#REF!,#REF!,#REF!,#REF!,#REF!,#REF!,#REF!</definedName>
    <definedName name="bd" localSheetId="32">#REF!,#REF!,#REF!,#REF!,#REF!,#REF!,#REF!,#REF!,#REF!,#REF!,#REF!,#REF!,#REF!,#REF!,#REF!,#REF!,#REF!</definedName>
    <definedName name="bd" localSheetId="33">#REF!,#REF!,#REF!,#REF!,#REF!,#REF!,#REF!,#REF!,#REF!,#REF!,#REF!,#REF!,#REF!,#REF!,#REF!,#REF!,#REF!</definedName>
    <definedName name="bd" localSheetId="34">#REF!,#REF!,#REF!,#REF!,#REF!,#REF!,#REF!,#REF!,#REF!,#REF!,#REF!,#REF!,#REF!,#REF!,#REF!,#REF!,#REF!</definedName>
    <definedName name="bd" localSheetId="35">#REF!,#REF!,#REF!,#REF!,#REF!,#REF!,#REF!,#REF!,#REF!,#REF!,#REF!,#REF!,#REF!,#REF!,#REF!,#REF!,#REF!</definedName>
    <definedName name="bd" localSheetId="10">#REF!,#REF!,#REF!,#REF!,#REF!,#REF!,#REF!,#REF!,#REF!,#REF!,#REF!,#REF!,#REF!,#REF!,#REF!,#REF!,#REF!</definedName>
    <definedName name="bd" localSheetId="22">#REF!,#REF!,#REF!,#REF!,#REF!,#REF!,#REF!,#REF!,#REF!,#REF!,#REF!,#REF!,#REF!,#REF!,#REF!,#REF!,#REF!</definedName>
    <definedName name="bd" localSheetId="23">#REF!,#REF!,#REF!,#REF!,#REF!,#REF!,#REF!,#REF!,#REF!,#REF!,#REF!,#REF!,#REF!,#REF!,#REF!,#REF!,#REF!</definedName>
    <definedName name="bd">#REF!,#REF!,#REF!,#REF!,#REF!,#REF!,#REF!,#REF!,#REF!,#REF!,#REF!,#REF!,#REF!,#REF!,#REF!,#REF!,#REF!</definedName>
    <definedName name="bf" localSheetId="61">#REF!,#REF!,#REF!</definedName>
    <definedName name="bf" localSheetId="27">#REF!,#REF!,#REF!</definedName>
    <definedName name="bf" localSheetId="36">#REF!,#REF!,#REF!</definedName>
    <definedName name="bf" localSheetId="37">#REF!,#REF!,#REF!</definedName>
    <definedName name="bf" localSheetId="38">#REF!,#REF!,#REF!</definedName>
    <definedName name="bf" localSheetId="28">#REF!,#REF!,#REF!</definedName>
    <definedName name="bf" localSheetId="29">#REF!,#REF!,#REF!</definedName>
    <definedName name="bf" localSheetId="30">#REF!,#REF!,#REF!</definedName>
    <definedName name="bf" localSheetId="31">#REF!,#REF!,#REF!</definedName>
    <definedName name="bf" localSheetId="32">#REF!,#REF!,#REF!</definedName>
    <definedName name="bf" localSheetId="33">#REF!,#REF!,#REF!</definedName>
    <definedName name="bf" localSheetId="34">#REF!,#REF!,#REF!</definedName>
    <definedName name="bf" localSheetId="35">#REF!,#REF!,#REF!</definedName>
    <definedName name="bf">#REF!,#REF!,#REF!</definedName>
    <definedName name="dczsc" localSheetId="15">#REF!,#REF!,#REF!,#REF!,#REF!,#REF!,#REF!,#REF!,#REF!,#REF!,#REF!,#REF!,#REF!,#REF!,#REF!,#REF!,#REF!</definedName>
    <definedName name="dczsc" localSheetId="25">#REF!,#REF!,#REF!,#REF!,#REF!,#REF!,#REF!,#REF!,#REF!,#REF!,#REF!,#REF!,#REF!,#REF!,#REF!,#REF!,#REF!</definedName>
    <definedName name="dczsc" localSheetId="26">#REF!,#REF!,#REF!,#REF!,#REF!,#REF!,#REF!,#REF!,#REF!,#REF!,#REF!,#REF!,#REF!,#REF!,#REF!,#REF!,#REF!</definedName>
    <definedName name="dczsc" localSheetId="24">#REF!,#REF!,#REF!,#REF!,#REF!,#REF!,#REF!,#REF!,#REF!,#REF!,#REF!,#REF!,#REF!,#REF!,#REF!,#REF!,#REF!</definedName>
    <definedName name="dczsc" localSheetId="61">#REF!,#REF!,#REF!,#REF!,#REF!,#REF!,#REF!,#REF!,#REF!,#REF!,#REF!,#REF!,#REF!,#REF!,#REF!,#REF!,#REF!</definedName>
    <definedName name="dczsc" localSheetId="1">#REF!,#REF!,#REF!,#REF!,#REF!,#REF!,#REF!,#REF!,#REF!,#REF!,#REF!,#REF!,#REF!,#REF!,#REF!,#REF!,#REF!</definedName>
    <definedName name="dczsc" localSheetId="11">#REF!,#REF!,#REF!,#REF!,#REF!,#REF!,#REF!,#REF!,#REF!,#REF!,#REF!,#REF!,#REF!,#REF!,#REF!,#REF!,#REF!</definedName>
    <definedName name="dczsc" localSheetId="12">#REF!,#REF!,#REF!,#REF!,#REF!,#REF!,#REF!,#REF!,#REF!,#REF!,#REF!,#REF!,#REF!,#REF!,#REF!,#REF!,#REF!</definedName>
    <definedName name="dczsc" localSheetId="13">#REF!,#REF!,#REF!,#REF!,#REF!,#REF!,#REF!,#REF!,#REF!,#REF!,#REF!,#REF!,#REF!,#REF!,#REF!,#REF!,#REF!</definedName>
    <definedName name="dczsc" localSheetId="14">#REF!,#REF!,#REF!,#REF!,#REF!,#REF!,#REF!,#REF!,#REF!,#REF!,#REF!,#REF!,#REF!,#REF!,#REF!,#REF!,#REF!</definedName>
    <definedName name="dczsc" localSheetId="2">#REF!,#REF!,#REF!,#REF!,#REF!,#REF!,#REF!,#REF!,#REF!,#REF!,#REF!,#REF!,#REF!,#REF!,#REF!,#REF!,#REF!</definedName>
    <definedName name="dczsc" localSheetId="3">#REF!,#REF!,#REF!,#REF!,#REF!,#REF!,#REF!,#REF!,#REF!,#REF!,#REF!,#REF!,#REF!,#REF!,#REF!,#REF!,#REF!</definedName>
    <definedName name="dczsc" localSheetId="4">#REF!,#REF!,#REF!,#REF!,#REF!,#REF!,#REF!,#REF!,#REF!,#REF!,#REF!,#REF!,#REF!,#REF!,#REF!,#REF!,#REF!</definedName>
    <definedName name="dczsc" localSheetId="5">#REF!,#REF!,#REF!,#REF!,#REF!,#REF!,#REF!,#REF!,#REF!,#REF!,#REF!,#REF!,#REF!,#REF!,#REF!,#REF!,#REF!</definedName>
    <definedName name="dczsc" localSheetId="6">#REF!,#REF!,#REF!,#REF!,#REF!,#REF!,#REF!,#REF!,#REF!,#REF!,#REF!,#REF!,#REF!,#REF!,#REF!,#REF!,#REF!</definedName>
    <definedName name="dczsc" localSheetId="7">#REF!,#REF!,#REF!,#REF!,#REF!,#REF!,#REF!,#REF!,#REF!,#REF!,#REF!,#REF!,#REF!,#REF!,#REF!,#REF!,#REF!</definedName>
    <definedName name="dczsc" localSheetId="8">#REF!,#REF!,#REF!,#REF!,#REF!,#REF!,#REF!,#REF!,#REF!,#REF!,#REF!,#REF!,#REF!,#REF!,#REF!,#REF!,#REF!</definedName>
    <definedName name="dczsc" localSheetId="9">#REF!,#REF!,#REF!,#REF!,#REF!,#REF!,#REF!,#REF!,#REF!,#REF!,#REF!,#REF!,#REF!,#REF!,#REF!,#REF!,#REF!</definedName>
    <definedName name="dczsc" localSheetId="16">#REF!,#REF!,#REF!,#REF!,#REF!,#REF!,#REF!,#REF!,#REF!,#REF!,#REF!,#REF!,#REF!,#REF!,#REF!,#REF!,#REF!</definedName>
    <definedName name="dczsc" localSheetId="17">#REF!,#REF!,#REF!,#REF!,#REF!,#REF!,#REF!,#REF!,#REF!,#REF!,#REF!,#REF!,#REF!,#REF!,#REF!,#REF!,#REF!</definedName>
    <definedName name="dczsc" localSheetId="18">#REF!,#REF!,#REF!,#REF!,#REF!,#REF!,#REF!,#REF!,#REF!,#REF!,#REF!,#REF!,#REF!,#REF!,#REF!,#REF!,#REF!</definedName>
    <definedName name="dczsc" localSheetId="19">#REF!,#REF!,#REF!,#REF!,#REF!,#REF!,#REF!,#REF!,#REF!,#REF!,#REF!,#REF!,#REF!,#REF!,#REF!,#REF!,#REF!</definedName>
    <definedName name="dczsc" localSheetId="20">#REF!,#REF!,#REF!,#REF!,#REF!,#REF!,#REF!,#REF!,#REF!,#REF!,#REF!,#REF!,#REF!,#REF!,#REF!,#REF!,#REF!</definedName>
    <definedName name="dczsc" localSheetId="21">#REF!,#REF!,#REF!,#REF!,#REF!,#REF!,#REF!,#REF!,#REF!,#REF!,#REF!,#REF!,#REF!,#REF!,#REF!,#REF!,#REF!</definedName>
    <definedName name="dczsc" localSheetId="27">#REF!,#REF!,#REF!,#REF!,#REF!,#REF!,#REF!,#REF!,#REF!,#REF!,#REF!,#REF!,#REF!,#REF!,#REF!,#REF!,#REF!</definedName>
    <definedName name="dczsc" localSheetId="36">#REF!,#REF!,#REF!,#REF!,#REF!,#REF!,#REF!,#REF!,#REF!,#REF!,#REF!,#REF!,#REF!,#REF!,#REF!,#REF!,#REF!</definedName>
    <definedName name="dczsc" localSheetId="37">#REF!,#REF!,#REF!,#REF!,#REF!,#REF!,#REF!,#REF!,#REF!,#REF!,#REF!,#REF!,#REF!,#REF!,#REF!,#REF!,#REF!</definedName>
    <definedName name="dczsc" localSheetId="38">#REF!,#REF!,#REF!,#REF!,#REF!,#REF!,#REF!,#REF!,#REF!,#REF!,#REF!,#REF!,#REF!,#REF!,#REF!,#REF!,#REF!</definedName>
    <definedName name="dczsc" localSheetId="28">#REF!,#REF!,#REF!,#REF!,#REF!,#REF!,#REF!,#REF!,#REF!,#REF!,#REF!,#REF!,#REF!,#REF!,#REF!,#REF!,#REF!</definedName>
    <definedName name="dczsc" localSheetId="29">#REF!,#REF!,#REF!,#REF!,#REF!,#REF!,#REF!,#REF!,#REF!,#REF!,#REF!,#REF!,#REF!,#REF!,#REF!,#REF!,#REF!</definedName>
    <definedName name="dczsc" localSheetId="30">#REF!,#REF!,#REF!,#REF!,#REF!,#REF!,#REF!,#REF!,#REF!,#REF!,#REF!,#REF!,#REF!,#REF!,#REF!,#REF!,#REF!</definedName>
    <definedName name="dczsc" localSheetId="31">#REF!,#REF!,#REF!,#REF!,#REF!,#REF!,#REF!,#REF!,#REF!,#REF!,#REF!,#REF!,#REF!,#REF!,#REF!,#REF!,#REF!</definedName>
    <definedName name="dczsc" localSheetId="32">#REF!,#REF!,#REF!,#REF!,#REF!,#REF!,#REF!,#REF!,#REF!,#REF!,#REF!,#REF!,#REF!,#REF!,#REF!,#REF!,#REF!</definedName>
    <definedName name="dczsc" localSheetId="33">#REF!,#REF!,#REF!,#REF!,#REF!,#REF!,#REF!,#REF!,#REF!,#REF!,#REF!,#REF!,#REF!,#REF!,#REF!,#REF!,#REF!</definedName>
    <definedName name="dczsc" localSheetId="34">#REF!,#REF!,#REF!,#REF!,#REF!,#REF!,#REF!,#REF!,#REF!,#REF!,#REF!,#REF!,#REF!,#REF!,#REF!,#REF!,#REF!</definedName>
    <definedName name="dczsc" localSheetId="35">#REF!,#REF!,#REF!,#REF!,#REF!,#REF!,#REF!,#REF!,#REF!,#REF!,#REF!,#REF!,#REF!,#REF!,#REF!,#REF!,#REF!</definedName>
    <definedName name="dczsc" localSheetId="10">#REF!,#REF!,#REF!,#REF!,#REF!,#REF!,#REF!,#REF!,#REF!,#REF!,#REF!,#REF!,#REF!,#REF!,#REF!,#REF!,#REF!</definedName>
    <definedName name="dczsc" localSheetId="22">#REF!,#REF!,#REF!,#REF!,#REF!,#REF!,#REF!,#REF!,#REF!,#REF!,#REF!,#REF!,#REF!,#REF!,#REF!,#REF!,#REF!</definedName>
    <definedName name="dczsc" localSheetId="23">#REF!,#REF!,#REF!,#REF!,#REF!,#REF!,#REF!,#REF!,#REF!,#REF!,#REF!,#REF!,#REF!,#REF!,#REF!,#REF!,#REF!</definedName>
    <definedName name="dczsc">#REF!,#REF!,#REF!,#REF!,#REF!,#REF!,#REF!,#REF!,#REF!,#REF!,#REF!,#REF!,#REF!,#REF!,#REF!,#REF!,#REF!</definedName>
    <definedName name="DelKreditor" localSheetId="25">#REF!,#REF!</definedName>
    <definedName name="DelKreditor" localSheetId="26">#REF!,#REF!</definedName>
    <definedName name="DelKreditor" localSheetId="61">#REF!,#REF!</definedName>
    <definedName name="DelKreditor" localSheetId="14">#REF!,#REF!</definedName>
    <definedName name="DelKreditor" localSheetId="16">#REF!,#REF!</definedName>
    <definedName name="DelKreditor" localSheetId="19">#REF!,#REF!</definedName>
    <definedName name="DelKreditor" localSheetId="20">#REF!,#REF!</definedName>
    <definedName name="DelKreditor" localSheetId="36">#REF!,#REF!</definedName>
    <definedName name="DelKreditor" localSheetId="37">#REF!,#REF!</definedName>
    <definedName name="DelKreditor" localSheetId="38">#REF!,#REF!</definedName>
    <definedName name="DelKreditor" localSheetId="32">#REF!,#REF!</definedName>
    <definedName name="DelKreditor" localSheetId="35">#REF!,#REF!</definedName>
    <definedName name="DelKreditor" localSheetId="39">#REF!,#REF!</definedName>
    <definedName name="DelKreditor" localSheetId="41">#REF!,#REF!</definedName>
    <definedName name="DelKreditor" localSheetId="46">#REF!,#REF!</definedName>
    <definedName name="DelKreditor" localSheetId="48">#REF!,#REF!</definedName>
    <definedName name="DelKreditor" localSheetId="49">#REF!,#REF!</definedName>
    <definedName name="DelKreditor" localSheetId="50">#REF!,#REF!</definedName>
    <definedName name="DelKreditor" localSheetId="52">#REF!,#REF!</definedName>
    <definedName name="DelKreditor" localSheetId="53">#REF!,#REF!</definedName>
    <definedName name="DelKreditor" localSheetId="54">#REF!,#REF!</definedName>
    <definedName name="DelKreditor" localSheetId="56">#REF!,#REF!</definedName>
    <definedName name="DelKreditor" localSheetId="57">#REF!,#REF!</definedName>
    <definedName name="DelKreditor" localSheetId="51">#REF!,#REF!</definedName>
    <definedName name="DelKreditor" localSheetId="55">#REF!,#REF!</definedName>
    <definedName name="DelKreditor">#REF!,#REF!</definedName>
    <definedName name="delstr" localSheetId="25">#REF!,#REF!,#REF!</definedName>
    <definedName name="delstr" localSheetId="26">#REF!,#REF!,#REF!</definedName>
    <definedName name="delstr" localSheetId="61">#REF!,#REF!,#REF!</definedName>
    <definedName name="delstr" localSheetId="14">#REF!,#REF!,#REF!</definedName>
    <definedName name="delstr" localSheetId="16">#REF!,#REF!,#REF!</definedName>
    <definedName name="delstr" localSheetId="19">#REF!,#REF!,#REF!</definedName>
    <definedName name="delstr" localSheetId="20">#REF!,#REF!,#REF!</definedName>
    <definedName name="delstr" localSheetId="36">#REF!,#REF!,#REF!</definedName>
    <definedName name="delstr" localSheetId="37">#REF!,#REF!,#REF!</definedName>
    <definedName name="delstr" localSheetId="38">#REF!,#REF!,#REF!</definedName>
    <definedName name="delstr" localSheetId="32">#REF!,#REF!,#REF!</definedName>
    <definedName name="delstr" localSheetId="35">#REF!,#REF!,#REF!</definedName>
    <definedName name="delstr" localSheetId="39">#REF!,#REF!,#REF!</definedName>
    <definedName name="delstr" localSheetId="41">#REF!,#REF!,#REF!</definedName>
    <definedName name="delstr" localSheetId="46">#REF!,#REF!,#REF!</definedName>
    <definedName name="delstr" localSheetId="48">#REF!,#REF!,#REF!</definedName>
    <definedName name="delstr" localSheetId="49">#REF!,#REF!,#REF!</definedName>
    <definedName name="delstr" localSheetId="50">#REF!,#REF!,#REF!</definedName>
    <definedName name="delstr" localSheetId="52">#REF!,#REF!,#REF!</definedName>
    <definedName name="delstr" localSheetId="53">#REF!,#REF!,#REF!</definedName>
    <definedName name="delstr" localSheetId="54">#REF!,#REF!,#REF!</definedName>
    <definedName name="delstr" localSheetId="56">#REF!,#REF!,#REF!</definedName>
    <definedName name="delstr" localSheetId="57">#REF!,#REF!,#REF!</definedName>
    <definedName name="delstr" localSheetId="51">#REF!,#REF!,#REF!</definedName>
    <definedName name="delstr" localSheetId="55">#REF!,#REF!,#REF!</definedName>
    <definedName name="delstr">#REF!,#REF!,#REF!</definedName>
    <definedName name="DELVD" localSheetId="25">#REF!,#REF!,#REF!,#REF!,#REF!,#REF!,#REF!,#REF!,#REF!,#REF!,#REF!,#REF!,#REF!,#REF!,#REF!,#REF!,#REF!</definedName>
    <definedName name="DELVD" localSheetId="26">#REF!,#REF!,#REF!,#REF!,#REF!,#REF!,#REF!,#REF!,#REF!,#REF!,#REF!,#REF!,#REF!,#REF!,#REF!,#REF!,#REF!</definedName>
    <definedName name="DELVD" localSheetId="61">#REF!,#REF!,#REF!,#REF!,#REF!,#REF!,#REF!,#REF!,#REF!,#REF!,#REF!,#REF!,#REF!,#REF!,#REF!,#REF!,#REF!</definedName>
    <definedName name="DELVD" localSheetId="14">#REF!,#REF!,#REF!,#REF!,#REF!,#REF!,#REF!,#REF!,#REF!,#REF!,#REF!,#REF!,#REF!,#REF!,#REF!,#REF!,#REF!</definedName>
    <definedName name="DELVD" localSheetId="16">#REF!,#REF!,#REF!,#REF!,#REF!,#REF!,#REF!,#REF!,#REF!,#REF!,#REF!,#REF!,#REF!,#REF!,#REF!,#REF!,#REF!</definedName>
    <definedName name="DELVD" localSheetId="19">#REF!,#REF!,#REF!,#REF!,#REF!,#REF!,#REF!,#REF!,#REF!,#REF!,#REF!,#REF!,#REF!,#REF!,#REF!,#REF!,#REF!</definedName>
    <definedName name="DELVD" localSheetId="20">#REF!,#REF!,#REF!,#REF!,#REF!,#REF!,#REF!,#REF!,#REF!,#REF!,#REF!,#REF!,#REF!,#REF!,#REF!,#REF!,#REF!</definedName>
    <definedName name="DELVD" localSheetId="36">#REF!,#REF!,#REF!,#REF!,#REF!,#REF!,#REF!,#REF!,#REF!,#REF!,#REF!,#REF!,#REF!,#REF!,#REF!,#REF!,#REF!</definedName>
    <definedName name="DELVD" localSheetId="37">#REF!,#REF!,#REF!,#REF!,#REF!,#REF!,#REF!,#REF!,#REF!,#REF!,#REF!,#REF!,#REF!,#REF!,#REF!,#REF!,#REF!</definedName>
    <definedName name="DELVD" localSheetId="38">#REF!,#REF!,#REF!,#REF!,#REF!,#REF!,#REF!,#REF!,#REF!,#REF!,#REF!,#REF!,#REF!,#REF!,#REF!,#REF!,#REF!</definedName>
    <definedName name="DELVD" localSheetId="32">#REF!,#REF!,#REF!,#REF!,#REF!,#REF!,#REF!,#REF!,#REF!,#REF!,#REF!,#REF!,#REF!,#REF!,#REF!,#REF!,#REF!</definedName>
    <definedName name="DELVD" localSheetId="35">#REF!,#REF!,#REF!,#REF!,#REF!,#REF!,#REF!,#REF!,#REF!,#REF!,#REF!,#REF!,#REF!,#REF!,#REF!,#REF!,#REF!</definedName>
    <definedName name="DELVD" localSheetId="39">#REF!,#REF!,#REF!,#REF!,#REF!,#REF!,#REF!,#REF!,#REF!,#REF!,#REF!,#REF!,#REF!,#REF!,#REF!,#REF!,#REF!</definedName>
    <definedName name="DELVD" localSheetId="41">#REF!,#REF!,#REF!,#REF!,#REF!,#REF!,#REF!,#REF!,#REF!,#REF!,#REF!,#REF!,#REF!,#REF!,#REF!,#REF!,#REF!</definedName>
    <definedName name="DELVD" localSheetId="46">#REF!,#REF!,#REF!,#REF!,#REF!,#REF!,#REF!,#REF!,#REF!,#REF!,#REF!,#REF!,#REF!,#REF!,#REF!,#REF!,#REF!</definedName>
    <definedName name="DELVD" localSheetId="48">#REF!,#REF!,#REF!,#REF!,#REF!,#REF!,#REF!,#REF!,#REF!,#REF!,#REF!,#REF!,#REF!,#REF!,#REF!,#REF!,#REF!</definedName>
    <definedName name="DELVD" localSheetId="49">#REF!,#REF!,#REF!,#REF!,#REF!,#REF!,#REF!,#REF!,#REF!,#REF!,#REF!,#REF!,#REF!,#REF!,#REF!,#REF!,#REF!</definedName>
    <definedName name="DELVD" localSheetId="50">#REF!,#REF!,#REF!,#REF!,#REF!,#REF!,#REF!,#REF!,#REF!,#REF!,#REF!,#REF!,#REF!,#REF!,#REF!,#REF!,#REF!</definedName>
    <definedName name="DELVD" localSheetId="52">#REF!,#REF!,#REF!,#REF!,#REF!,#REF!,#REF!,#REF!,#REF!,#REF!,#REF!,#REF!,#REF!,#REF!,#REF!,#REF!,#REF!</definedName>
    <definedName name="DELVD" localSheetId="53">#REF!,#REF!,#REF!,#REF!,#REF!,#REF!,#REF!,#REF!,#REF!,#REF!,#REF!,#REF!,#REF!,#REF!,#REF!,#REF!,#REF!</definedName>
    <definedName name="DELVD" localSheetId="54">#REF!,#REF!,#REF!,#REF!,#REF!,#REF!,#REF!,#REF!,#REF!,#REF!,#REF!,#REF!,#REF!,#REF!,#REF!,#REF!,#REF!</definedName>
    <definedName name="DELVD" localSheetId="56">#REF!,#REF!,#REF!,#REF!,#REF!,#REF!,#REF!,#REF!,#REF!,#REF!,#REF!,#REF!,#REF!,#REF!,#REF!,#REF!,#REF!</definedName>
    <definedName name="DELVD" localSheetId="57">#REF!,#REF!,#REF!,#REF!,#REF!,#REF!,#REF!,#REF!,#REF!,#REF!,#REF!,#REF!,#REF!,#REF!,#REF!,#REF!,#REF!</definedName>
    <definedName name="DELVD" localSheetId="51">#REF!,#REF!,#REF!,#REF!,#REF!,#REF!,#REF!,#REF!,#REF!,#REF!,#REF!,#REF!,#REF!,#REF!,#REF!,#REF!,#REF!</definedName>
    <definedName name="DELVD" localSheetId="55">#REF!,#REF!,#REF!,#REF!,#REF!,#REF!,#REF!,#REF!,#REF!,#REF!,#REF!,#REF!,#REF!,#REF!,#REF!,#REF!,#REF!</definedName>
    <definedName name="DELVD">#REF!,#REF!,#REF!,#REF!,#REF!,#REF!,#REF!,#REF!,#REF!,#REF!,#REF!,#REF!,#REF!,#REF!,#REF!,#REF!,#REF!</definedName>
    <definedName name="DelVd1" localSheetId="25">#REF!,#REF!,#REF!,#REF!,#REF!,#REF!,#REF!,#REF!,#REF!,#REF!,#REF!,#REF!</definedName>
    <definedName name="DelVd1" localSheetId="26">#REF!,#REF!,#REF!,#REF!,#REF!,#REF!,#REF!,#REF!,#REF!,#REF!,#REF!,#REF!</definedName>
    <definedName name="DelVd1" localSheetId="61">#REF!,#REF!,#REF!,#REF!,#REF!,#REF!,#REF!,#REF!,#REF!,#REF!,#REF!,#REF!</definedName>
    <definedName name="DelVd1" localSheetId="14">#REF!,#REF!,#REF!,#REF!,#REF!,#REF!,#REF!,#REF!,#REF!,#REF!,#REF!,#REF!</definedName>
    <definedName name="DelVd1" localSheetId="16">#REF!,#REF!,#REF!,#REF!,#REF!,#REF!,#REF!,#REF!,#REF!,#REF!,#REF!,#REF!</definedName>
    <definedName name="DelVd1" localSheetId="19">#REF!,#REF!,#REF!,#REF!,#REF!,#REF!,#REF!,#REF!,#REF!,#REF!,#REF!,#REF!</definedName>
    <definedName name="DelVd1" localSheetId="20">#REF!,#REF!,#REF!,#REF!,#REF!,#REF!,#REF!,#REF!,#REF!,#REF!,#REF!,#REF!</definedName>
    <definedName name="DelVd1" localSheetId="36">#REF!,#REF!,#REF!,#REF!,#REF!,#REF!,#REF!,#REF!,#REF!,#REF!,#REF!,#REF!</definedName>
    <definedName name="DelVd1" localSheetId="37">#REF!,#REF!,#REF!,#REF!,#REF!,#REF!,#REF!,#REF!,#REF!,#REF!,#REF!,#REF!</definedName>
    <definedName name="DelVd1" localSheetId="38">#REF!,#REF!,#REF!,#REF!,#REF!,#REF!,#REF!,#REF!,#REF!,#REF!,#REF!,#REF!</definedName>
    <definedName name="DelVd1" localSheetId="32">#REF!,#REF!,#REF!,#REF!,#REF!,#REF!,#REF!,#REF!,#REF!,#REF!,#REF!,#REF!</definedName>
    <definedName name="DelVd1" localSheetId="35">#REF!,#REF!,#REF!,#REF!,#REF!,#REF!,#REF!,#REF!,#REF!,#REF!,#REF!,#REF!</definedName>
    <definedName name="DelVd1" localSheetId="39">#REF!,#REF!,#REF!,#REF!,#REF!,#REF!,#REF!,#REF!,#REF!,#REF!,#REF!,#REF!</definedName>
    <definedName name="DelVd1" localSheetId="41">#REF!,#REF!,#REF!,#REF!,#REF!,#REF!,#REF!,#REF!,#REF!,#REF!,#REF!,#REF!</definedName>
    <definedName name="DelVd1" localSheetId="46">#REF!,#REF!,#REF!,#REF!,#REF!,#REF!,#REF!,#REF!,#REF!,#REF!,#REF!,#REF!</definedName>
    <definedName name="DelVd1" localSheetId="48">#REF!,#REF!,#REF!,#REF!,#REF!,#REF!,#REF!,#REF!,#REF!,#REF!,#REF!,#REF!</definedName>
    <definedName name="DelVd1" localSheetId="49">#REF!,#REF!,#REF!,#REF!,#REF!,#REF!,#REF!,#REF!,#REF!,#REF!,#REF!,#REF!</definedName>
    <definedName name="DelVd1" localSheetId="50">#REF!,#REF!,#REF!,#REF!,#REF!,#REF!,#REF!,#REF!,#REF!,#REF!,#REF!,#REF!</definedName>
    <definedName name="DelVd1" localSheetId="52">#REF!,#REF!,#REF!,#REF!,#REF!,#REF!,#REF!,#REF!,#REF!,#REF!,#REF!,#REF!</definedName>
    <definedName name="DelVd1" localSheetId="53">#REF!,#REF!,#REF!,#REF!,#REF!,#REF!,#REF!,#REF!,#REF!,#REF!,#REF!,#REF!</definedName>
    <definedName name="DelVd1" localSheetId="54">#REF!,#REF!,#REF!,#REF!,#REF!,#REF!,#REF!,#REF!,#REF!,#REF!,#REF!,#REF!</definedName>
    <definedName name="DelVd1" localSheetId="56">#REF!,#REF!,#REF!,#REF!,#REF!,#REF!,#REF!,#REF!,#REF!,#REF!,#REF!,#REF!</definedName>
    <definedName name="DelVd1" localSheetId="57">#REF!,#REF!,#REF!,#REF!,#REF!,#REF!,#REF!,#REF!,#REF!,#REF!,#REF!,#REF!</definedName>
    <definedName name="DelVd1" localSheetId="51">#REF!,#REF!,#REF!,#REF!,#REF!,#REF!,#REF!,#REF!,#REF!,#REF!,#REF!,#REF!</definedName>
    <definedName name="DelVd1" localSheetId="55">#REF!,#REF!,#REF!,#REF!,#REF!,#REF!,#REF!,#REF!,#REF!,#REF!,#REF!,#REF!</definedName>
    <definedName name="DelVd1">#REF!,#REF!,#REF!,#REF!,#REF!,#REF!,#REF!,#REF!,#REF!,#REF!,#REF!,#REF!</definedName>
    <definedName name="DelVd2" localSheetId="61">#REF!,#REF!,#REF!,#REF!,#REF!,#REF!,#REF!,#REF!,#REF!,#REF!,#REF!,#REF!</definedName>
    <definedName name="DelVd2">#REF!,#REF!,#REF!,#REF!,#REF!,#REF!,#REF!,#REF!,#REF!,#REF!,#REF!,#REF!</definedName>
    <definedName name="DelZaim" localSheetId="25">#REF!</definedName>
    <definedName name="DelZaim" localSheetId="26">#REF!</definedName>
    <definedName name="DelZaim" localSheetId="14">#REF!</definedName>
    <definedName name="DelZaim" localSheetId="16">#REF!</definedName>
    <definedName name="DelZaim" localSheetId="19">#REF!</definedName>
    <definedName name="DelZaim" localSheetId="20">#REF!</definedName>
    <definedName name="DelZaim" localSheetId="36">#REF!</definedName>
    <definedName name="DelZaim" localSheetId="37">#REF!</definedName>
    <definedName name="DelZaim" localSheetId="38">#REF!</definedName>
    <definedName name="DelZaim" localSheetId="32">#REF!</definedName>
    <definedName name="DelZaim" localSheetId="35">#REF!</definedName>
    <definedName name="DelZaim" localSheetId="39">#REF!</definedName>
    <definedName name="DelZaim" localSheetId="41">#REF!</definedName>
    <definedName name="DelZaim" localSheetId="46">#REF!</definedName>
    <definedName name="DelZaim" localSheetId="48">#REF!</definedName>
    <definedName name="DelZaim" localSheetId="49">#REF!</definedName>
    <definedName name="DelZaim" localSheetId="50">#REF!</definedName>
    <definedName name="DelZaim" localSheetId="52">#REF!</definedName>
    <definedName name="DelZaim" localSheetId="53">#REF!</definedName>
    <definedName name="DelZaim" localSheetId="54">#REF!</definedName>
    <definedName name="DelZaim" localSheetId="56">#REF!</definedName>
    <definedName name="DelZaim" localSheetId="57">#REF!</definedName>
    <definedName name="DelZaim" localSheetId="51">#REF!</definedName>
    <definedName name="DelZaim" localSheetId="55">#REF!</definedName>
    <definedName name="DelZaim">#REF!</definedName>
    <definedName name="df" localSheetId="61">#REF!,#REF!</definedName>
    <definedName name="df">#REF!,#REF!</definedName>
    <definedName name="dfhnyjhn" localSheetId="61">#REF!</definedName>
    <definedName name="dfhnyjhn">#REF!</definedName>
    <definedName name="dfvdv" localSheetId="61">#REF!</definedName>
    <definedName name="dfvdv">#REF!</definedName>
    <definedName name="dfvfd" localSheetId="61">#REF!</definedName>
    <definedName name="dfvfd">#REF!</definedName>
    <definedName name="dfvfvfv">#REF!</definedName>
    <definedName name="dte">#REF!</definedName>
    <definedName name="erhgtt" localSheetId="61">'[1]р1 СНГ'!#REF!</definedName>
    <definedName name="erhgtt">'[1]р1 СНГ'!#REF!</definedName>
    <definedName name="ExternalData_1" localSheetId="28">'Figure 2.3.2'!#REF!</definedName>
    <definedName name="fdsvfdv" localSheetId="61">#REF!</definedName>
    <definedName name="fdsvfdv">#REF!</definedName>
    <definedName name="fdsvfvf" localSheetId="61">#REF!</definedName>
    <definedName name="fdsvfvf">#REF!</definedName>
    <definedName name="fdvfvf" localSheetId="61">#REF!</definedName>
    <definedName name="fdvfvf">#REF!</definedName>
    <definedName name="ffg" localSheetId="61">#REF!,#REF!</definedName>
    <definedName name="ffg">#REF!,#REF!</definedName>
    <definedName name="fjmnuym" localSheetId="61">#REF!,#REF!</definedName>
    <definedName name="fjmnuym">#REF!,#REF!</definedName>
    <definedName name="forex_group1" localSheetId="61">#REF!</definedName>
    <definedName name="forex_group1">#REF!</definedName>
    <definedName name="fsdvf" localSheetId="61">'[1]р1 СНГ'!#REF!</definedName>
    <definedName name="fsdvf">'[1]р1 СНГ'!#REF!</definedName>
    <definedName name="fvdfzfdvf" localSheetId="61">#REF!</definedName>
    <definedName name="fvdfzfdvf">#REF!</definedName>
    <definedName name="gt" localSheetId="61">#REF!</definedName>
    <definedName name="gt">#REF!</definedName>
    <definedName name="hbrt" localSheetId="61">#REF!,#REF!,#REF!,#REF!,#REF!,#REF!,#REF!,#REF!,#REF!,#REF!,#REF!,#REF!,#REF!,#REF!,#REF!,#REF!,#REF!</definedName>
    <definedName name="hbrt">#REF!,#REF!,#REF!,#REF!,#REF!,#REF!,#REF!,#REF!,#REF!,#REF!,#REF!,#REF!,#REF!,#REF!,#REF!,#REF!,#REF!</definedName>
    <definedName name="hrbewrh" localSheetId="61">#REF!,#REF!,#REF!</definedName>
    <definedName name="hrbewrh">#REF!,#REF!,#REF!</definedName>
    <definedName name="hrbt" localSheetId="61">#REF!</definedName>
    <definedName name="hrbt">#REF!</definedName>
    <definedName name="hrtb" localSheetId="61">'[1]р1 СНГ'!#REF!</definedName>
    <definedName name="hrtb">'[1]р1 СНГ'!#REF!</definedName>
    <definedName name="htr" localSheetId="61">#REF!,#REF!</definedName>
    <definedName name="htr">#REF!,#REF!</definedName>
    <definedName name="huyjk" localSheetId="61">'[1]р1 СНГ'!#REF!</definedName>
    <definedName name="huyjk">'[1]р1 СНГ'!#REF!</definedName>
    <definedName name="hyrtejh" localSheetId="61">#REF!</definedName>
    <definedName name="hyrtejh">#REF!</definedName>
    <definedName name="ku" localSheetId="61">#REF!</definedName>
    <definedName name="ku">#REF!</definedName>
    <definedName name="mu" localSheetId="61">#REF!,#REF!,#REF!</definedName>
    <definedName name="mu">#REF!,#REF!,#REF!</definedName>
    <definedName name="o" localSheetId="61">#REF!</definedName>
    <definedName name="o" localSheetId="16">#REF!</definedName>
    <definedName name="o" localSheetId="21">#REF!</definedName>
    <definedName name="o">#REF!</definedName>
    <definedName name="rewferf">#REF!</definedName>
    <definedName name="rfbhw">#REF!</definedName>
    <definedName name="rg">[2]usd_tod_buy_last!$A$1:$E$1369</definedName>
    <definedName name="rh">[2]usd_tod_sell_last!$A$1:$E$1369</definedName>
    <definedName name="sd" localSheetId="61">#REF!,#REF!,#REF!</definedName>
    <definedName name="sd">#REF!,#REF!,#REF!</definedName>
    <definedName name="sdfvf" localSheetId="61">#REF!</definedName>
    <definedName name="sdfvf">#REF!</definedName>
    <definedName name="sdg" localSheetId="61">#REF!,#REF!,#REF!,#REF!,#REF!,#REF!,#REF!,#REF!,#REF!,#REF!,#REF!,#REF!,#REF!,#REF!,#REF!,#REF!,#REF!</definedName>
    <definedName name="sdg">#REF!,#REF!,#REF!,#REF!,#REF!,#REF!,#REF!,#REF!,#REF!,#REF!,#REF!,#REF!,#REF!,#REF!,#REF!,#REF!,#REF!</definedName>
    <definedName name="sdgfdd" localSheetId="61">#REF!</definedName>
    <definedName name="sdgfdd">#REF!</definedName>
    <definedName name="sdvfvf" localSheetId="61">#REF!</definedName>
    <definedName name="sdvfvf">#REF!</definedName>
    <definedName name="sfdcv" localSheetId="61">#REF!,#REF!,#REF!,#REF!,#REF!,#REF!,#REF!,#REF!,#REF!,#REF!,#REF!,#REF!</definedName>
    <definedName name="sfdcv">#REF!,#REF!,#REF!,#REF!,#REF!,#REF!,#REF!,#REF!,#REF!,#REF!,#REF!,#REF!</definedName>
    <definedName name="sgfsd" localSheetId="61">#REF!,#REF!,#REF!,#REF!,#REF!,#REF!,#REF!,#REF!,#REF!,#REF!,#REF!,#REF!</definedName>
    <definedName name="sgfsd">#REF!,#REF!,#REF!,#REF!,#REF!,#REF!,#REF!,#REF!,#REF!,#REF!,#REF!,#REF!</definedName>
    <definedName name="srgvrge" localSheetId="61">[3]Indicators!$A$2:$IV$4</definedName>
    <definedName name="srgvrge">[3]Indicators!$A$2:$IV$4</definedName>
    <definedName name="t" localSheetId="61">#REF!</definedName>
    <definedName name="t">#REF!</definedName>
    <definedName name="th" localSheetId="61">[3]Indicators!$A$2:$IV$4</definedName>
    <definedName name="th">[3]Indicators!$A$2:$IV$4</definedName>
    <definedName name="thetytreg" localSheetId="61">#REF!</definedName>
    <definedName name="thetytreg">#REF!</definedName>
    <definedName name="tmkdh" localSheetId="61">#REF!</definedName>
    <definedName name="tmkdh">#REF!</definedName>
    <definedName name="tytyg" localSheetId="61">#REF!</definedName>
    <definedName name="tytyg">#REF!</definedName>
    <definedName name="uhfabr" localSheetId="61">#REF!,#REF!,#REF!</definedName>
    <definedName name="uhfabr">#REF!,#REF!,#REF!</definedName>
    <definedName name="ujyhn" localSheetId="61">#REF!</definedName>
    <definedName name="ujyhn">#REF!</definedName>
    <definedName name="uk" localSheetId="61">'[1]р1 СНГ'!#REF!</definedName>
    <definedName name="uk">'[1]р1 СНГ'!#REF!</definedName>
    <definedName name="ukyujkyujuy" localSheetId="61">#REF!,#REF!,#REF!,#REF!,#REF!,#REF!,#REF!,#REF!,#REF!,#REF!,#REF!,#REF!</definedName>
    <definedName name="ukyujkyujuy">#REF!,#REF!,#REF!,#REF!,#REF!,#REF!,#REF!,#REF!,#REF!,#REF!,#REF!,#REF!</definedName>
    <definedName name="usd_tod_buy_last" localSheetId="15">[4]usd_tod_buy_last!$A$1:$E$1369</definedName>
    <definedName name="usd_tod_buy_last" localSheetId="25">[4]usd_tod_buy_last!$A$1:$E$1369</definedName>
    <definedName name="usd_tod_buy_last" localSheetId="26">[4]usd_tod_buy_last!$A$1:$E$1369</definedName>
    <definedName name="usd_tod_buy_last" localSheetId="24">[4]usd_tod_buy_last!$A$1:$E$1369</definedName>
    <definedName name="usd_tod_buy_last" localSheetId="61">[4]usd_tod_buy_last!$A$1:$E$1369</definedName>
    <definedName name="usd_tod_buy_last" localSheetId="1">[4]usd_tod_buy_last!$A$1:$E$1369</definedName>
    <definedName name="usd_tod_buy_last" localSheetId="11">[4]usd_tod_buy_last!$A$1:$E$1369</definedName>
    <definedName name="usd_tod_buy_last" localSheetId="12">[4]usd_tod_buy_last!$A$1:$E$1369</definedName>
    <definedName name="usd_tod_buy_last" localSheetId="13">[4]usd_tod_buy_last!$A$1:$E$1369</definedName>
    <definedName name="usd_tod_buy_last" localSheetId="14">[4]usd_tod_buy_last!$A$1:$E$1369</definedName>
    <definedName name="usd_tod_buy_last" localSheetId="2">[4]usd_tod_buy_last!$A$1:$E$1369</definedName>
    <definedName name="usd_tod_buy_last" localSheetId="3">[4]usd_tod_buy_last!$A$1:$E$1369</definedName>
    <definedName name="usd_tod_buy_last" localSheetId="4">[4]usd_tod_buy_last!$A$1:$E$1369</definedName>
    <definedName name="usd_tod_buy_last" localSheetId="5">[4]usd_tod_buy_last!$A$1:$E$1369</definedName>
    <definedName name="usd_tod_buy_last" localSheetId="6">[4]usd_tod_buy_last!$A$1:$E$1369</definedName>
    <definedName name="usd_tod_buy_last" localSheetId="7">[4]usd_tod_buy_last!$A$1:$E$1369</definedName>
    <definedName name="usd_tod_buy_last" localSheetId="8">[4]usd_tod_buy_last!$A$1:$E$1369</definedName>
    <definedName name="usd_tod_buy_last" localSheetId="9">[4]usd_tod_buy_last!$A$1:$E$1369</definedName>
    <definedName name="usd_tod_buy_last" localSheetId="16">[4]usd_tod_buy_last!$A$1:$E$1369</definedName>
    <definedName name="usd_tod_buy_last" localSheetId="17">[4]usd_tod_buy_last!$A$1:$E$1369</definedName>
    <definedName name="usd_tod_buy_last" localSheetId="18">[4]usd_tod_buy_last!$A$1:$E$1369</definedName>
    <definedName name="usd_tod_buy_last" localSheetId="19">[4]usd_tod_buy_last!$A$1:$E$1369</definedName>
    <definedName name="usd_tod_buy_last" localSheetId="20">[4]usd_tod_buy_last!$A$1:$E$1369</definedName>
    <definedName name="usd_tod_buy_last" localSheetId="21">[4]usd_tod_buy_last!$A$1:$E$1369</definedName>
    <definedName name="usd_tod_buy_last" localSheetId="27">[4]usd_tod_buy_last!$A$1:$E$1369</definedName>
    <definedName name="usd_tod_buy_last" localSheetId="36">[4]usd_tod_buy_last!$A$1:$E$1369</definedName>
    <definedName name="usd_tod_buy_last" localSheetId="37">[4]usd_tod_buy_last!$A$1:$E$1369</definedName>
    <definedName name="usd_tod_buy_last" localSheetId="38">[4]usd_tod_buy_last!$A$1:$E$1369</definedName>
    <definedName name="usd_tod_buy_last" localSheetId="28">[4]usd_tod_buy_last!$A$1:$E$1369</definedName>
    <definedName name="usd_tod_buy_last" localSheetId="29">[4]usd_tod_buy_last!$A$1:$E$1369</definedName>
    <definedName name="usd_tod_buy_last" localSheetId="30">[4]usd_tod_buy_last!$A$1:$E$1369</definedName>
    <definedName name="usd_tod_buy_last" localSheetId="31">[4]usd_tod_buy_last!$A$1:$E$1369</definedName>
    <definedName name="usd_tod_buy_last" localSheetId="32">[4]usd_tod_buy_last!$A$1:$E$1369</definedName>
    <definedName name="usd_tod_buy_last" localSheetId="33">[4]usd_tod_buy_last!$A$1:$E$1369</definedName>
    <definedName name="usd_tod_buy_last" localSheetId="34">[4]usd_tod_buy_last!$A$1:$E$1369</definedName>
    <definedName name="usd_tod_buy_last" localSheetId="35">[4]usd_tod_buy_last!$A$1:$E$1369</definedName>
    <definedName name="usd_tod_buy_last" localSheetId="40">[4]usd_tod_buy_last!$A$1:$E$1369</definedName>
    <definedName name="usd_tod_buy_last" localSheetId="48">[5]usd_tod_buy_last!$A$1:$E$1369</definedName>
    <definedName name="usd_tod_buy_last" localSheetId="49">[5]usd_tod_buy_last!$A$1:$E$1369</definedName>
    <definedName name="usd_tod_buy_last" localSheetId="50">[5]usd_tod_buy_last!$A$1:$E$1369</definedName>
    <definedName name="usd_tod_buy_last" localSheetId="52">[5]usd_tod_buy_last!$A$1:$E$1369</definedName>
    <definedName name="usd_tod_buy_last" localSheetId="53">[5]usd_tod_buy_last!$A$1:$E$1369</definedName>
    <definedName name="usd_tod_buy_last" localSheetId="54">[4]usd_tod_buy_last!$A$1:$E$1369</definedName>
    <definedName name="usd_tod_buy_last" localSheetId="56">[4]usd_tod_buy_last!$A$1:$E$1369</definedName>
    <definedName name="usd_tod_buy_last" localSheetId="10">[4]usd_tod_buy_last!$A$1:$E$1369</definedName>
    <definedName name="usd_tod_buy_last" localSheetId="22">[4]usd_tod_buy_last!$A$1:$E$1369</definedName>
    <definedName name="usd_tod_buy_last" localSheetId="23">[4]usd_tod_buy_last!$A$1:$E$1369</definedName>
    <definedName name="usd_tod_buy_last" localSheetId="51">[5]usd_tod_buy_last!$A$1:$E$1369</definedName>
    <definedName name="usd_tod_buy_last" localSheetId="55">[5]usd_tod_buy_last!$A$1:$E$1369</definedName>
    <definedName name="usd_tod_buy_last">[4]usd_tod_buy_last!$A$1:$E$1369</definedName>
    <definedName name="usd_tod_sell_last" localSheetId="15">[4]usd_tod_sell_last!$A$1:$E$1369</definedName>
    <definedName name="usd_tod_sell_last" localSheetId="25">[4]usd_tod_sell_last!$A$1:$E$1369</definedName>
    <definedName name="usd_tod_sell_last" localSheetId="26">[4]usd_tod_sell_last!$A$1:$E$1369</definedName>
    <definedName name="usd_tod_sell_last" localSheetId="24">[4]usd_tod_sell_last!$A$1:$E$1369</definedName>
    <definedName name="usd_tod_sell_last" localSheetId="61">[4]usd_tod_sell_last!$A$1:$E$1369</definedName>
    <definedName name="usd_tod_sell_last" localSheetId="1">[4]usd_tod_sell_last!$A$1:$E$1369</definedName>
    <definedName name="usd_tod_sell_last" localSheetId="11">[4]usd_tod_sell_last!$A$1:$E$1369</definedName>
    <definedName name="usd_tod_sell_last" localSheetId="12">[4]usd_tod_sell_last!$A$1:$E$1369</definedName>
    <definedName name="usd_tod_sell_last" localSheetId="13">[4]usd_tod_sell_last!$A$1:$E$1369</definedName>
    <definedName name="usd_tod_sell_last" localSheetId="14">[4]usd_tod_sell_last!$A$1:$E$1369</definedName>
    <definedName name="usd_tod_sell_last" localSheetId="2">[4]usd_tod_sell_last!$A$1:$E$1369</definedName>
    <definedName name="usd_tod_sell_last" localSheetId="3">[4]usd_tod_sell_last!$A$1:$E$1369</definedName>
    <definedName name="usd_tod_sell_last" localSheetId="4">[4]usd_tod_sell_last!$A$1:$E$1369</definedName>
    <definedName name="usd_tod_sell_last" localSheetId="5">[4]usd_tod_sell_last!$A$1:$E$1369</definedName>
    <definedName name="usd_tod_sell_last" localSheetId="6">[4]usd_tod_sell_last!$A$1:$E$1369</definedName>
    <definedName name="usd_tod_sell_last" localSheetId="7">[4]usd_tod_sell_last!$A$1:$E$1369</definedName>
    <definedName name="usd_tod_sell_last" localSheetId="8">[4]usd_tod_sell_last!$A$1:$E$1369</definedName>
    <definedName name="usd_tod_sell_last" localSheetId="9">[4]usd_tod_sell_last!$A$1:$E$1369</definedName>
    <definedName name="usd_tod_sell_last" localSheetId="16">[4]usd_tod_sell_last!$A$1:$E$1369</definedName>
    <definedName name="usd_tod_sell_last" localSheetId="17">[4]usd_tod_sell_last!$A$1:$E$1369</definedName>
    <definedName name="usd_tod_sell_last" localSheetId="18">[4]usd_tod_sell_last!$A$1:$E$1369</definedName>
    <definedName name="usd_tod_sell_last" localSheetId="19">[4]usd_tod_sell_last!$A$1:$E$1369</definedName>
    <definedName name="usd_tod_sell_last" localSheetId="20">[4]usd_tod_sell_last!$A$1:$E$1369</definedName>
    <definedName name="usd_tod_sell_last" localSheetId="21">[4]usd_tod_sell_last!$A$1:$E$1369</definedName>
    <definedName name="usd_tod_sell_last" localSheetId="27">[4]usd_tod_sell_last!$A$1:$E$1369</definedName>
    <definedName name="usd_tod_sell_last" localSheetId="36">[4]usd_tod_sell_last!$A$1:$E$1369</definedName>
    <definedName name="usd_tod_sell_last" localSheetId="37">[4]usd_tod_sell_last!$A$1:$E$1369</definedName>
    <definedName name="usd_tod_sell_last" localSheetId="38">[4]usd_tod_sell_last!$A$1:$E$1369</definedName>
    <definedName name="usd_tod_sell_last" localSheetId="28">[4]usd_tod_sell_last!$A$1:$E$1369</definedName>
    <definedName name="usd_tod_sell_last" localSheetId="29">[4]usd_tod_sell_last!$A$1:$E$1369</definedName>
    <definedName name="usd_tod_sell_last" localSheetId="30">[4]usd_tod_sell_last!$A$1:$E$1369</definedName>
    <definedName name="usd_tod_sell_last" localSheetId="31">[4]usd_tod_sell_last!$A$1:$E$1369</definedName>
    <definedName name="usd_tod_sell_last" localSheetId="32">[4]usd_tod_sell_last!$A$1:$E$1369</definedName>
    <definedName name="usd_tod_sell_last" localSheetId="33">[4]usd_tod_sell_last!$A$1:$E$1369</definedName>
    <definedName name="usd_tod_sell_last" localSheetId="34">[4]usd_tod_sell_last!$A$1:$E$1369</definedName>
    <definedName name="usd_tod_sell_last" localSheetId="35">[4]usd_tod_sell_last!$A$1:$E$1369</definedName>
    <definedName name="usd_tod_sell_last" localSheetId="40">[4]usd_tod_sell_last!$A$1:$E$1369</definedName>
    <definedName name="usd_tod_sell_last" localSheetId="48">[5]usd_tod_sell_last!$A$1:$E$1369</definedName>
    <definedName name="usd_tod_sell_last" localSheetId="49">[5]usd_tod_sell_last!$A$1:$E$1369</definedName>
    <definedName name="usd_tod_sell_last" localSheetId="50">[5]usd_tod_sell_last!$A$1:$E$1369</definedName>
    <definedName name="usd_tod_sell_last" localSheetId="52">[5]usd_tod_sell_last!$A$1:$E$1369</definedName>
    <definedName name="usd_tod_sell_last" localSheetId="53">[5]usd_tod_sell_last!$A$1:$E$1369</definedName>
    <definedName name="usd_tod_sell_last" localSheetId="54">[4]usd_tod_sell_last!$A$1:$E$1369</definedName>
    <definedName name="usd_tod_sell_last" localSheetId="56">[4]usd_tod_sell_last!$A$1:$E$1369</definedName>
    <definedName name="usd_tod_sell_last" localSheetId="10">[4]usd_tod_sell_last!$A$1:$E$1369</definedName>
    <definedName name="usd_tod_sell_last" localSheetId="22">[4]usd_tod_sell_last!$A$1:$E$1369</definedName>
    <definedName name="usd_tod_sell_last" localSheetId="23">[4]usd_tod_sell_last!$A$1:$E$1369</definedName>
    <definedName name="usd_tod_sell_last" localSheetId="51">[5]usd_tod_sell_last!$A$1:$E$1369</definedName>
    <definedName name="usd_tod_sell_last" localSheetId="55">[5]usd_tod_sell_last!$A$1:$E$1369</definedName>
    <definedName name="usd_tod_sell_last">[4]usd_tod_sell_last!$A$1:$E$1369</definedName>
    <definedName name="utgrdaweg" localSheetId="27">#REF!</definedName>
    <definedName name="utgrdaweg" localSheetId="36">#REF!</definedName>
    <definedName name="utgrdaweg" localSheetId="37">#REF!</definedName>
    <definedName name="utgrdaweg" localSheetId="38">#REF!</definedName>
    <definedName name="utgrdaweg" localSheetId="28">#REF!</definedName>
    <definedName name="utgrdaweg" localSheetId="29">#REF!</definedName>
    <definedName name="utgrdaweg" localSheetId="30">#REF!</definedName>
    <definedName name="utgrdaweg" localSheetId="31">#REF!</definedName>
    <definedName name="utgrdaweg" localSheetId="32">#REF!</definedName>
    <definedName name="utgrdaweg" localSheetId="33">#REF!</definedName>
    <definedName name="utgrdaweg" localSheetId="34">#REF!</definedName>
    <definedName name="utgrdaweg" localSheetId="35">#REF!</definedName>
    <definedName name="utgrdaweg">#REF!</definedName>
    <definedName name="uyjujuj" localSheetId="27">#REF!</definedName>
    <definedName name="uyjujuj" localSheetId="36">#REF!</definedName>
    <definedName name="uyjujuj" localSheetId="37">#REF!</definedName>
    <definedName name="uyjujuj" localSheetId="38">#REF!</definedName>
    <definedName name="uyjujuj" localSheetId="28">#REF!</definedName>
    <definedName name="uyjujuj" localSheetId="29">#REF!</definedName>
    <definedName name="uyjujuj" localSheetId="30">#REF!</definedName>
    <definedName name="uyjujuj" localSheetId="31">#REF!</definedName>
    <definedName name="uyjujuj" localSheetId="32">#REF!</definedName>
    <definedName name="uyjujuj" localSheetId="33">#REF!</definedName>
    <definedName name="uyjujuj" localSheetId="34">#REF!</definedName>
    <definedName name="uyjujuj" localSheetId="35">#REF!</definedName>
    <definedName name="uyjujuj">#REF!</definedName>
    <definedName name="uyk" localSheetId="27">#REF!</definedName>
    <definedName name="uyk" localSheetId="36">#REF!</definedName>
    <definedName name="uyk" localSheetId="37">#REF!</definedName>
    <definedName name="uyk" localSheetId="38">#REF!</definedName>
    <definedName name="uyk" localSheetId="28">#REF!</definedName>
    <definedName name="uyk" localSheetId="29">#REF!</definedName>
    <definedName name="uyk" localSheetId="30">#REF!</definedName>
    <definedName name="uyk" localSheetId="31">#REF!</definedName>
    <definedName name="uyk" localSheetId="32">#REF!</definedName>
    <definedName name="uyk" localSheetId="33">#REF!</definedName>
    <definedName name="uyk" localSheetId="34">#REF!</definedName>
    <definedName name="uyk" localSheetId="35">#REF!</definedName>
    <definedName name="uyk">#REF!</definedName>
    <definedName name="uykkurtj" localSheetId="61">#REF!,#REF!,#REF!,#REF!,#REF!,#REF!,#REF!,#REF!,#REF!,#REF!,#REF!,#REF!</definedName>
    <definedName name="uykkurtj">#REF!,#REF!,#REF!,#REF!,#REF!,#REF!,#REF!,#REF!,#REF!,#REF!,#REF!,#REF!</definedName>
    <definedName name="w4th5yjyuku" localSheetId="61">#REF!,#REF!,#REF!,#REF!,#REF!,#REF!,#REF!,#REF!,#REF!,#REF!,#REF!,#REF!,#REF!,#REF!,#REF!,#REF!,#REF!</definedName>
    <definedName name="w4th5yjyuku">#REF!,#REF!,#REF!,#REF!,#REF!,#REF!,#REF!,#REF!,#REF!,#REF!,#REF!,#REF!,#REF!,#REF!,#REF!,#REF!,#REF!</definedName>
    <definedName name="wefwerff" localSheetId="61">[3]Indicators!$A$2:$IV$4</definedName>
    <definedName name="wefwerff">[3]Indicators!$A$2:$IV$4</definedName>
    <definedName name="werfwef" localSheetId="61">#REF!</definedName>
    <definedName name="werfwef">#REF!</definedName>
    <definedName name="wewr" localSheetId="61">#REF!</definedName>
    <definedName name="wewr">#REF!</definedName>
    <definedName name="wf4wre" localSheetId="61">#REF!</definedName>
    <definedName name="wf4wre">#REF!</definedName>
    <definedName name="wsDatabase" localSheetId="14">#REF!</definedName>
    <definedName name="wsDatabase" localSheetId="36">#REF!</definedName>
    <definedName name="wsDatabase" localSheetId="37">#REF!</definedName>
    <definedName name="wsDatabase" localSheetId="38">#REF!</definedName>
    <definedName name="wsDatabase" localSheetId="32">#REF!</definedName>
    <definedName name="wsDatabase" localSheetId="35">#REF!</definedName>
    <definedName name="wsDatabase" localSheetId="39">#REF!</definedName>
    <definedName name="wsDatabase" localSheetId="40">#REF!</definedName>
    <definedName name="wsDatabase" localSheetId="41">#REF!</definedName>
    <definedName name="wsDatabase" localSheetId="46">#REF!</definedName>
    <definedName name="wsDatabase" localSheetId="48">#REF!</definedName>
    <definedName name="wsDatabase" localSheetId="49">#REF!</definedName>
    <definedName name="wsDatabase" localSheetId="50">#REF!</definedName>
    <definedName name="wsDatabase" localSheetId="52">#REF!</definedName>
    <definedName name="wsDatabase" localSheetId="53">#REF!</definedName>
    <definedName name="wsDatabase" localSheetId="54">#REF!</definedName>
    <definedName name="wsDatabase" localSheetId="56">#REF!</definedName>
    <definedName name="wsDatabase" localSheetId="51">#REF!</definedName>
    <definedName name="wsDatabase" localSheetId="55">#REF!</definedName>
    <definedName name="wsDatabase">#REF!</definedName>
    <definedName name="yh" localSheetId="61">#REF!,#REF!,#REF!,#REF!,#REF!,#REF!,#REF!,#REF!,#REF!,#REF!,#REF!,#REF!</definedName>
    <definedName name="yh">#REF!,#REF!,#REF!,#REF!,#REF!,#REF!,#REF!,#REF!,#REF!,#REF!,#REF!,#REF!</definedName>
    <definedName name="yjtujjyuh" localSheetId="61">#REF!,#REF!</definedName>
    <definedName name="yjtujjyuh">#REF!,#REF!</definedName>
    <definedName name="yumjhu" localSheetId="61">#REF!</definedName>
    <definedName name="yumjhu">#REF!</definedName>
    <definedName name="z" localSheetId="61">#REF!</definedName>
    <definedName name="z">#REF!</definedName>
    <definedName name="zdfvfdv" localSheetId="61">#REF!</definedName>
    <definedName name="zdfvfdv">#REF!</definedName>
    <definedName name="zdsvf">#REF!</definedName>
    <definedName name="zz">#REF!</definedName>
    <definedName name="а1" localSheetId="14">#REF!</definedName>
    <definedName name="а1" localSheetId="36">#REF!</definedName>
    <definedName name="а1" localSheetId="37">#REF!</definedName>
    <definedName name="а1" localSheetId="38">#REF!</definedName>
    <definedName name="а1" localSheetId="32">#REF!</definedName>
    <definedName name="а1" localSheetId="35">#REF!</definedName>
    <definedName name="а1" localSheetId="39">#REF!</definedName>
    <definedName name="а1" localSheetId="41">#REF!</definedName>
    <definedName name="а1" localSheetId="48">#REF!</definedName>
    <definedName name="а1" localSheetId="49">#REF!</definedName>
    <definedName name="а1" localSheetId="50">#REF!</definedName>
    <definedName name="а1" localSheetId="52">#REF!</definedName>
    <definedName name="а1" localSheetId="53">#REF!</definedName>
    <definedName name="а1" localSheetId="54">#REF!</definedName>
    <definedName name="а1" localSheetId="56">#REF!</definedName>
    <definedName name="а1" localSheetId="51">#REF!</definedName>
    <definedName name="а1" localSheetId="55">#REF!</definedName>
    <definedName name="а1">#REF!</definedName>
    <definedName name="аа" localSheetId="61">#REF!,#REF!,#REF!,#REF!,#REF!,#REF!,#REF!,#REF!,#REF!,#REF!,#REF!,#REF!,#REF!,#REF!,#REF!,#REF!,#REF!</definedName>
    <definedName name="аа">#REF!,#REF!,#REF!,#REF!,#REF!,#REF!,#REF!,#REF!,#REF!,#REF!,#REF!,#REF!,#REF!,#REF!,#REF!,#REF!,#REF!</definedName>
    <definedName name="аааа" localSheetId="61">#REF!,#REF!,#REF!,#REF!,#REF!,#REF!,#REF!,#REF!,#REF!,#REF!,#REF!,#REF!</definedName>
    <definedName name="аааа">#REF!,#REF!,#REF!,#REF!,#REF!,#REF!,#REF!,#REF!,#REF!,#REF!,#REF!,#REF!</definedName>
    <definedName name="апи" localSheetId="61">#REF!,#REF!,#REF!</definedName>
    <definedName name="апи">#REF!,#REF!,#REF!</definedName>
    <definedName name="апппп" localSheetId="61">#REF!</definedName>
    <definedName name="апппп">#REF!</definedName>
    <definedName name="аув" localSheetId="61">#REF!,#REF!,#REF!</definedName>
    <definedName name="аув">#REF!,#REF!,#REF!</definedName>
    <definedName name="вааук" localSheetId="61">#REF!</definedName>
    <definedName name="вааук">#REF!</definedName>
    <definedName name="вавав" localSheetId="61">'[1]р1 СНГ'!#REF!</definedName>
    <definedName name="вавав">'[1]р1 СНГ'!#REF!</definedName>
    <definedName name="вуд" localSheetId="61">#REF!,#REF!</definedName>
    <definedName name="вуд">#REF!,#REF!</definedName>
    <definedName name="вудскувшещк" localSheetId="61">#REF!,#REF!</definedName>
    <definedName name="вудскувшещк">#REF!,#REF!</definedName>
    <definedName name="гггг" localSheetId="61">#REF!</definedName>
    <definedName name="гггг">#REF!</definedName>
    <definedName name="дата" localSheetId="61">#REF!</definedName>
    <definedName name="дата">#REF!</definedName>
    <definedName name="датадата" localSheetId="61">#REF!</definedName>
    <definedName name="датадата">#REF!</definedName>
    <definedName name="жд" localSheetId="15">[6]Indicators!$A$2:$IV$4</definedName>
    <definedName name="жд" localSheetId="25">[6]Indicators!$A$2:$IV$4</definedName>
    <definedName name="жд" localSheetId="26">[6]Indicators!$A$2:$IV$4</definedName>
    <definedName name="жд" localSheetId="24">[6]Indicators!$A$2:$IV$4</definedName>
    <definedName name="жд" localSheetId="61">[6]Indicators!$A$2:$IV$4</definedName>
    <definedName name="жд" localSheetId="1">[6]Indicators!$A$2:$IV$4</definedName>
    <definedName name="жд" localSheetId="11">[6]Indicators!$A$2:$IV$4</definedName>
    <definedName name="жд" localSheetId="12">[6]Indicators!$A$2:$IV$4</definedName>
    <definedName name="жд" localSheetId="13">[6]Indicators!$A$2:$IV$4</definedName>
    <definedName name="жд" localSheetId="14">[6]Indicators!$A$2:$IV$4</definedName>
    <definedName name="жд" localSheetId="2">[6]Indicators!$A$2:$IV$4</definedName>
    <definedName name="жд" localSheetId="3">[6]Indicators!$A$2:$IV$4</definedName>
    <definedName name="жд" localSheetId="4">[6]Indicators!$A$2:$IV$4</definedName>
    <definedName name="жд" localSheetId="5">[6]Indicators!$A$2:$IV$4</definedName>
    <definedName name="жд" localSheetId="6">[6]Indicators!$A$2:$IV$4</definedName>
    <definedName name="жд" localSheetId="7">[6]Indicators!$A$2:$IV$4</definedName>
    <definedName name="жд" localSheetId="8">[6]Indicators!$A$2:$IV$4</definedName>
    <definedName name="жд" localSheetId="9">[6]Indicators!$A$2:$IV$4</definedName>
    <definedName name="жд" localSheetId="16">[6]Indicators!$A$2:$IV$4</definedName>
    <definedName name="жд" localSheetId="17">[6]Indicators!$A$2:$IV$4</definedName>
    <definedName name="жд" localSheetId="18">[6]Indicators!$A$2:$IV$4</definedName>
    <definedName name="жд" localSheetId="19">[6]Indicators!$A$2:$IV$4</definedName>
    <definedName name="жд" localSheetId="20">[6]Indicators!$A$2:$IV$4</definedName>
    <definedName name="жд" localSheetId="21">[6]Indicators!$A$2:$IV$4</definedName>
    <definedName name="жд" localSheetId="27">[6]Indicators!$A$2:$IV$4</definedName>
    <definedName name="жд" localSheetId="36">[6]Indicators!$A$2:$IV$4</definedName>
    <definedName name="жд" localSheetId="37">[6]Indicators!$A$2:$IV$4</definedName>
    <definedName name="жд" localSheetId="38">[6]Indicators!$A$2:$IV$4</definedName>
    <definedName name="жд" localSheetId="28">[6]Indicators!$A$2:$IV$4</definedName>
    <definedName name="жд" localSheetId="29">[6]Indicators!$A$2:$IV$4</definedName>
    <definedName name="жд" localSheetId="30">[6]Indicators!$A$2:$IV$4</definedName>
    <definedName name="жд" localSheetId="31">[6]Indicators!$A$2:$IV$4</definedName>
    <definedName name="жд" localSheetId="32">[6]Indicators!$A$2:$IV$4</definedName>
    <definedName name="жд" localSheetId="33">[6]Indicators!$A$2:$IV$4</definedName>
    <definedName name="жд" localSheetId="34">[6]Indicators!$A$2:$IV$4</definedName>
    <definedName name="жд" localSheetId="35">[6]Indicators!$A$2:$IV$4</definedName>
    <definedName name="жд" localSheetId="10">[6]Indicators!$A$2:$IV$4</definedName>
    <definedName name="жд" localSheetId="22">[6]Indicators!$A$2:$IV$4</definedName>
    <definedName name="жд" localSheetId="23">[6]Indicators!$A$2:$IV$4</definedName>
    <definedName name="жд">[6]Indicators!$A$2:$IV$4</definedName>
    <definedName name="_xlnm.Print_Titles" localSheetId="15">[6]Indicators!$A$2:$IV$4</definedName>
    <definedName name="_xlnm.Print_Titles" localSheetId="25">[6]Indicators!$A$2:$IV$4</definedName>
    <definedName name="_xlnm.Print_Titles" localSheetId="26">[6]Indicators!$A$2:$IV$4</definedName>
    <definedName name="_xlnm.Print_Titles" localSheetId="24">[6]Indicators!$A$2:$IV$4</definedName>
    <definedName name="_xlnm.Print_Titles" localSheetId="61">[6]Indicators!$A$2:$IV$4</definedName>
    <definedName name="_xlnm.Print_Titles" localSheetId="1">[6]Indicators!$A$2:$IV$4</definedName>
    <definedName name="_xlnm.Print_Titles" localSheetId="11">[6]Indicators!$A$2:$IV$4</definedName>
    <definedName name="_xlnm.Print_Titles" localSheetId="12">[6]Indicators!$A$2:$IV$4</definedName>
    <definedName name="_xlnm.Print_Titles" localSheetId="13">[6]Indicators!$A$2:$IV$4</definedName>
    <definedName name="_xlnm.Print_Titles" localSheetId="14">[3]Indicators!$A$2:$IV$4</definedName>
    <definedName name="_xlnm.Print_Titles" localSheetId="2">[6]Indicators!$A$2:$IV$4</definedName>
    <definedName name="_xlnm.Print_Titles" localSheetId="3">[6]Indicators!$A$2:$IV$4</definedName>
    <definedName name="_xlnm.Print_Titles" localSheetId="4">[6]Indicators!$A$2:$IV$4</definedName>
    <definedName name="_xlnm.Print_Titles" localSheetId="5">[6]Indicators!$A$2:$IV$4</definedName>
    <definedName name="_xlnm.Print_Titles" localSheetId="6">[6]Indicators!$A$2:$IV$4</definedName>
    <definedName name="_xlnm.Print_Titles" localSheetId="7">[6]Indicators!$A$2:$IV$4</definedName>
    <definedName name="_xlnm.Print_Titles" localSheetId="8">[6]Indicators!$A$2:$IV$4</definedName>
    <definedName name="_xlnm.Print_Titles" localSheetId="9">[6]Indicators!$A$2:$IV$4</definedName>
    <definedName name="_xlnm.Print_Titles" localSheetId="16">[6]Indicators!$A$2:$IV$4</definedName>
    <definedName name="_xlnm.Print_Titles" localSheetId="17">[6]Indicators!$A$2:$IV$4</definedName>
    <definedName name="_xlnm.Print_Titles" localSheetId="18">[6]Indicators!$A$2:$IV$4</definedName>
    <definedName name="_xlnm.Print_Titles" localSheetId="19">[6]Indicators!$A$2:$IV$4</definedName>
    <definedName name="_xlnm.Print_Titles" localSheetId="20">[6]Indicators!$A$2:$IV$4</definedName>
    <definedName name="_xlnm.Print_Titles" localSheetId="21">[6]Indicators!$A$2:$IV$4</definedName>
    <definedName name="_xlnm.Print_Titles" localSheetId="27">[6]Indicators!$A$2:$IV$4</definedName>
    <definedName name="_xlnm.Print_Titles" localSheetId="36">[3]Indicators!$A$2:$IV$4</definedName>
    <definedName name="_xlnm.Print_Titles" localSheetId="37">[3]Indicators!$A$2:$IV$4</definedName>
    <definedName name="_xlnm.Print_Titles" localSheetId="38">[3]Indicators!$A$2:$IV$4</definedName>
    <definedName name="_xlnm.Print_Titles" localSheetId="28">[6]Indicators!$A$2:$IV$4</definedName>
    <definedName name="_xlnm.Print_Titles" localSheetId="29">[3]Indicators!$A$2:$IV$4</definedName>
    <definedName name="_xlnm.Print_Titles" localSheetId="30">[6]Indicators!$A$2:$IV$4</definedName>
    <definedName name="_xlnm.Print_Titles" localSheetId="31">[6]Indicators!$A$2:$IV$4</definedName>
    <definedName name="_xlnm.Print_Titles" localSheetId="32">[3]Indicators!$A$2:$IV$4</definedName>
    <definedName name="_xlnm.Print_Titles" localSheetId="33">[6]Indicators!$A$2:$IV$4</definedName>
    <definedName name="_xlnm.Print_Titles" localSheetId="34">[6]Indicators!$A$2:$IV$4</definedName>
    <definedName name="_xlnm.Print_Titles" localSheetId="35">[3]Indicators!$A$2:$IV$4</definedName>
    <definedName name="_xlnm.Print_Titles" localSheetId="39">[3]Indicators!$A$2:$IV$4</definedName>
    <definedName name="_xlnm.Print_Titles" localSheetId="41">[6]Indicators!$A$2:$IV$4</definedName>
    <definedName name="_xlnm.Print_Titles" localSheetId="42">[6]Indicators!$A$2:$IV$4</definedName>
    <definedName name="_xlnm.Print_Titles" localSheetId="46">[6]Indicators!$A$2:$IV$4</definedName>
    <definedName name="_xlnm.Print_Titles" localSheetId="48">[7]Indicators!$A$2:$IV$4</definedName>
    <definedName name="_xlnm.Print_Titles" localSheetId="49">[7]Indicators!$A$2:$IV$4</definedName>
    <definedName name="_xlnm.Print_Titles" localSheetId="50">[7]Indicators!$A$2:$IV$4</definedName>
    <definedName name="_xlnm.Print_Titles" localSheetId="52">[7]Indicators!$A$2:$IV$4</definedName>
    <definedName name="_xlnm.Print_Titles" localSheetId="53">[7]Indicators!$A$2:$IV$4</definedName>
    <definedName name="_xlnm.Print_Titles" localSheetId="54">[3]Indicators!$A$2:$IV$4</definedName>
    <definedName name="_xlnm.Print_Titles" localSheetId="56">[3]Indicators!$A$2:$IV$4</definedName>
    <definedName name="_xlnm.Print_Titles" localSheetId="57">[3]Indicators!$A$2:$IV$4</definedName>
    <definedName name="_xlnm.Print_Titles" localSheetId="10">[6]Indicators!$A$2:$IV$4</definedName>
    <definedName name="_xlnm.Print_Titles" localSheetId="22">[6]Indicators!$A$2:$IV$4</definedName>
    <definedName name="_xlnm.Print_Titles" localSheetId="23">[6]Indicators!$A$2:$IV$4</definedName>
    <definedName name="_xlnm.Print_Titles" localSheetId="51">[7]Indicators!$A$2:$IV$4</definedName>
    <definedName name="_xlnm.Print_Titles" localSheetId="55">[7]Indicators!$A$2:$IV$4</definedName>
    <definedName name="_xlnm.Print_Titles">[6]Indicators!$A$2:$IV$4</definedName>
    <definedName name="йукпк">[5]usd_tod_sell_last!$A$1:$E$1369</definedName>
    <definedName name="кепке" localSheetId="61">#REF!,#REF!,#REF!,#REF!,#REF!,#REF!,#REF!,#REF!,#REF!,#REF!,#REF!,#REF!,#REF!,#REF!,#REF!,#REF!,#REF!</definedName>
    <definedName name="кепке" localSheetId="27">#REF!,#REF!,#REF!,#REF!,#REF!,#REF!,#REF!,#REF!,#REF!,#REF!,#REF!,#REF!,#REF!,#REF!,#REF!,#REF!,#REF!</definedName>
    <definedName name="кепке" localSheetId="36">#REF!,#REF!,#REF!,#REF!,#REF!,#REF!,#REF!,#REF!,#REF!,#REF!,#REF!,#REF!,#REF!,#REF!,#REF!,#REF!,#REF!</definedName>
    <definedName name="кепке" localSheetId="37">#REF!,#REF!,#REF!,#REF!,#REF!,#REF!,#REF!,#REF!,#REF!,#REF!,#REF!,#REF!,#REF!,#REF!,#REF!,#REF!,#REF!</definedName>
    <definedName name="кепке" localSheetId="38">#REF!,#REF!,#REF!,#REF!,#REF!,#REF!,#REF!,#REF!,#REF!,#REF!,#REF!,#REF!,#REF!,#REF!,#REF!,#REF!,#REF!</definedName>
    <definedName name="кепке" localSheetId="28">#REF!,#REF!,#REF!,#REF!,#REF!,#REF!,#REF!,#REF!,#REF!,#REF!,#REF!,#REF!,#REF!,#REF!,#REF!,#REF!,#REF!</definedName>
    <definedName name="кепке" localSheetId="29">#REF!,#REF!,#REF!,#REF!,#REF!,#REF!,#REF!,#REF!,#REF!,#REF!,#REF!,#REF!,#REF!,#REF!,#REF!,#REF!,#REF!</definedName>
    <definedName name="кепке" localSheetId="30">#REF!,#REF!,#REF!,#REF!,#REF!,#REF!,#REF!,#REF!,#REF!,#REF!,#REF!,#REF!,#REF!,#REF!,#REF!,#REF!,#REF!</definedName>
    <definedName name="кепке" localSheetId="31">#REF!,#REF!,#REF!,#REF!,#REF!,#REF!,#REF!,#REF!,#REF!,#REF!,#REF!,#REF!,#REF!,#REF!,#REF!,#REF!,#REF!</definedName>
    <definedName name="кепке" localSheetId="32">#REF!,#REF!,#REF!,#REF!,#REF!,#REF!,#REF!,#REF!,#REF!,#REF!,#REF!,#REF!,#REF!,#REF!,#REF!,#REF!,#REF!</definedName>
    <definedName name="кепке" localSheetId="33">#REF!,#REF!,#REF!,#REF!,#REF!,#REF!,#REF!,#REF!,#REF!,#REF!,#REF!,#REF!,#REF!,#REF!,#REF!,#REF!,#REF!</definedName>
    <definedName name="кепке" localSheetId="34">#REF!,#REF!,#REF!,#REF!,#REF!,#REF!,#REF!,#REF!,#REF!,#REF!,#REF!,#REF!,#REF!,#REF!,#REF!,#REF!,#REF!</definedName>
    <definedName name="кепке" localSheetId="35">#REF!,#REF!,#REF!,#REF!,#REF!,#REF!,#REF!,#REF!,#REF!,#REF!,#REF!,#REF!,#REF!,#REF!,#REF!,#REF!,#REF!</definedName>
    <definedName name="кепке">#REF!,#REF!,#REF!,#REF!,#REF!,#REF!,#REF!,#REF!,#REF!,#REF!,#REF!,#REF!,#REF!,#REF!,#REF!,#REF!,#REF!</definedName>
    <definedName name="кпка" localSheetId="27">#REF!</definedName>
    <definedName name="кпка" localSheetId="36">#REF!</definedName>
    <definedName name="кпка" localSheetId="37">#REF!</definedName>
    <definedName name="кпка" localSheetId="38">#REF!</definedName>
    <definedName name="кпка" localSheetId="28">#REF!</definedName>
    <definedName name="кпка" localSheetId="29">#REF!</definedName>
    <definedName name="кпка" localSheetId="30">#REF!</definedName>
    <definedName name="кпка" localSheetId="31">#REF!</definedName>
    <definedName name="кпка" localSheetId="32">#REF!</definedName>
    <definedName name="кпка" localSheetId="33">#REF!</definedName>
    <definedName name="кпка" localSheetId="34">#REF!</definedName>
    <definedName name="кпка" localSheetId="35">#REF!</definedName>
    <definedName name="кпка">#REF!</definedName>
    <definedName name="кпкп">#REF!</definedName>
    <definedName name="_xlnm.Print_Area" localSheetId="112">'Figure 3.3.2.2'!$A$1:$I$29</definedName>
    <definedName name="_xlnm.Print_Area" localSheetId="114">'Figure 3.3.2.4'!$A$1:$I$24</definedName>
    <definedName name="ол" localSheetId="27">#REF!</definedName>
    <definedName name="ол" localSheetId="36">#REF!</definedName>
    <definedName name="ол" localSheetId="37">#REF!</definedName>
    <definedName name="ол" localSheetId="38">#REF!</definedName>
    <definedName name="ол" localSheetId="28">#REF!</definedName>
    <definedName name="ол" localSheetId="29">#REF!</definedName>
    <definedName name="ол" localSheetId="30">#REF!</definedName>
    <definedName name="ол" localSheetId="31">#REF!</definedName>
    <definedName name="ол" localSheetId="32">#REF!</definedName>
    <definedName name="ол" localSheetId="33">#REF!</definedName>
    <definedName name="ол" localSheetId="34">#REF!</definedName>
    <definedName name="ол" localSheetId="35">#REF!</definedName>
    <definedName name="ол">#REF!</definedName>
    <definedName name="прор" localSheetId="15">[4]usd_tod_buy_last!$A$1:$E$1369</definedName>
    <definedName name="прор" localSheetId="25">[4]usd_tod_buy_last!$A$1:$E$1369</definedName>
    <definedName name="прор" localSheetId="26">[4]usd_tod_buy_last!$A$1:$E$1369</definedName>
    <definedName name="прор" localSheetId="24">[4]usd_tod_buy_last!$A$1:$E$1369</definedName>
    <definedName name="прор" localSheetId="61">[4]usd_tod_buy_last!$A$1:$E$1369</definedName>
    <definedName name="прор" localSheetId="1">[4]usd_tod_buy_last!$A$1:$E$1369</definedName>
    <definedName name="прор" localSheetId="11">[4]usd_tod_buy_last!$A$1:$E$1369</definedName>
    <definedName name="прор" localSheetId="12">[4]usd_tod_buy_last!$A$1:$E$1369</definedName>
    <definedName name="прор" localSheetId="13">[4]usd_tod_buy_last!$A$1:$E$1369</definedName>
    <definedName name="прор" localSheetId="14">[4]usd_tod_buy_last!$A$1:$E$1369</definedName>
    <definedName name="прор" localSheetId="2">[4]usd_tod_buy_last!$A$1:$E$1369</definedName>
    <definedName name="прор" localSheetId="3">[4]usd_tod_buy_last!$A$1:$E$1369</definedName>
    <definedName name="прор" localSheetId="4">[4]usd_tod_buy_last!$A$1:$E$1369</definedName>
    <definedName name="прор" localSheetId="5">[4]usd_tod_buy_last!$A$1:$E$1369</definedName>
    <definedName name="прор" localSheetId="6">[4]usd_tod_buy_last!$A$1:$E$1369</definedName>
    <definedName name="прор" localSheetId="7">[4]usd_tod_buy_last!$A$1:$E$1369</definedName>
    <definedName name="прор" localSheetId="8">[4]usd_tod_buy_last!$A$1:$E$1369</definedName>
    <definedName name="прор" localSheetId="9">[4]usd_tod_buy_last!$A$1:$E$1369</definedName>
    <definedName name="прор" localSheetId="16">[4]usd_tod_buy_last!$A$1:$E$1369</definedName>
    <definedName name="прор" localSheetId="17">[4]usd_tod_buy_last!$A$1:$E$1369</definedName>
    <definedName name="прор" localSheetId="18">[4]usd_tod_buy_last!$A$1:$E$1369</definedName>
    <definedName name="прор" localSheetId="19">[4]usd_tod_buy_last!$A$1:$E$1369</definedName>
    <definedName name="прор" localSheetId="20">[4]usd_tod_buy_last!$A$1:$E$1369</definedName>
    <definedName name="прор" localSheetId="21">[4]usd_tod_buy_last!$A$1:$E$1369</definedName>
    <definedName name="прор" localSheetId="27">[4]usd_tod_buy_last!$A$1:$E$1369</definedName>
    <definedName name="прор" localSheetId="36">[4]usd_tod_buy_last!$A$1:$E$1369</definedName>
    <definedName name="прор" localSheetId="37">[4]usd_tod_buy_last!$A$1:$E$1369</definedName>
    <definedName name="прор" localSheetId="38">[4]usd_tod_buy_last!$A$1:$E$1369</definedName>
    <definedName name="прор" localSheetId="28">[4]usd_tod_buy_last!$A$1:$E$1369</definedName>
    <definedName name="прор" localSheetId="29">[4]usd_tod_buy_last!$A$1:$E$1369</definedName>
    <definedName name="прор" localSheetId="30">[4]usd_tod_buy_last!$A$1:$E$1369</definedName>
    <definedName name="прор" localSheetId="31">[4]usd_tod_buy_last!$A$1:$E$1369</definedName>
    <definedName name="прор" localSheetId="32">[4]usd_tod_buy_last!$A$1:$E$1369</definedName>
    <definedName name="прор" localSheetId="33">[4]usd_tod_buy_last!$A$1:$E$1369</definedName>
    <definedName name="прор" localSheetId="34">[4]usd_tod_buy_last!$A$1:$E$1369</definedName>
    <definedName name="прор" localSheetId="35">[4]usd_tod_buy_last!$A$1:$E$1369</definedName>
    <definedName name="прор" localSheetId="10">[4]usd_tod_buy_last!$A$1:$E$1369</definedName>
    <definedName name="прор" localSheetId="22">[4]usd_tod_buy_last!$A$1:$E$1369</definedName>
    <definedName name="прор" localSheetId="23">[4]usd_tod_buy_last!$A$1:$E$1369</definedName>
    <definedName name="прор">[4]usd_tod_buy_last!$A$1:$E$1369</definedName>
    <definedName name="пук" localSheetId="61">[7]Indicators!$A$2:$IV$4</definedName>
    <definedName name="пук">[7]Indicators!$A$2:$IV$4</definedName>
    <definedName name="р2_графа1_сравн_пред_гр7" localSheetId="25">#REF!</definedName>
    <definedName name="р2_графа1_сравн_пред_гр7" localSheetId="26">#REF!</definedName>
    <definedName name="р2_графа1_сравн_пред_гр7" localSheetId="14">#REF!</definedName>
    <definedName name="р2_графа1_сравн_пред_гр7" localSheetId="16">#REF!</definedName>
    <definedName name="р2_графа1_сравн_пред_гр7" localSheetId="19">#REF!</definedName>
    <definedName name="р2_графа1_сравн_пред_гр7" localSheetId="20">#REF!</definedName>
    <definedName name="р2_графа1_сравн_пред_гр7" localSheetId="36">#REF!</definedName>
    <definedName name="р2_графа1_сравн_пред_гр7" localSheetId="37">#REF!</definedName>
    <definedName name="р2_графа1_сравн_пред_гр7" localSheetId="38">#REF!</definedName>
    <definedName name="р2_графа1_сравн_пред_гр7" localSheetId="32">#REF!</definedName>
    <definedName name="р2_графа1_сравн_пред_гр7" localSheetId="35">#REF!</definedName>
    <definedName name="р2_графа1_сравн_пред_гр7" localSheetId="39">#REF!</definedName>
    <definedName name="р2_графа1_сравн_пред_гр7" localSheetId="41">#REF!</definedName>
    <definedName name="р2_графа1_сравн_пред_гр7" localSheetId="46">#REF!</definedName>
    <definedName name="р2_графа1_сравн_пред_гр7" localSheetId="48">#REF!</definedName>
    <definedName name="р2_графа1_сравн_пред_гр7" localSheetId="49">#REF!</definedName>
    <definedName name="р2_графа1_сравн_пред_гр7" localSheetId="50">#REF!</definedName>
    <definedName name="р2_графа1_сравн_пред_гр7" localSheetId="52">#REF!</definedName>
    <definedName name="р2_графа1_сравн_пред_гр7" localSheetId="53">#REF!</definedName>
    <definedName name="р2_графа1_сравн_пред_гр7" localSheetId="54">#REF!</definedName>
    <definedName name="р2_графа1_сравн_пред_гр7" localSheetId="56">#REF!</definedName>
    <definedName name="р2_графа1_сравн_пред_гр7" localSheetId="57">#REF!</definedName>
    <definedName name="р2_графа1_сравн_пред_гр7" localSheetId="51">#REF!</definedName>
    <definedName name="р2_графа1_сравн_пред_гр7" localSheetId="55">#REF!</definedName>
    <definedName name="р2_графа1_сравн_пред_гр7">#REF!</definedName>
    <definedName name="р2_графа7_контроль" localSheetId="25">#REF!</definedName>
    <definedName name="р2_графа7_контроль" localSheetId="26">#REF!</definedName>
    <definedName name="р2_графа7_контроль" localSheetId="14">#REF!</definedName>
    <definedName name="р2_графа7_контроль" localSheetId="16">#REF!</definedName>
    <definedName name="р2_графа7_контроль" localSheetId="19">#REF!</definedName>
    <definedName name="р2_графа7_контроль" localSheetId="20">#REF!</definedName>
    <definedName name="р2_графа7_контроль" localSheetId="36">#REF!</definedName>
    <definedName name="р2_графа7_контроль" localSheetId="37">#REF!</definedName>
    <definedName name="р2_графа7_контроль" localSheetId="38">#REF!</definedName>
    <definedName name="р2_графа7_контроль" localSheetId="32">#REF!</definedName>
    <definedName name="р2_графа7_контроль" localSheetId="35">#REF!</definedName>
    <definedName name="р2_графа7_контроль" localSheetId="39">#REF!</definedName>
    <definedName name="р2_графа7_контроль" localSheetId="41">#REF!</definedName>
    <definedName name="р2_графа7_контроль" localSheetId="46">#REF!</definedName>
    <definedName name="р2_графа7_контроль" localSheetId="48">#REF!</definedName>
    <definedName name="р2_графа7_контроль" localSheetId="49">#REF!</definedName>
    <definedName name="р2_графа7_контроль" localSheetId="50">#REF!</definedName>
    <definedName name="р2_графа7_контроль" localSheetId="52">#REF!</definedName>
    <definedName name="р2_графа7_контроль" localSheetId="53">#REF!</definedName>
    <definedName name="р2_графа7_контроль" localSheetId="54">#REF!</definedName>
    <definedName name="р2_графа7_контроль" localSheetId="56">#REF!</definedName>
    <definedName name="р2_графа7_контроль" localSheetId="57">#REF!</definedName>
    <definedName name="р2_графа7_контроль" localSheetId="51">#REF!</definedName>
    <definedName name="р2_графа7_контроль" localSheetId="55">#REF!</definedName>
    <definedName name="р2_графа7_контроль">#REF!</definedName>
    <definedName name="роеп" localSheetId="15">[4]usd_tod_sell_last!$A$1:$E$1369</definedName>
    <definedName name="роеп" localSheetId="25">[4]usd_tod_sell_last!$A$1:$E$1369</definedName>
    <definedName name="роеп" localSheetId="26">[4]usd_tod_sell_last!$A$1:$E$1369</definedName>
    <definedName name="роеп" localSheetId="24">[4]usd_tod_sell_last!$A$1:$E$1369</definedName>
    <definedName name="роеп" localSheetId="61">[4]usd_tod_sell_last!$A$1:$E$1369</definedName>
    <definedName name="роеп" localSheetId="1">[4]usd_tod_sell_last!$A$1:$E$1369</definedName>
    <definedName name="роеп" localSheetId="11">[4]usd_tod_sell_last!$A$1:$E$1369</definedName>
    <definedName name="роеп" localSheetId="12">[4]usd_tod_sell_last!$A$1:$E$1369</definedName>
    <definedName name="роеп" localSheetId="13">[4]usd_tod_sell_last!$A$1:$E$1369</definedName>
    <definedName name="роеп" localSheetId="14">[4]usd_tod_sell_last!$A$1:$E$1369</definedName>
    <definedName name="роеп" localSheetId="2">[4]usd_tod_sell_last!$A$1:$E$1369</definedName>
    <definedName name="роеп" localSheetId="3">[4]usd_tod_sell_last!$A$1:$E$1369</definedName>
    <definedName name="роеп" localSheetId="4">[4]usd_tod_sell_last!$A$1:$E$1369</definedName>
    <definedName name="роеп" localSheetId="5">[4]usd_tod_sell_last!$A$1:$E$1369</definedName>
    <definedName name="роеп" localSheetId="6">[4]usd_tod_sell_last!$A$1:$E$1369</definedName>
    <definedName name="роеп" localSheetId="7">[4]usd_tod_sell_last!$A$1:$E$1369</definedName>
    <definedName name="роеп" localSheetId="8">[4]usd_tod_sell_last!$A$1:$E$1369</definedName>
    <definedName name="роеп" localSheetId="9">[4]usd_tod_sell_last!$A$1:$E$1369</definedName>
    <definedName name="роеп" localSheetId="16">[4]usd_tod_sell_last!$A$1:$E$1369</definedName>
    <definedName name="роеп" localSheetId="17">[4]usd_tod_sell_last!$A$1:$E$1369</definedName>
    <definedName name="роеп" localSheetId="18">[4]usd_tod_sell_last!$A$1:$E$1369</definedName>
    <definedName name="роеп" localSheetId="19">[4]usd_tod_sell_last!$A$1:$E$1369</definedName>
    <definedName name="роеп" localSheetId="20">[4]usd_tod_sell_last!$A$1:$E$1369</definedName>
    <definedName name="роеп" localSheetId="21">[4]usd_tod_sell_last!$A$1:$E$1369</definedName>
    <definedName name="роеп" localSheetId="27">[4]usd_tod_sell_last!$A$1:$E$1369</definedName>
    <definedName name="роеп" localSheetId="36">[4]usd_tod_sell_last!$A$1:$E$1369</definedName>
    <definedName name="роеп" localSheetId="37">[4]usd_tod_sell_last!$A$1:$E$1369</definedName>
    <definedName name="роеп" localSheetId="38">[4]usd_tod_sell_last!$A$1:$E$1369</definedName>
    <definedName name="роеп" localSheetId="28">[4]usd_tod_sell_last!$A$1:$E$1369</definedName>
    <definedName name="роеп" localSheetId="29">[4]usd_tod_sell_last!$A$1:$E$1369</definedName>
    <definedName name="роеп" localSheetId="30">[4]usd_tod_sell_last!$A$1:$E$1369</definedName>
    <definedName name="роеп" localSheetId="31">[4]usd_tod_sell_last!$A$1:$E$1369</definedName>
    <definedName name="роеп" localSheetId="32">[4]usd_tod_sell_last!$A$1:$E$1369</definedName>
    <definedName name="роеп" localSheetId="33">[4]usd_tod_sell_last!$A$1:$E$1369</definedName>
    <definedName name="роеп" localSheetId="34">[4]usd_tod_sell_last!$A$1:$E$1369</definedName>
    <definedName name="роеп" localSheetId="35">[4]usd_tod_sell_last!$A$1:$E$1369</definedName>
    <definedName name="роеп" localSheetId="10">[4]usd_tod_sell_last!$A$1:$E$1369</definedName>
    <definedName name="роеп" localSheetId="22">[4]usd_tod_sell_last!$A$1:$E$1369</definedName>
    <definedName name="роеп" localSheetId="23">[4]usd_tod_sell_last!$A$1:$E$1369</definedName>
    <definedName name="роеп">[4]usd_tod_sell_last!$A$1:$E$1369</definedName>
    <definedName name="рр1" localSheetId="25">'[1]р1 СНГ'!#REF!</definedName>
    <definedName name="рр1" localSheetId="26">'[1]р1 СНГ'!#REF!</definedName>
    <definedName name="рр1" localSheetId="14">'[1]р1 СНГ'!#REF!</definedName>
    <definedName name="рр1" localSheetId="36">'[1]р1 СНГ'!#REF!</definedName>
    <definedName name="рр1" localSheetId="37">'[1]р1 СНГ'!#REF!</definedName>
    <definedName name="рр1" localSheetId="38">'[1]р1 СНГ'!#REF!</definedName>
    <definedName name="рр1" localSheetId="32">'[1]р1 СНГ'!#REF!</definedName>
    <definedName name="рр1" localSheetId="35">'[1]р1 СНГ'!#REF!</definedName>
    <definedName name="рр1" localSheetId="39">'[1]р1 СНГ'!#REF!</definedName>
    <definedName name="рр1" localSheetId="41">'[1]р1 СНГ'!#REF!</definedName>
    <definedName name="рр1" localSheetId="48">'[1]р1 СНГ'!#REF!</definedName>
    <definedName name="рр1" localSheetId="49">'[1]р1 СНГ'!#REF!</definedName>
    <definedName name="рр1" localSheetId="50">'[1]р1 СНГ'!#REF!</definedName>
    <definedName name="рр1" localSheetId="52">'[1]р1 СНГ'!#REF!</definedName>
    <definedName name="рр1" localSheetId="53">'[1]р1 СНГ'!#REF!</definedName>
    <definedName name="рр1" localSheetId="54">'[1]р1 СНГ'!#REF!</definedName>
    <definedName name="рр1" localSheetId="56">'[1]р1 СНГ'!#REF!</definedName>
    <definedName name="рр1" localSheetId="51">'[1]р1 СНГ'!#REF!</definedName>
    <definedName name="рр1" localSheetId="55">'[1]р1 СНГ'!#REF!</definedName>
    <definedName name="рр1">'[1]р1 СНГ'!#REF!</definedName>
    <definedName name="укепкеп" localSheetId="61">#REF!,#REF!,#REF!,#REF!,#REF!,#REF!,#REF!,#REF!,#REF!,#REF!,#REF!,#REF!</definedName>
    <definedName name="укепкеп">#REF!,#REF!,#REF!,#REF!,#REF!,#REF!,#REF!,#REF!,#REF!,#REF!,#REF!,#REF!</definedName>
    <definedName name="упкек" localSheetId="61">#REF!</definedName>
    <definedName name="упкек">#REF!</definedName>
    <definedName name="упкуп" localSheetId="61">#REF!</definedName>
    <definedName name="упкуп">#REF!</definedName>
    <definedName name="уппк">[5]usd_tod_buy_last!$A$1:$E$1369</definedName>
    <definedName name="ф77" localSheetId="14">#REF!</definedName>
    <definedName name="ф77" localSheetId="16">#REF!</definedName>
    <definedName name="ф77" localSheetId="36">#REF!</definedName>
    <definedName name="ф77" localSheetId="37">#REF!</definedName>
    <definedName name="ф77" localSheetId="38">#REF!</definedName>
    <definedName name="ф77" localSheetId="32">#REF!</definedName>
    <definedName name="ф77" localSheetId="35">#REF!</definedName>
    <definedName name="ф77" localSheetId="39">#REF!</definedName>
    <definedName name="ф77" localSheetId="41">#REF!</definedName>
    <definedName name="ф77" localSheetId="48">#REF!</definedName>
    <definedName name="ф77" localSheetId="62">#REF!</definedName>
    <definedName name="ф77" localSheetId="49">#REF!</definedName>
    <definedName name="ф77" localSheetId="50">#REF!</definedName>
    <definedName name="ф77" localSheetId="52">#REF!</definedName>
    <definedName name="ф77" localSheetId="53">#REF!</definedName>
    <definedName name="ф77" localSheetId="54">#REF!</definedName>
    <definedName name="ф77" localSheetId="56">#REF!</definedName>
    <definedName name="ф77" localSheetId="23">#REF!</definedName>
    <definedName name="ф77" localSheetId="51">#REF!</definedName>
    <definedName name="ф77" localSheetId="55">#REF!</definedName>
    <definedName name="ф77">#REF!</definedName>
    <definedName name="фыв" localSheetId="61">'[1]р1 СНГ'!#REF!</definedName>
    <definedName name="фыв">'[1]р1 СНГ'!#REF!</definedName>
    <definedName name="ывапрол" localSheetId="61">#REF!</definedName>
    <definedName name="ывапрол">#REF!</definedName>
    <definedName name="ыввввв" localSheetId="61">#REF!</definedName>
    <definedName name="ыввввв">#REF!</definedName>
  </definedNames>
  <calcPr calcId="191029" fullCalcOnLoad="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 i="47" l="1"/>
  <c r="S5" i="145"/>
  <c r="R5" i="145"/>
  <c r="Q5" i="145"/>
  <c r="P5" i="145"/>
  <c r="O5" i="145"/>
  <c r="N5" i="145"/>
  <c r="M5" i="145"/>
  <c r="L5" i="145"/>
  <c r="K5" i="145"/>
  <c r="J5" i="145"/>
  <c r="I5" i="145"/>
  <c r="H5" i="145"/>
  <c r="G5" i="145"/>
  <c r="F5" i="145"/>
  <c r="E5" i="145"/>
  <c r="D5" i="145"/>
  <c r="C5" i="145"/>
  <c r="E73" i="132"/>
  <c r="E72" i="132"/>
  <c r="E71" i="132"/>
  <c r="E70" i="132"/>
  <c r="E69" i="132"/>
  <c r="E68" i="132"/>
  <c r="E67" i="132"/>
  <c r="E66" i="132"/>
  <c r="E65" i="132"/>
  <c r="E64" i="132"/>
  <c r="E63" i="132"/>
  <c r="E62" i="132"/>
  <c r="E61" i="132"/>
  <c r="E60" i="132"/>
  <c r="E59" i="132"/>
  <c r="E58" i="132"/>
  <c r="E57" i="132"/>
  <c r="E56" i="132"/>
  <c r="E55" i="132"/>
  <c r="E54" i="132"/>
  <c r="E53" i="132"/>
  <c r="E52" i="132"/>
  <c r="E51" i="132"/>
  <c r="E50" i="132"/>
  <c r="E49" i="132"/>
  <c r="E48" i="132"/>
  <c r="E47" i="132"/>
  <c r="E46" i="132"/>
  <c r="E45" i="132"/>
  <c r="E44" i="132"/>
  <c r="E43" i="132"/>
  <c r="E42" i="132"/>
  <c r="E41" i="132"/>
  <c r="E40" i="132"/>
  <c r="E39" i="132"/>
  <c r="E38" i="132"/>
  <c r="E37" i="132"/>
  <c r="E36" i="132"/>
  <c r="E35" i="132"/>
  <c r="E34" i="132"/>
  <c r="E33" i="132"/>
  <c r="E32" i="132"/>
  <c r="E31" i="132"/>
  <c r="E30" i="132"/>
  <c r="E29" i="132"/>
  <c r="E28" i="132"/>
  <c r="E27" i="132"/>
  <c r="E26" i="132"/>
  <c r="E25" i="132"/>
  <c r="E24" i="132"/>
  <c r="E23" i="132"/>
  <c r="E22" i="132"/>
  <c r="E21" i="132"/>
  <c r="E20" i="132"/>
  <c r="E19" i="132"/>
  <c r="E18" i="132"/>
  <c r="E17" i="132"/>
  <c r="E16" i="132"/>
  <c r="E15" i="132"/>
  <c r="E14" i="132"/>
  <c r="E13" i="132"/>
  <c r="E12" i="132"/>
  <c r="E11" i="132"/>
  <c r="E10" i="132"/>
  <c r="E9" i="132"/>
  <c r="E8" i="132"/>
  <c r="E7" i="132"/>
  <c r="E6" i="132"/>
  <c r="E5" i="132"/>
  <c r="B13" i="119"/>
  <c r="B12" i="119"/>
  <c r="B11" i="119"/>
  <c r="B10" i="119"/>
  <c r="B9" i="119"/>
  <c r="B8" i="119"/>
  <c r="B7" i="119"/>
  <c r="B6" i="119"/>
  <c r="B5" i="119"/>
  <c r="B4" i="119"/>
  <c r="B3" i="119"/>
  <c r="B2" i="119"/>
  <c r="B1" i="119"/>
  <c r="G14" i="82"/>
  <c r="H14" i="82" s="1"/>
  <c r="F14" i="82"/>
  <c r="D14" i="82"/>
  <c r="E13" i="82"/>
  <c r="G13" i="82" s="1"/>
  <c r="H13" i="82" s="1"/>
  <c r="D13" i="82"/>
  <c r="G12" i="82"/>
  <c r="H12" i="82" s="1"/>
  <c r="F12" i="82"/>
  <c r="D12" i="82"/>
  <c r="G11" i="82"/>
  <c r="H11" i="82" s="1"/>
  <c r="F11" i="82"/>
  <c r="D11" i="82"/>
  <c r="G10" i="82"/>
  <c r="H10" i="82" s="1"/>
  <c r="F10" i="82"/>
  <c r="D10" i="82"/>
  <c r="G9" i="82"/>
  <c r="H9" i="82" s="1"/>
  <c r="F9" i="82"/>
  <c r="D9" i="82"/>
  <c r="G8" i="82"/>
  <c r="H8" i="82" s="1"/>
  <c r="F8" i="82"/>
  <c r="D8" i="82"/>
  <c r="G7" i="82"/>
  <c r="H7" i="82" s="1"/>
  <c r="F7" i="82"/>
  <c r="D7" i="82"/>
  <c r="G6" i="82"/>
  <c r="H6" i="82" s="1"/>
  <c r="F6" i="82"/>
  <c r="D6" i="82"/>
  <c r="M7" i="67"/>
  <c r="L7" i="67"/>
  <c r="K7" i="67"/>
  <c r="J7" i="67"/>
  <c r="I7" i="67"/>
  <c r="H7" i="67"/>
  <c r="G7" i="67"/>
  <c r="F7" i="67"/>
  <c r="E7" i="67"/>
  <c r="D7" i="67"/>
  <c r="C7" i="67"/>
  <c r="H7" i="66"/>
  <c r="G7" i="66"/>
  <c r="F7" i="66"/>
  <c r="E7" i="66"/>
  <c r="D7" i="66"/>
  <c r="C7" i="66"/>
  <c r="I11" i="64"/>
  <c r="K45" i="60"/>
  <c r="H45" i="60"/>
  <c r="K44" i="60"/>
  <c r="H44" i="60"/>
  <c r="K43" i="60"/>
  <c r="H43" i="60"/>
  <c r="K42" i="60"/>
  <c r="H42" i="60"/>
  <c r="K41" i="60"/>
  <c r="H41" i="60"/>
  <c r="K40" i="60"/>
  <c r="H40" i="60"/>
  <c r="K39" i="60"/>
  <c r="H39" i="60"/>
  <c r="K38" i="60"/>
  <c r="H38" i="60"/>
  <c r="K37" i="60"/>
  <c r="H37" i="60"/>
  <c r="K36" i="60"/>
  <c r="H36" i="60"/>
  <c r="K35" i="60"/>
  <c r="H35" i="60"/>
  <c r="E35" i="60"/>
  <c r="K34" i="60"/>
  <c r="H34" i="60"/>
  <c r="E34" i="60"/>
  <c r="K33" i="60"/>
  <c r="H33" i="60"/>
  <c r="E33" i="60"/>
  <c r="K32" i="60"/>
  <c r="H32" i="60"/>
  <c r="E32" i="60"/>
  <c r="K31" i="60"/>
  <c r="H31" i="60"/>
  <c r="E31" i="60"/>
  <c r="K30" i="60"/>
  <c r="H30" i="60"/>
  <c r="E30" i="60"/>
  <c r="K29" i="60"/>
  <c r="H29" i="60"/>
  <c r="E29" i="60"/>
  <c r="K28" i="60"/>
  <c r="H28" i="60"/>
  <c r="E28" i="60"/>
  <c r="K27" i="60"/>
  <c r="H27" i="60"/>
  <c r="E27" i="60"/>
  <c r="K26" i="60"/>
  <c r="H26" i="60"/>
  <c r="E26" i="60"/>
  <c r="K25" i="60"/>
  <c r="H25" i="60"/>
  <c r="E25" i="60"/>
  <c r="K24" i="60"/>
  <c r="H24" i="60"/>
  <c r="E24" i="60"/>
  <c r="K23" i="60"/>
  <c r="H23" i="60"/>
  <c r="E23" i="60"/>
  <c r="K22" i="60"/>
  <c r="H22" i="60"/>
  <c r="E22" i="60"/>
  <c r="K21" i="60"/>
  <c r="H21" i="60"/>
  <c r="E21" i="60"/>
  <c r="K20" i="60"/>
  <c r="H20" i="60"/>
  <c r="E20" i="60"/>
  <c r="K19" i="60"/>
  <c r="H19" i="60"/>
  <c r="E19" i="60"/>
  <c r="K18" i="60"/>
  <c r="H18" i="60"/>
  <c r="E18" i="60"/>
  <c r="K17" i="60"/>
  <c r="H17" i="60"/>
  <c r="E17" i="60"/>
  <c r="K16" i="60"/>
  <c r="H16" i="60"/>
  <c r="E16" i="60"/>
  <c r="K15" i="60"/>
  <c r="H15" i="60"/>
  <c r="E15" i="60"/>
  <c r="K14" i="60"/>
  <c r="H14" i="60"/>
  <c r="E14" i="60"/>
  <c r="K13" i="60"/>
  <c r="H13" i="60"/>
  <c r="E13" i="60"/>
  <c r="K12" i="60"/>
  <c r="H12" i="60"/>
  <c r="E12" i="60"/>
  <c r="K11" i="60"/>
  <c r="H11" i="60"/>
  <c r="E11" i="60"/>
  <c r="K10" i="60"/>
  <c r="H10" i="60"/>
  <c r="E10" i="60"/>
  <c r="K9" i="60"/>
  <c r="H9" i="60"/>
  <c r="E9" i="60"/>
  <c r="K8" i="60"/>
  <c r="H8" i="60"/>
  <c r="E8" i="60"/>
  <c r="K7" i="60"/>
  <c r="H7" i="60"/>
  <c r="E7" i="60"/>
  <c r="K6" i="60"/>
  <c r="H6" i="60"/>
  <c r="E6" i="60"/>
  <c r="K5" i="60"/>
  <c r="H5" i="60"/>
  <c r="E5" i="60"/>
  <c r="F5" i="41"/>
  <c r="E5" i="41"/>
  <c r="F13" i="82" l="1"/>
</calcChain>
</file>

<file path=xl/sharedStrings.xml><?xml version="1.0" encoding="utf-8"?>
<sst xmlns="http://schemas.openxmlformats.org/spreadsheetml/2006/main" count="2189" uniqueCount="1186">
  <si>
    <t xml:space="preserve">               </t>
  </si>
  <si>
    <t xml:space="preserve"> 1.01.2012</t>
  </si>
  <si>
    <t xml:space="preserve"> 01.10.2012</t>
  </si>
  <si>
    <t xml:space="preserve"> 01.01.2012</t>
  </si>
  <si>
    <t>-</t>
  </si>
  <si>
    <t>Date</t>
  </si>
  <si>
    <t>NDF KZT 12M</t>
  </si>
  <si>
    <t>12,2011</t>
  </si>
  <si>
    <t>01.2012</t>
  </si>
  <si>
    <t>10.2012</t>
  </si>
  <si>
    <t xml:space="preserve">    </t>
  </si>
  <si>
    <t>01.2011</t>
  </si>
  <si>
    <t xml:space="preserve">к4 </t>
  </si>
  <si>
    <t>к4-1</t>
  </si>
  <si>
    <t xml:space="preserve">к4-2 </t>
  </si>
  <si>
    <t xml:space="preserve">к4-3 </t>
  </si>
  <si>
    <t>01.2010</t>
  </si>
  <si>
    <t>04.2012</t>
  </si>
  <si>
    <t>07.2012</t>
  </si>
  <si>
    <t>10.2009</t>
  </si>
  <si>
    <t>10.2010</t>
  </si>
  <si>
    <t>10.2011</t>
  </si>
  <si>
    <t>02.2012</t>
  </si>
  <si>
    <t>03.2012</t>
  </si>
  <si>
    <t>05.2012</t>
  </si>
  <si>
    <t>06.2012</t>
  </si>
  <si>
    <t>08.2012</t>
  </si>
  <si>
    <t>09.2012</t>
  </si>
  <si>
    <t>06.2010</t>
  </si>
  <si>
    <t>09.2010</t>
  </si>
  <si>
    <t>12.2010</t>
  </si>
  <si>
    <t>03.2011</t>
  </si>
  <si>
    <t>06.2011</t>
  </si>
  <si>
    <t>09.2011</t>
  </si>
  <si>
    <t>12.2011</t>
  </si>
  <si>
    <t>783,5</t>
  </si>
  <si>
    <t>616,5</t>
  </si>
  <si>
    <t>167,0</t>
  </si>
  <si>
    <t xml:space="preserve"> 10.2012</t>
  </si>
  <si>
    <t>2013-2019</t>
  </si>
  <si>
    <t>2013-2016</t>
  </si>
  <si>
    <t>2013-2018</t>
  </si>
  <si>
    <t>2013-2014</t>
  </si>
  <si>
    <t>2015-2019</t>
  </si>
  <si>
    <t>04.2011</t>
  </si>
  <si>
    <t>07.2011</t>
  </si>
  <si>
    <t>01.2006</t>
  </si>
  <si>
    <t>01.2007</t>
  </si>
  <si>
    <t>01.2008</t>
  </si>
  <si>
    <t>01.2009</t>
  </si>
  <si>
    <t>10.2007</t>
  </si>
  <si>
    <t>10.2008</t>
  </si>
  <si>
    <t>МЕККАМ</t>
  </si>
  <si>
    <t>МЕОКАМ</t>
  </si>
  <si>
    <t>6 688</t>
  </si>
  <si>
    <t>-46,3</t>
  </si>
  <si>
    <t>1 237</t>
  </si>
  <si>
    <t>34,2</t>
  </si>
  <si>
    <t>5 451</t>
  </si>
  <si>
    <t>-53,9</t>
  </si>
  <si>
    <t>4 551</t>
  </si>
  <si>
    <t>-60,5</t>
  </si>
  <si>
    <t>-375,2**</t>
  </si>
  <si>
    <t>-396,2</t>
  </si>
  <si>
    <t>- 5,6</t>
  </si>
  <si>
    <t>4,0</t>
  </si>
  <si>
    <t>1,3</t>
  </si>
  <si>
    <t>-47,6%</t>
  </si>
  <si>
    <t>-49,6%</t>
  </si>
  <si>
    <t>-44,2%</t>
  </si>
  <si>
    <t>-48,7%</t>
  </si>
  <si>
    <t>-96,8%</t>
  </si>
  <si>
    <t>55,0%</t>
  </si>
  <si>
    <t>-37,7%</t>
  </si>
  <si>
    <t>-93,2%</t>
  </si>
  <si>
    <t>-56,7%</t>
  </si>
  <si>
    <t>57,9%</t>
  </si>
  <si>
    <t>-41,7%</t>
  </si>
  <si>
    <t>-72,4%</t>
  </si>
  <si>
    <t>72,8%</t>
  </si>
  <si>
    <t>45,2%</t>
  </si>
  <si>
    <t>-54,1%</t>
  </si>
  <si>
    <t>м</t>
  </si>
  <si>
    <t>06. 2011</t>
  </si>
  <si>
    <t>09. 2011</t>
  </si>
  <si>
    <t>12. 2011</t>
  </si>
  <si>
    <t>06. 2012</t>
  </si>
  <si>
    <t xml:space="preserve"> 
Источник: АРКС, расчеты НБРК</t>
  </si>
  <si>
    <t>.</t>
  </si>
  <si>
    <t>ROE, %</t>
  </si>
  <si>
    <t>ROA, %</t>
  </si>
  <si>
    <t>55,2</t>
  </si>
  <si>
    <t>11,4</t>
  </si>
  <si>
    <t>2,7</t>
  </si>
  <si>
    <t>03.2009</t>
  </si>
  <si>
    <t>06.2009</t>
  </si>
  <si>
    <t>09.2009</t>
  </si>
  <si>
    <t>12.2009</t>
  </si>
  <si>
    <t>03.2010</t>
  </si>
  <si>
    <t xml:space="preserve"> </t>
  </si>
  <si>
    <t>2012**</t>
  </si>
  <si>
    <t>k2</t>
  </si>
  <si>
    <t>k1-2</t>
  </si>
  <si>
    <t>(probability)</t>
  </si>
  <si>
    <t>Zit</t>
  </si>
  <si>
    <t>Adjusted Z</t>
  </si>
  <si>
    <t>Residual Z</t>
  </si>
  <si>
    <t>Capital ratio</t>
  </si>
  <si>
    <t>RISK ratio</t>
  </si>
  <si>
    <t>Real interest rate</t>
  </si>
  <si>
    <t>SPREAD</t>
  </si>
  <si>
    <r>
      <t xml:space="preserve">Average change </t>
    </r>
    <r>
      <rPr>
        <sz val="10"/>
        <color indexed="8"/>
        <rFont val="Times New Roman"/>
        <family val="1"/>
        <charset val="204"/>
      </rPr>
      <t>(summed lags)</t>
    </r>
  </si>
  <si>
    <r>
      <t xml:space="preserve">Demand variable </t>
    </r>
    <r>
      <rPr>
        <sz val="10"/>
        <color indexed="8"/>
        <rFont val="Times New Roman"/>
        <family val="1"/>
        <charset val="204"/>
      </rPr>
      <t>(summed lags)</t>
    </r>
  </si>
  <si>
    <r>
      <t xml:space="preserve">GDP growth </t>
    </r>
    <r>
      <rPr>
        <sz val="10"/>
        <color indexed="8"/>
        <rFont val="Times New Roman"/>
        <family val="1"/>
        <charset val="204"/>
      </rPr>
      <t>(summed lags)</t>
    </r>
  </si>
  <si>
    <r>
      <t xml:space="preserve">Buffer </t>
    </r>
    <r>
      <rPr>
        <sz val="10"/>
        <color indexed="8"/>
        <rFont val="Times New Roman"/>
        <family val="1"/>
        <charset val="204"/>
      </rPr>
      <t>(summed lags)</t>
    </r>
  </si>
  <si>
    <r>
      <t>BIG</t>
    </r>
    <r>
      <rPr>
        <sz val="10"/>
        <color indexed="8"/>
        <rFont val="Times New Roman"/>
        <family val="1"/>
        <charset val="204"/>
      </rPr>
      <t xml:space="preserve"> (dummy variable)</t>
    </r>
  </si>
  <si>
    <r>
      <t>SUB</t>
    </r>
    <r>
      <rPr>
        <sz val="10"/>
        <color indexed="8"/>
        <rFont val="Times New Roman"/>
        <family val="1"/>
        <charset val="204"/>
      </rPr>
      <t xml:space="preserve"> (dummy variable)</t>
    </r>
  </si>
  <si>
    <t>0-3</t>
  </si>
  <si>
    <t>RORWA</t>
  </si>
  <si>
    <t>Max</t>
  </si>
  <si>
    <t>Min</t>
  </si>
  <si>
    <t>0-3%*</t>
  </si>
  <si>
    <t>II</t>
  </si>
  <si>
    <t>III</t>
  </si>
  <si>
    <t>-10,1527</t>
  </si>
  <si>
    <t>-0,003</t>
  </si>
  <si>
    <t>-69,1179</t>
  </si>
  <si>
    <t>-6,926</t>
  </si>
  <si>
    <t>-14,0411</t>
  </si>
  <si>
    <t>-8,033</t>
  </si>
  <si>
    <t>-41,2652</t>
  </si>
  <si>
    <t>-7,0071</t>
  </si>
  <si>
    <t>3.1.3</t>
  </si>
  <si>
    <t>3.1.1</t>
  </si>
  <si>
    <t>3.1.2</t>
  </si>
  <si>
    <t>3.1.4</t>
  </si>
  <si>
    <t>3.2.1</t>
  </si>
  <si>
    <t>3.2.2</t>
  </si>
  <si>
    <t>3.2.3</t>
  </si>
  <si>
    <t>3.3.1</t>
  </si>
  <si>
    <t>3.3.2</t>
  </si>
  <si>
    <t>0.7% - 2.0%</t>
  </si>
  <si>
    <t>14.5% – 41.0%</t>
  </si>
  <si>
    <t>1.2% - 37.6%</t>
  </si>
  <si>
    <t>Figure 2.1.1</t>
  </si>
  <si>
    <t>Figure 2.1.2</t>
  </si>
  <si>
    <t>Figure 2.1.3</t>
  </si>
  <si>
    <t>Figure 2.1.4</t>
  </si>
  <si>
    <t>Figure 2.1.5</t>
  </si>
  <si>
    <t>Figure 2.1.6</t>
  </si>
  <si>
    <t>Figure 2.1.7</t>
  </si>
  <si>
    <t>Figure 2.1.8</t>
  </si>
  <si>
    <t>Figure 2.1.9</t>
  </si>
  <si>
    <t>Figure 2.1.10</t>
  </si>
  <si>
    <t>Figure 2.1.11</t>
  </si>
  <si>
    <t>Figure 2.1.12</t>
  </si>
  <si>
    <t>Figure 2.1.13</t>
  </si>
  <si>
    <t>Figure 2.2.1</t>
  </si>
  <si>
    <t>Figure 2.2.2</t>
  </si>
  <si>
    <t>Figure 2.2.3</t>
  </si>
  <si>
    <t>Figure 2.2.4</t>
  </si>
  <si>
    <t>Figure 2.2.5</t>
  </si>
  <si>
    <t>Figure 2.2.6</t>
  </si>
  <si>
    <t>Figure 2.3.1</t>
  </si>
  <si>
    <t>Figure 2.3.2</t>
  </si>
  <si>
    <t>Figure 2.3.3</t>
  </si>
  <si>
    <t>Figure 2.3.4</t>
  </si>
  <si>
    <t>Figure 2.3.5</t>
  </si>
  <si>
    <t>Figure 2.3.6</t>
  </si>
  <si>
    <t>Figure 2.3.7</t>
  </si>
  <si>
    <t>Figure 2.3.8</t>
  </si>
  <si>
    <t>Figure 2.3.9</t>
  </si>
  <si>
    <t>Figure 2.3.10</t>
  </si>
  <si>
    <t>Figure 2.3.11</t>
  </si>
  <si>
    <t>Figure 2.3.12</t>
  </si>
  <si>
    <t>Figure 3.1.1.1</t>
  </si>
  <si>
    <t>Figure 3.1.1.2</t>
  </si>
  <si>
    <t>Figure 3.1.1.3</t>
  </si>
  <si>
    <t>Figure 3.1.1.4</t>
  </si>
  <si>
    <t>Figure 3.1.1.5</t>
  </si>
  <si>
    <t>Figure 3.1.1.6</t>
  </si>
  <si>
    <t>Figure 3.1.1.7</t>
  </si>
  <si>
    <t>Figure 3.1.1.8</t>
  </si>
  <si>
    <t>Figure 3.1.1.9</t>
  </si>
  <si>
    <t>Figure 3.1.2.1</t>
  </si>
  <si>
    <t>Figure 3.1.2.2</t>
  </si>
  <si>
    <t>Figure 3.1.2.3</t>
  </si>
  <si>
    <t>Figure 3.1.2.4</t>
  </si>
  <si>
    <t>Figure 3.1.2.5</t>
  </si>
  <si>
    <t>Figure 3.1.2.6</t>
  </si>
  <si>
    <t>Figure 3.1.2.7</t>
  </si>
  <si>
    <t>Figure 3.1.2.8</t>
  </si>
  <si>
    <t>Figure 3.1.2.9</t>
  </si>
  <si>
    <t>Figure 3.1.2.10</t>
  </si>
  <si>
    <t>Figure 3.1.3.1</t>
  </si>
  <si>
    <t>Figure 3.1.3.2</t>
  </si>
  <si>
    <t>Figure 3.1.3.3</t>
  </si>
  <si>
    <t>Figure 3.1.3.4</t>
  </si>
  <si>
    <t>Figure 3.1.3.5</t>
  </si>
  <si>
    <t>Figure 3.1.3.6</t>
  </si>
  <si>
    <t>Figure 3.1.3.7</t>
  </si>
  <si>
    <t>Figure 3.1.3.8</t>
  </si>
  <si>
    <t>Figure 3.1.3.9</t>
  </si>
  <si>
    <t>Figure 3.1.3.10</t>
  </si>
  <si>
    <t>Figure 3.1.3.11</t>
  </si>
  <si>
    <t>Figure 3.1.3.12</t>
  </si>
  <si>
    <t>Figure 3.1.4.1</t>
  </si>
  <si>
    <t>Figure 3.1.4.2</t>
  </si>
  <si>
    <t>Figure 3.1.4.3</t>
  </si>
  <si>
    <t>Figure 3.1.4.4</t>
  </si>
  <si>
    <t>Figure 3.1.4.5</t>
  </si>
  <si>
    <t>Figure 3.2.1.1</t>
  </si>
  <si>
    <t>Figure 3.2.1.2</t>
  </si>
  <si>
    <t>Figure 3.2.1.3</t>
  </si>
  <si>
    <t>Figure 3.2.1.4</t>
  </si>
  <si>
    <t>Figure 3.2.1.5</t>
  </si>
  <si>
    <t>Figure 3.2.2.1</t>
  </si>
  <si>
    <t>Figure 3.2.2.2</t>
  </si>
  <si>
    <t>Figure 3.2.2.3</t>
  </si>
  <si>
    <t>Figure 3.2.2.4</t>
  </si>
  <si>
    <t>Figure 3.2.2.5</t>
  </si>
  <si>
    <t>Figure 3.2.2.6</t>
  </si>
  <si>
    <t>Figure 3.2.3.1</t>
  </si>
  <si>
    <t>Figure 3.2.3.2</t>
  </si>
  <si>
    <t>Figure 3.2.3.3</t>
  </si>
  <si>
    <t>Figure 3.2.3.4</t>
  </si>
  <si>
    <t>Figure 3.2.3.5</t>
  </si>
  <si>
    <t>Figure 3.2.3.6</t>
  </si>
  <si>
    <t>Figure 3.3.1.1</t>
  </si>
  <si>
    <t>Figure 3.3.2.1</t>
  </si>
  <si>
    <t>Figure 3.3.2.2</t>
  </si>
  <si>
    <t>Figure 3.3.2.3</t>
  </si>
  <si>
    <t>Figure 3.3.2.4</t>
  </si>
  <si>
    <t>Contents</t>
  </si>
  <si>
    <t>Macroeconomic and Financial Market Environment</t>
  </si>
  <si>
    <t>Macroeconomic Environment and its Sustainability Factors</t>
  </si>
  <si>
    <t>Dynamics of industrial production</t>
  </si>
  <si>
    <t>State budget parameters</t>
  </si>
  <si>
    <t xml:space="preserve">Dynamics of world commodity price indices </t>
  </si>
  <si>
    <t>Key parameters of the balance of payments</t>
  </si>
  <si>
    <t>Terms of trade (Dec. 2009 =100)</t>
  </si>
  <si>
    <t>Box 2 Figure 1</t>
  </si>
  <si>
    <t>Box 2 Figure 2</t>
  </si>
  <si>
    <t>Box 3 Figure 1</t>
  </si>
  <si>
    <t>Box 3 Figure 2</t>
  </si>
  <si>
    <t>Table 2.1.1</t>
  </si>
  <si>
    <t>Box 1 Table 1</t>
  </si>
  <si>
    <t>Table 2.2.1</t>
  </si>
  <si>
    <t>Table 2.2.2</t>
  </si>
  <si>
    <t>Box 2 Table 1</t>
  </si>
  <si>
    <t>Table 3.1.2.1</t>
  </si>
  <si>
    <t>Table 3.1.2.2</t>
  </si>
  <si>
    <t>Table 3.1.2.3</t>
  </si>
  <si>
    <t>Table 3.1.2.4</t>
  </si>
  <si>
    <t>Table 3.1.3.1</t>
  </si>
  <si>
    <t>Table 3.1.4.1</t>
  </si>
  <si>
    <t>Table 3.1.4.2</t>
  </si>
  <si>
    <t>Box 4 Table 1</t>
  </si>
  <si>
    <t>Table 3.1.4.3</t>
  </si>
  <si>
    <t>Table 3.1.4.4</t>
  </si>
  <si>
    <t>Table 3.1.4.5</t>
  </si>
  <si>
    <t>Table 3.1.4.6</t>
  </si>
  <si>
    <t>Table 3.1.4.7</t>
  </si>
  <si>
    <t>Table 3.2.3.1</t>
  </si>
  <si>
    <t>Table 3.2.3.2</t>
  </si>
  <si>
    <t>Table 3.3.1.1</t>
  </si>
  <si>
    <t>Role of the Financial Sector and Concentration Risks</t>
  </si>
  <si>
    <t>External debt of banks and other sectors</t>
  </si>
  <si>
    <t>Structure of the financial sector</t>
  </si>
  <si>
    <t>Concentration of financial institutions (share of assets) in each segment</t>
  </si>
  <si>
    <t>State of Financial Markets</t>
  </si>
  <si>
    <t>Key indicators of the foreign exchange market</t>
  </si>
  <si>
    <t>Credit Risk</t>
  </si>
  <si>
    <t>Insurance Sector</t>
  </si>
  <si>
    <t>Accumultion Pension System</t>
  </si>
  <si>
    <t>Capital Adequacy</t>
  </si>
  <si>
    <t>Risks of the Financial Intermediation Institutions</t>
  </si>
  <si>
    <t>Risks of the Banking Sector</t>
  </si>
  <si>
    <t>Risk Profile</t>
  </si>
  <si>
    <t>Other Financial Organizations</t>
  </si>
  <si>
    <t>Payment Systems</t>
  </si>
  <si>
    <t xml:space="preserve">Development of Payment Systems in Kazakhstan  </t>
  </si>
  <si>
    <t>Liquidity Risk and Systemic Risk</t>
  </si>
  <si>
    <t>Payment flows in the payment systems of Kazakhstan</t>
  </si>
  <si>
    <t>International experience with the implementation of the Basel III Standards</t>
  </si>
  <si>
    <t>Schedule of introduction of new capital requirements</t>
  </si>
  <si>
    <t>Values of RORWA</t>
  </si>
  <si>
    <t>Reduction of к1-2 ratio</t>
  </si>
  <si>
    <t>Indicators of the interbank money market</t>
  </si>
  <si>
    <t>Change in the loan portfolio  and the volume of non-performing loans for 9 months of 2012, by groups of banks</t>
  </si>
  <si>
    <t>Margin and spread broken down by groups of banks</t>
  </si>
  <si>
    <t xml:space="preserve">Capital adequacy and credit risk-weighted assets  </t>
  </si>
  <si>
    <t>Share of non-performing loans in the total loan portfolio of banks</t>
  </si>
  <si>
    <t>Sectoral structure of the loan portfolio as of 01.10.2012</t>
  </si>
  <si>
    <t>Structure of "new" non-performing loans as of 01.10.2012</t>
  </si>
  <si>
    <t>Financial independence of the corporate sector</t>
  </si>
  <si>
    <t xml:space="preserve">Households debt burden and propensity to consume </t>
  </si>
  <si>
    <t>Adequacy of provisions created against non-performing loans broken down by groups of banks as of 01.10.2012</t>
  </si>
  <si>
    <t>Dynamic reserve. Demonstration on the basis of historical data of the banking sector</t>
  </si>
  <si>
    <t>Evaluation of net retained earnings based on the mechanics of the dynamic reserve</t>
  </si>
  <si>
    <t>Potential for the use of instruments for "cleaning up" balance sheets of banks from non-performing loans (estimate)</t>
  </si>
  <si>
    <t xml:space="preserve">Bank compliance with minimum reserve requirements </t>
  </si>
  <si>
    <t>Short-term assets/ liabilities to total assets/ liabilities of banks</t>
  </si>
  <si>
    <t>Funding structure by maturities</t>
  </si>
  <si>
    <t>Structure of banks' customer deposits</t>
  </si>
  <si>
    <t>Risks of Non-Bank Sector</t>
  </si>
  <si>
    <t>Potential of institutional investors for purchasing bank bonds</t>
  </si>
  <si>
    <t>Stress-testing scenarios</t>
  </si>
  <si>
    <t>Change in capital adequacy ratios k2 and k1-2 under the multifactor portfolio model</t>
  </si>
  <si>
    <t>Recapitalization level under the stress scenario on k2 and k1-2</t>
  </si>
  <si>
    <t>Recapitalization level on k1-1 over time</t>
  </si>
  <si>
    <t>Model for estimating the effect of the banking sector indicators</t>
  </si>
  <si>
    <t>Minimum capital adequacy for the Kazakh banks according to the NBRK's estimate</t>
  </si>
  <si>
    <t>Results of  the back testing of credits to the economy to GDP</t>
  </si>
  <si>
    <t>Deviation of credits to the economy to GDP from the trend</t>
  </si>
  <si>
    <t>Distribution of the burden over time</t>
  </si>
  <si>
    <t>Structure of premiums and  insurance indemnity payments by insurance classes</t>
  </si>
  <si>
    <t>Re-insurance structure</t>
  </si>
  <si>
    <t>Re-insurance structure by country</t>
  </si>
  <si>
    <t>Structure of the investment portfolio of insurance organizations</t>
  </si>
  <si>
    <t xml:space="preserve">Dynamics of expenses related to the payment of commission fees on the insurance business </t>
  </si>
  <si>
    <t>Coverage of the population by the accumulation pension system</t>
  </si>
  <si>
    <t>Average time for accumulation and spending of accumulated retirement benefit by men and women</t>
  </si>
  <si>
    <t xml:space="preserve">Dynamics of the effective yield of major types of GSs and the inflation  </t>
  </si>
  <si>
    <t xml:space="preserve">Dynamics of returns on pension assets and the inflation </t>
  </si>
  <si>
    <t xml:space="preserve">Structure of moderate investment portfolio </t>
  </si>
  <si>
    <t xml:space="preserve">Structure of conservative investment portfolio </t>
  </si>
  <si>
    <t>Dynamics of lending activity and the level of the insolvency risk in non-bank organizations</t>
  </si>
  <si>
    <t xml:space="preserve">Dynamics of the loan portfolio of mortgage companies </t>
  </si>
  <si>
    <t>Change in the quality of the loan portfolio of non-bank organizations</t>
  </si>
  <si>
    <t xml:space="preserve">Change in the quality of the loan portfolio of mortgage companies </t>
  </si>
  <si>
    <t>A number of brokers-dealers (non-bank organizations)</t>
  </si>
  <si>
    <t>Key financial ratios for brokers-dealers of non-bank organizations</t>
  </si>
  <si>
    <t xml:space="preserve">Investment portfolio  of incorporated investment funds as of 01.10.2012 </t>
  </si>
  <si>
    <t xml:space="preserve">Investment portfolio  of mutual funds as of 01.10.2012  </t>
  </si>
  <si>
    <t>Payment volumes broken down by types of payment purposes</t>
  </si>
  <si>
    <t>Liquidity ratios in the interbank system of money transfers (ISMT)</t>
  </si>
  <si>
    <t>Queue of payment documents and payments rejected by interbank system of money transfers (ISMT)</t>
  </si>
  <si>
    <t>Liquidity ratios in the interbank clearing system (ICS)</t>
  </si>
  <si>
    <t>Cancelled payment documents in the interbank clearing system (ICS)</t>
  </si>
  <si>
    <t>Title:</t>
  </si>
  <si>
    <t>Period</t>
  </si>
  <si>
    <t>Source: NBRK</t>
  </si>
  <si>
    <t>Group 1</t>
  </si>
  <si>
    <t>Group 2</t>
  </si>
  <si>
    <t>Group 3</t>
  </si>
  <si>
    <t>Group 4</t>
  </si>
  <si>
    <t>Total</t>
  </si>
  <si>
    <t>Note: CFMI  is shifted to the right for 15 months to reflect its forward-looking feature.
The forecast is shaded.</t>
  </si>
  <si>
    <t xml:space="preserve"> Change in the loan portfolio  and the volume of non-performing loans for 9 months of 2012, by groups of banks</t>
  </si>
  <si>
    <t>Percentage change of non-performing loans by group</t>
  </si>
  <si>
    <t>Contribution by a group to the growth in the loan portfolio (right axis)</t>
  </si>
  <si>
    <t>Contribution by a group to the growth in non-performing loans (right axis)</t>
  </si>
  <si>
    <t>Earning Assets</t>
  </si>
  <si>
    <t>1 group</t>
  </si>
  <si>
    <t>2 group</t>
  </si>
  <si>
    <t>3 group</t>
  </si>
  <si>
    <t>4 group</t>
  </si>
  <si>
    <t>Loans and REPO operations</t>
  </si>
  <si>
    <t>Securities and FDs</t>
  </si>
  <si>
    <t>Interest rate margin to average earning assets (right axis)</t>
  </si>
  <si>
    <t>Nonearning Assets</t>
  </si>
  <si>
    <t>Accrued interest</t>
  </si>
  <si>
    <t>Cash and precious metals</t>
  </si>
  <si>
    <t>Non-earning assets</t>
  </si>
  <si>
    <t>Notes:</t>
  </si>
  <si>
    <t xml:space="preserve"> 2) interest rate margin at 01.10.2012 was annualized; </t>
  </si>
  <si>
    <t xml:space="preserve"> 3) average earning assets are calculated as the average value at the beginning (01.01.2012) and at the end (01.10.2012) of the period;</t>
  </si>
  <si>
    <t xml:space="preserve"> 4) interest rate margin to earning assets is calculated excl.correspondent accounts; </t>
  </si>
  <si>
    <t xml:space="preserve"> 5) FA and ITA – Fixed assets and intangible assets.</t>
  </si>
  <si>
    <t>FA and ITA</t>
  </si>
  <si>
    <t>Items</t>
  </si>
  <si>
    <t xml:space="preserve">1 group </t>
  </si>
  <si>
    <t xml:space="preserve">2 group </t>
  </si>
  <si>
    <t xml:space="preserve">3 group </t>
  </si>
  <si>
    <t xml:space="preserve">4 group </t>
  </si>
  <si>
    <t>Standard loans</t>
  </si>
  <si>
    <t>Bad loans</t>
  </si>
  <si>
    <t>Interest income to total income</t>
  </si>
  <si>
    <t>Interest expense to total income</t>
  </si>
  <si>
    <t>Non-interest income to total income</t>
  </si>
  <si>
    <t>Non-interest expense to total income</t>
  </si>
  <si>
    <t>Expense from provisioning to total income</t>
  </si>
  <si>
    <t>Net profit to total income (right axis)</t>
  </si>
  <si>
    <t>Note:</t>
  </si>
  <si>
    <t>2)  expenses from the provisioning are not included in non-interest expenses.</t>
  </si>
  <si>
    <t xml:space="preserve">1) income from the recovery of provision s is not included in non-interest income; </t>
  </si>
  <si>
    <t>Borrowings</t>
  </si>
  <si>
    <t>Deposits and corr.accounts at banks</t>
  </si>
  <si>
    <t>Securities and subordinated debts</t>
  </si>
  <si>
    <t>Other liabilities</t>
  </si>
  <si>
    <t>Interest expense to average interest-bearing liabilities (right axis)</t>
  </si>
  <si>
    <t>Customer deposits</t>
  </si>
  <si>
    <t xml:space="preserve">1) information about the structure of liabilities is presented including premiums/discounts, and positive/negatoive adjustments; </t>
  </si>
  <si>
    <t xml:space="preserve">2) interest expenses at 01.10.2012 are annualized; </t>
  </si>
  <si>
    <t>3) average interest-bearing liabilities are calculated as the average at the beginning and at the end of the period.</t>
  </si>
  <si>
    <t>Demand deposits</t>
  </si>
  <si>
    <t>Less than 1 year</t>
  </si>
  <si>
    <t>Over 1 year</t>
  </si>
  <si>
    <t>Bank loans to customers/customer deposits, LTD (right axis)</t>
  </si>
  <si>
    <t>Item</t>
  </si>
  <si>
    <t>Interest rate margin to total income</t>
  </si>
  <si>
    <t>Reference rate on loans (right axis)</t>
  </si>
  <si>
    <t>Reference rate on deposits (right axis)</t>
  </si>
  <si>
    <t>Spread between reference rates on deposits and loans</t>
  </si>
  <si>
    <t>Global spread</t>
  </si>
  <si>
    <t>1) reference rate on loans – interest income on bank loans to customers/average position on loans;</t>
  </si>
  <si>
    <t>2) reference rates on deposits – interest expenses from taken deposits/average position on deposits;</t>
  </si>
  <si>
    <t>3) average position on loans and deposits – average of positions at the beginning and at the end of the period on loans and deposits, respectively;</t>
  </si>
  <si>
    <t>4) global spread – the average spread between reference rates on deposits and loans of developing countries of Eastern Europe, South-East Asia, and Latin America (21 countries).</t>
  </si>
  <si>
    <t>Source: NBRK, Financial Soundness Indicators (FSI)</t>
  </si>
  <si>
    <t>Assets to credit risk-weighted assets</t>
  </si>
  <si>
    <t>Capital adequacy ratio (k2) (right axis)</t>
  </si>
  <si>
    <t>Capital adequacy requirement (12%) (right axis)</t>
  </si>
  <si>
    <t>Note: excl. BTA Bank</t>
  </si>
  <si>
    <t>Share of NPLs of individuals in the loan portfolio</t>
  </si>
  <si>
    <t>Provisions against NPLs of individuals/loan portfolio</t>
  </si>
  <si>
    <t>Share of NPLs of individuals in loans to individuals (right axis)</t>
  </si>
  <si>
    <t>Share in the loan portfolio</t>
  </si>
  <si>
    <t>NPLs in the sector/loan portfolio</t>
  </si>
  <si>
    <t>NPLs in the sector/loans in the sector</t>
  </si>
  <si>
    <t>Mining industry</t>
  </si>
  <si>
    <t>Manufacturing industry</t>
  </si>
  <si>
    <t>Construction and real estate operations</t>
  </si>
  <si>
    <t>Trade</t>
  </si>
  <si>
    <t>Services</t>
  </si>
  <si>
    <t>Secondary financial activity</t>
  </si>
  <si>
    <t>Transport and communications</t>
  </si>
  <si>
    <t>Agriculture</t>
  </si>
  <si>
    <t>Construction loans incl. mortgage loans</t>
  </si>
  <si>
    <t>Consumer loans</t>
  </si>
  <si>
    <t>Other loans to individuals</t>
  </si>
  <si>
    <t>Note: the diameter of circles corresponds to the share of loans to the sector in the loan portfolio</t>
  </si>
  <si>
    <t>Share of NPLs in loans to the sector</t>
  </si>
  <si>
    <t>Consumer loans to individuals</t>
  </si>
  <si>
    <t xml:space="preserve">Total banking system </t>
  </si>
  <si>
    <t>Industry</t>
  </si>
  <si>
    <t xml:space="preserve"> Financial independence of the corporate sector</t>
  </si>
  <si>
    <t>Total liabilities to capital</t>
  </si>
  <si>
    <t>Indicators</t>
  </si>
  <si>
    <t>Number of enterprises in the group with maximum risk, %</t>
  </si>
  <si>
    <t>Number of enterprises in the group with high risk, %</t>
  </si>
  <si>
    <t>Number of enterprises in the group with moderate risk, %</t>
  </si>
  <si>
    <t>Average debt to bank per 1 enterprise, KZT bln. (right axis)</t>
  </si>
  <si>
    <t>1) calculated on the basis of low liquidity and ROE indicators comprising the group less than 25 percentile and a high leverage ratio comprising the group over  75 percentile;</t>
  </si>
  <si>
    <t>Liquidity</t>
  </si>
  <si>
    <t>Leverage</t>
  </si>
  <si>
    <t>Due to banks/equity</t>
  </si>
  <si>
    <t>Construction</t>
  </si>
  <si>
    <t>Financial activity</t>
  </si>
  <si>
    <t>Real estate operations</t>
  </si>
  <si>
    <t>TOTAL</t>
  </si>
  <si>
    <t>Current FX liquidity</t>
  </si>
  <si>
    <t>Mining idustry</t>
  </si>
  <si>
    <t>Other corporate entities</t>
  </si>
  <si>
    <t>1) exposure to FX risk – net FX position to capital in the sector;</t>
  </si>
  <si>
    <t xml:space="preserve"> 4) the graph doesn't contain the agricultural sector. FX risk is insignificant (-0,01) with the liquidity level – 1,4.</t>
  </si>
  <si>
    <t>Households' debt to disposable income</t>
  </si>
  <si>
    <t>Consumption to household's disposable income (right axis)</t>
  </si>
  <si>
    <t>LTV on non-performing loans</t>
  </si>
  <si>
    <t>Non-performing loans / Group's loan portfolio</t>
  </si>
  <si>
    <t>Provision against NPLs to NPLs amount</t>
  </si>
  <si>
    <t>Dynamic reserve. Demonstration on the basis of historical data of the banking sector*</t>
  </si>
  <si>
    <t>Actual provisions/loan portfolio</t>
  </si>
  <si>
    <t>Dynamic provisions/loan portfolio</t>
  </si>
  <si>
    <t>General provisions/loan portfolio (estimate)</t>
  </si>
  <si>
    <t>Note: *excl. 3 banks under restructuring</t>
  </si>
  <si>
    <t>**At the end of 9 months of 2012</t>
  </si>
  <si>
    <t>Source: estimate by NBRK</t>
  </si>
  <si>
    <t>Evaluation of net retained earnings* based on the mechanics of the dynamic reserve**</t>
  </si>
  <si>
    <t>Net retained earnings/Loan portfolio</t>
  </si>
  <si>
    <t>Net retained earnings/Loan portfolio (estimate)</t>
  </si>
  <si>
    <t xml:space="preserve">Note: *the ratio of net retained earnings to loan portfolio as shown in dotted line, was estimated. 
</t>
  </si>
  <si>
    <t>The period of boom and the accumulating effect of the dynamic reserve are shown in lilac, the period of crisis and the compensating effect of its winding up are shown in grey .</t>
  </si>
  <si>
    <t xml:space="preserve">** Excl. 3 banks under restructuring
</t>
  </si>
  <si>
    <t xml:space="preserve">*** At the end of 9 months of 2012 </t>
  </si>
  <si>
    <t>01.10.2012 (actual)</t>
  </si>
  <si>
    <t>Remission of bad debt</t>
  </si>
  <si>
    <t>Maximum value of non-performing loans (NPL)  in the bank loan portfolio, after the use of the "cleaning up" instrument (right axis)</t>
  </si>
  <si>
    <t>Note: Excl. BTA Bank</t>
  </si>
  <si>
    <t>Indicator</t>
  </si>
  <si>
    <t>Using the "cleaning up" instruments, as % of current NPL volume:</t>
  </si>
  <si>
    <t>Using the "cleaning up" instruments, as % of potential volume of instrument use:</t>
  </si>
  <si>
    <t xml:space="preserve">      Remission of bad debt</t>
  </si>
  <si>
    <t>Excess reserves</t>
  </si>
  <si>
    <t>Total MRRs</t>
  </si>
  <si>
    <t>Total reserve assets</t>
  </si>
  <si>
    <t>2) к4 – average monthly (AM) highly-liquid assets (HLA) to AM demand liabilities (к4=0,3);</t>
  </si>
  <si>
    <t>к4-3 – AM assets with maturity less than 3 months to AM liabilities with maturity less than 3 months (к4-3=0,8)</t>
  </si>
  <si>
    <t>Ratio</t>
  </si>
  <si>
    <t xml:space="preserve">Bank compliance with prudential liquidity ratios </t>
  </si>
  <si>
    <t>Bank compliance with prudential liquidity ratios</t>
  </si>
  <si>
    <t>Assets and liabilities by remaining maturities</t>
  </si>
  <si>
    <t>Assets</t>
  </si>
  <si>
    <t>Liabilities</t>
  </si>
  <si>
    <t>From 1 to 3 years</t>
  </si>
  <si>
    <t>Over 3 years</t>
  </si>
  <si>
    <t>Subordinated debt</t>
  </si>
  <si>
    <t>Securities issued into circulation</t>
  </si>
  <si>
    <t>Interbank deposits and loans</t>
  </si>
  <si>
    <t>External funding</t>
  </si>
  <si>
    <t xml:space="preserve">Total liabilities </t>
  </si>
  <si>
    <t>Corporate deposits</t>
  </si>
  <si>
    <t>Deposits of other organizations with the government share of participation</t>
  </si>
  <si>
    <t>Deposits of individuals</t>
  </si>
  <si>
    <t>Current accounts</t>
  </si>
  <si>
    <t>Time deposits</t>
  </si>
  <si>
    <t>Gross outflow of deposits</t>
  </si>
  <si>
    <t>Gross inflow in deposits</t>
  </si>
  <si>
    <t>Growth in short-term deposits, in KZT (right axis)</t>
  </si>
  <si>
    <t>Growth in long-term deposits, in KZT (right axis)</t>
  </si>
  <si>
    <t>In foreign currency</t>
  </si>
  <si>
    <t>In the domestic currency</t>
  </si>
  <si>
    <t>Growth in loans to corporate sector*</t>
  </si>
  <si>
    <t>Growth in consumer lending*</t>
  </si>
  <si>
    <t>Growth in residential mortgage loans*</t>
  </si>
  <si>
    <t>Index of remaining maturity of liabilities (right axis)</t>
  </si>
  <si>
    <t>Dynamics of remaining maturity of attracted deposits (right axis)</t>
  </si>
  <si>
    <t>Note: * as % to the previous year</t>
  </si>
  <si>
    <t>Potential demand from institutional investors</t>
  </si>
  <si>
    <t>APFs</t>
  </si>
  <si>
    <t>Insurance companies</t>
  </si>
  <si>
    <t>FX position under the balance sheet</t>
  </si>
  <si>
    <t>Net FX position</t>
  </si>
  <si>
    <t>Requirement for FX position for USD and Euro</t>
  </si>
  <si>
    <t>Requirement for FX position</t>
  </si>
  <si>
    <t>Hedging</t>
  </si>
  <si>
    <t>FX forward</t>
  </si>
  <si>
    <t>Call option contracts</t>
  </si>
  <si>
    <t>Put option contracts</t>
  </si>
  <si>
    <t>Floating interest rate swap</t>
  </si>
  <si>
    <t>Fixed interest rate swap</t>
  </si>
  <si>
    <t>FX swap</t>
  </si>
  <si>
    <t>Other FDs</t>
  </si>
  <si>
    <t>Macroeconomic indicators</t>
  </si>
  <si>
    <t>Baseline scenarios</t>
  </si>
  <si>
    <t>Stress scenario</t>
  </si>
  <si>
    <t>Price of oil - Brent (USD, average for the period)</t>
  </si>
  <si>
    <t>Russia's real GDP (RUR bln., for the period)</t>
  </si>
  <si>
    <t>Note: * Baseline scenario is based on  Bloomberg's consensus forecasts.</t>
  </si>
  <si>
    <t>Nominal exchange rate (KZT/USD)**</t>
  </si>
  <si>
    <t>Kazakhstan's real GDP (KZT bln., for the period)</t>
  </si>
  <si>
    <t xml:space="preserve">Output in the mining industry </t>
  </si>
  <si>
    <t>Output in the manufacturing industry</t>
  </si>
  <si>
    <t>Output in the construction sector</t>
  </si>
  <si>
    <t>Output in the sector of trade</t>
  </si>
  <si>
    <t>Minor increase to USD 111 in the 3rd quarter of 2013*</t>
  </si>
  <si>
    <t>depreciation by 3.9%</t>
  </si>
  <si>
    <t>growth by 1.5%.</t>
  </si>
  <si>
    <t>growth by 5.1%</t>
  </si>
  <si>
    <t>decrease by 1,8%</t>
  </si>
  <si>
    <t>decrease by 1.4%</t>
  </si>
  <si>
    <t>growth by 2.1%</t>
  </si>
  <si>
    <t>growth by 9.7%</t>
  </si>
  <si>
    <t>minor growth by 1.2%</t>
  </si>
  <si>
    <t>decrease by 2.5%</t>
  </si>
  <si>
    <t>decrease by 1.4 %</t>
  </si>
  <si>
    <t>minor growth by 2.3%</t>
  </si>
  <si>
    <t>growth by 9.8%</t>
  </si>
  <si>
    <t>growth by 1.4%</t>
  </si>
  <si>
    <t>depreciation by 12.7%</t>
  </si>
  <si>
    <t xml:space="preserve">Gradual decrease to USD 40 in the 3rd quarter of 2013. </t>
  </si>
  <si>
    <t>** Values of the indicators are shown as changes in the 3rd quarter of 2013  to the respective period of this year.</t>
  </si>
  <si>
    <t>k2 baseline scenario</t>
  </si>
  <si>
    <t>k1-2 baseline scenario</t>
  </si>
  <si>
    <t>k2 stress scenario</t>
  </si>
  <si>
    <t>k1-2  stress scenario</t>
  </si>
  <si>
    <t xml:space="preserve">Change in capital adequacy ratio k2 under the multifactor portfolio model </t>
  </si>
  <si>
    <t>Change in capital adequacy ratio k1-2 under the multifactor portfolio model</t>
  </si>
  <si>
    <t>Note: calculated for 18 banks</t>
  </si>
  <si>
    <t>4 qtr. 2012</t>
  </si>
  <si>
    <t>1 qtr. 2013</t>
  </si>
  <si>
    <t>2 qtr. 2013</t>
  </si>
  <si>
    <t>3 qtr. 2013</t>
  </si>
  <si>
    <t>Accumulated level of recapitalization</t>
  </si>
  <si>
    <t>Capital buffer</t>
  </si>
  <si>
    <r>
      <t>Total capital buffer in excess of the reguatory minimum</t>
    </r>
    <r>
      <rPr>
        <sz val="10"/>
        <color indexed="8"/>
        <rFont val="Times New Roman"/>
        <family val="1"/>
        <charset val="204"/>
      </rPr>
      <t xml:space="preserve"> </t>
    </r>
  </si>
  <si>
    <t>Sep.2011</t>
  </si>
  <si>
    <t>Mar.2012</t>
  </si>
  <si>
    <t>Sep.2012</t>
  </si>
  <si>
    <t>Required recapitalization (from tier 1 capital)</t>
  </si>
  <si>
    <t>Number of banks that violated the ratio</t>
  </si>
  <si>
    <t>Losses of the bank capital</t>
  </si>
  <si>
    <t>The circle's width shows the number of banks which violated capital adequacy ratio</t>
  </si>
  <si>
    <t>Capital structure</t>
  </si>
  <si>
    <t>Tier 1 capital</t>
  </si>
  <si>
    <t>Fixed capital</t>
  </si>
  <si>
    <t>Additional capital</t>
  </si>
  <si>
    <t>Total capital</t>
  </si>
  <si>
    <t>Conservation buffer</t>
  </si>
  <si>
    <t>Total capital incl.conservation buffer</t>
  </si>
  <si>
    <t>Counter-cyclic buffer</t>
  </si>
  <si>
    <t>Capital buffer for systemic banks</t>
  </si>
  <si>
    <t>Value for Kazakh banks</t>
  </si>
  <si>
    <t>Reviewed samples</t>
  </si>
  <si>
    <t>(10th percentile)</t>
  </si>
  <si>
    <t>Complete sample</t>
  </si>
  <si>
    <t>(29 banks, for which a complete time series of data was available)</t>
  </si>
  <si>
    <t>Complete sample excl. outlier</t>
  </si>
  <si>
    <t>Sample, excl.banks which have undergone restructuring</t>
  </si>
  <si>
    <t>Sample of 10 top banks</t>
  </si>
  <si>
    <t>Note: Calculations for the period from Q1 2003 through Q4 2011</t>
  </si>
  <si>
    <t>Current value</t>
  </si>
  <si>
    <t>Value under a stress scenario</t>
  </si>
  <si>
    <t>Reduced current value</t>
  </si>
  <si>
    <t>Median</t>
  </si>
  <si>
    <t>Average</t>
  </si>
  <si>
    <t>Median of large banks</t>
  </si>
  <si>
    <t>Average of large banks</t>
  </si>
  <si>
    <t>Country</t>
  </si>
  <si>
    <t>Deadline for implementation</t>
  </si>
  <si>
    <t>Basel III 
(2013-2019)</t>
  </si>
  <si>
    <t>Kazakhstan
(2013-2019)</t>
  </si>
  <si>
    <t>Austria
(2013-2016)</t>
  </si>
  <si>
    <t>Switzerland*
(2013-2018)</t>
  </si>
  <si>
    <t>Switzerland**
(2013-2018)</t>
  </si>
  <si>
    <t>India
(2013-2018)</t>
  </si>
  <si>
    <t>China
(2013-2019)</t>
  </si>
  <si>
    <t>Philippines
(2013-2014)</t>
  </si>
  <si>
    <t>Singapore
(2015-2019)</t>
  </si>
  <si>
    <t>Fixed capital (СЕТ1)</t>
  </si>
  <si>
    <t>Fixed capital + conservation buffer</t>
  </si>
  <si>
    <t>Buffer for systemic banks</t>
  </si>
  <si>
    <t>Sweden **
(2013-2016)</t>
  </si>
  <si>
    <t xml:space="preserve">** for systemic banks    </t>
  </si>
  <si>
    <t>the period for implementation of the Basel III standards is given in brackets</t>
  </si>
  <si>
    <t>Value of lambda (λ)</t>
  </si>
  <si>
    <t>Threshold</t>
  </si>
  <si>
    <t>Value of the noise/signal coefficient</t>
  </si>
  <si>
    <t>Signal period</t>
  </si>
  <si>
    <t>for 3 quarters</t>
  </si>
  <si>
    <t>for 5 quarters</t>
  </si>
  <si>
    <t>for 7 quarters</t>
  </si>
  <si>
    <t>Credits to the economy/GDP</t>
  </si>
  <si>
    <t>Trend with the growth in lending 60% a year</t>
  </si>
  <si>
    <t>Deviation with the growth in lending 60% a year</t>
  </si>
  <si>
    <t>Deviation threshold</t>
  </si>
  <si>
    <t>Moving trend with the growth in lending 13% a year</t>
  </si>
  <si>
    <t>Entire trend with the growth in lending 13% a year</t>
  </si>
  <si>
    <t>Deviation with the growth in lending 13% a year of the trend for the entire period</t>
  </si>
  <si>
    <t>Deviation with the growth in lending 13% a year of the moving trend</t>
  </si>
  <si>
    <t>Source: ASRK, NBRK</t>
  </si>
  <si>
    <t>Extra buffer to minimal Overall level of capital (right axis)</t>
  </si>
  <si>
    <t>Extra buffer to minimal Overall level of capital + conservation capital (right axis)</t>
  </si>
  <si>
    <t>Extra buffer to minimal Overall level of capital (left axis)</t>
  </si>
  <si>
    <t>Extra buffer to minimal Overall level of capital + conservation capital (left axis)</t>
  </si>
  <si>
    <t>Capital deficiency to minimal Overall level of capital + conservation capital (right axis)</t>
  </si>
  <si>
    <t>Capital deficiency to minimal Overall level of capital + conservation capital (left axis)</t>
  </si>
  <si>
    <t>Capital deficiency to minimal Overall level of capital (right axis)</t>
  </si>
  <si>
    <t>Capital deficiency to minimal Overall level of capital (left axis)</t>
  </si>
  <si>
    <t>Note: *RWA - Risk Weighted Assets</t>
  </si>
  <si>
    <t>Implementation deadlines</t>
  </si>
  <si>
    <t>Minimum requirements</t>
  </si>
  <si>
    <t>Minimal fixed capital (СЕТ1)</t>
  </si>
  <si>
    <t>for systemic banks)</t>
  </si>
  <si>
    <t>Minimal tier 1 capital</t>
  </si>
  <si>
    <t>Minimal Overall level of capital</t>
  </si>
  <si>
    <t>Minimal Overall level of capital + Conservation buffer</t>
  </si>
  <si>
    <t>Gradual exclusion of instruments not qualifying for Basel III from capital</t>
  </si>
  <si>
    <t>Exclusion within 5 years</t>
  </si>
  <si>
    <t>N/A</t>
  </si>
  <si>
    <t>Premiums</t>
  </si>
  <si>
    <t>Payouts</t>
  </si>
  <si>
    <t>Compulsory Insurance</t>
  </si>
  <si>
    <t>Life Insurance</t>
  </si>
  <si>
    <t>Annuity Insurance</t>
  </si>
  <si>
    <t>Accident insurance</t>
  </si>
  <si>
    <t>Health Insurance</t>
  </si>
  <si>
    <t>Voluntary Property Insurance</t>
  </si>
  <si>
    <t>Reinsurance Structure</t>
  </si>
  <si>
    <t>Ceded to reinsurance</t>
  </si>
  <si>
    <t>Ceded to reinsurance to non-residents</t>
  </si>
  <si>
    <t>Risks indemnity received from non-residents under reinsurance contracts</t>
  </si>
  <si>
    <t>Countries</t>
  </si>
  <si>
    <t>Kazakhstan</t>
  </si>
  <si>
    <t>Russia</t>
  </si>
  <si>
    <t>UK</t>
  </si>
  <si>
    <t>Germany</t>
  </si>
  <si>
    <t>Switzerland</t>
  </si>
  <si>
    <t>USA</t>
  </si>
  <si>
    <t>Financial Instruments</t>
  </si>
  <si>
    <t>Deposits with banks</t>
  </si>
  <si>
    <t>NGSs of the Kazakh issuers</t>
  </si>
  <si>
    <t>Reverse Repos</t>
  </si>
  <si>
    <t>GSs of foreign issuers</t>
  </si>
  <si>
    <t>NGSs of foreign issuers</t>
  </si>
  <si>
    <t>Securities of international financial organizations</t>
  </si>
  <si>
    <t>Other financial instruments</t>
  </si>
  <si>
    <t>Insurance premiums underwritten</t>
  </si>
  <si>
    <t>Expenses related to the payment of commission fee on insurance business</t>
  </si>
  <si>
    <t>Share of expenses related to the payment of commission fee  in the total volume of underwritten insurance premiums, % (right axis)</t>
  </si>
  <si>
    <t>Population making contributions to the APS</t>
  </si>
  <si>
    <t>Population employed in the economy</t>
  </si>
  <si>
    <t>Men</t>
  </si>
  <si>
    <t>Women</t>
  </si>
  <si>
    <t>Accumulation</t>
  </si>
  <si>
    <t>Spending</t>
  </si>
  <si>
    <t xml:space="preserve">Dynamics of returns on pension assets and the inflation  </t>
  </si>
  <si>
    <t>Accumulated average-weighted returns</t>
  </si>
  <si>
    <t>Accumulated inflation</t>
  </si>
  <si>
    <t>Dynamics of the effective yield of major types of GSs and the inflation</t>
  </si>
  <si>
    <t>NBRK's notes</t>
  </si>
  <si>
    <t>МЕUКАМ</t>
  </si>
  <si>
    <t>Inflation*</t>
  </si>
  <si>
    <t>Note: *as % to the respective month of the prior year</t>
  </si>
  <si>
    <t>Cash</t>
  </si>
  <si>
    <t>GSs</t>
  </si>
  <si>
    <t>Foreign GSs</t>
  </si>
  <si>
    <t>Shares</t>
  </si>
  <si>
    <t>Bonds</t>
  </si>
  <si>
    <t>Deposits</t>
  </si>
  <si>
    <t>Gold</t>
  </si>
  <si>
    <t>Structure of conservative investment portfolio</t>
  </si>
  <si>
    <t>Loans</t>
  </si>
  <si>
    <t>Provisions</t>
  </si>
  <si>
    <t>Equity/debt (right axis)</t>
  </si>
  <si>
    <t>Doubtful loans</t>
  </si>
  <si>
    <t>Total loan portfolio, KZT bln.</t>
  </si>
  <si>
    <t>Share of bad loans in the loan portfolio, % (right axis)</t>
  </si>
  <si>
    <t>at 01.10.2011</t>
  </si>
  <si>
    <t>at 01.10.2012</t>
  </si>
  <si>
    <t>Category 1</t>
  </si>
  <si>
    <t>Participants of RFCA</t>
  </si>
  <si>
    <t>Broker-dealers of non-bank organizations, of which:</t>
  </si>
  <si>
    <t>Authorized capital</t>
  </si>
  <si>
    <t xml:space="preserve">                       ** - as of 10.2011</t>
  </si>
  <si>
    <t>KZT thous.</t>
  </si>
  <si>
    <t xml:space="preserve"> %</t>
  </si>
  <si>
    <t>NGSs of Kazakh issuers</t>
  </si>
  <si>
    <t>Land plots</t>
  </si>
  <si>
    <t>Buildings and structures</t>
  </si>
  <si>
    <t>Real property items under construction and re-construction</t>
  </si>
  <si>
    <t>Rights for use of land and subsoil</t>
  </si>
  <si>
    <t>Equity investments by an investment trust in legal entities which are not JSC</t>
  </si>
  <si>
    <t>Other assets/receivables</t>
  </si>
  <si>
    <t>Total:</t>
  </si>
  <si>
    <t>Equity investments in legal entities which are not JSC</t>
  </si>
  <si>
    <t>Other assets/ receivables</t>
  </si>
  <si>
    <t>System</t>
  </si>
  <si>
    <t>ISMT</t>
  </si>
  <si>
    <t>ICS</t>
  </si>
  <si>
    <t>Payment volumes, in KZT trln.</t>
  </si>
  <si>
    <t>Number of payments, in mln. transactions</t>
  </si>
  <si>
    <t>Change in the payment volume,  %  (right axis)</t>
  </si>
  <si>
    <t>Change in the number of payments, %  (right axis)</t>
  </si>
  <si>
    <t>9 mon. 2012*</t>
  </si>
  <si>
    <t>Note: * 9 months of 2012 as compared to the respective period of the past year</t>
  </si>
  <si>
    <t xml:space="preserve">9 months of 2011 </t>
  </si>
  <si>
    <t xml:space="preserve">9 months of 2012 </t>
  </si>
  <si>
    <t>Change</t>
  </si>
  <si>
    <t>in KZT bln.</t>
  </si>
  <si>
    <t>as % of total volume</t>
  </si>
  <si>
    <t xml:space="preserve">as % </t>
  </si>
  <si>
    <t>FX transactions and transactions with precious metals</t>
  </si>
  <si>
    <t>Securities, bills and certificates of deposit issued by non-residents of RK</t>
  </si>
  <si>
    <t>Securities and bills issued by residents of RK</t>
  </si>
  <si>
    <t>Other payments*</t>
  </si>
  <si>
    <t>Note: * incl. retirement benefits and other benefits, specific transfers, payments to the budget and payouts from the budget.</t>
  </si>
  <si>
    <t>Average daily turnovers,  in KZT bln.</t>
  </si>
  <si>
    <t>Opening balance, average for the period, in KZT bln.*</t>
  </si>
  <si>
    <t>Average MLR for the period (right axis)**</t>
  </si>
  <si>
    <t>Average MTR for the period (right axis)***</t>
  </si>
  <si>
    <t xml:space="preserve">** MLR (money liquidity ratio)  is a ratio of the system's liquidity (opening balances of all users) an the amount of debit turnover in the ISMT and rejected (recalled) payments in the ISMT                                                                </t>
  </si>
  <si>
    <t>*** MTR (Money Turnover Ratio) is a ratio of debit turnover in ISMT to the system's liquidity.</t>
  </si>
  <si>
    <t>9 mon. of 2012</t>
  </si>
  <si>
    <t>Payment documents registered in the queue</t>
  </si>
  <si>
    <t>Number of documents, in units (right axis)</t>
  </si>
  <si>
    <t>Of which, rejected (recalled) payment documents</t>
  </si>
  <si>
    <t>Rejected payment documents</t>
  </si>
  <si>
    <t>Average daily user turnovers,in KZT bln.</t>
  </si>
  <si>
    <t>Average sum of net position of the users (ANPU), in KZT bln.</t>
  </si>
  <si>
    <t>Money turnover ratio in the ICS, average for the period (right axis)</t>
  </si>
  <si>
    <t xml:space="preserve">Note:  * for all banks                </t>
  </si>
  <si>
    <t>The growth in the loan portfolio over the period</t>
  </si>
  <si>
    <t xml:space="preserve">The increase in non-performing loans over the period </t>
  </si>
  <si>
    <t>to contents</t>
  </si>
  <si>
    <t xml:space="preserve"> 1) information about the asset structure is presented including premiums/discounts, positive/negative adjustments, less created provisions; </t>
  </si>
  <si>
    <t xml:space="preserve">          </t>
  </si>
  <si>
    <t>Note: Performance in 2011 and 2012 differ by the change in the specification of macro-models;</t>
  </si>
  <si>
    <t>Retained earnings (uncovered loss)</t>
  </si>
  <si>
    <t>Goods and intangible assets</t>
  </si>
  <si>
    <t xml:space="preserve">Contribution </t>
  </si>
  <si>
    <t xml:space="preserve">Agriculture </t>
  </si>
  <si>
    <t xml:space="preserve">Industry </t>
  </si>
  <si>
    <t xml:space="preserve">Construction </t>
  </si>
  <si>
    <t xml:space="preserve">Service sector </t>
  </si>
  <si>
    <t xml:space="preserve">Real GDP growth </t>
  </si>
  <si>
    <t>Note: *contribution to the growth of gross value-added</t>
  </si>
  <si>
    <t>Dynamics of industrial production*</t>
  </si>
  <si>
    <t xml:space="preserve">Manufacturing industry </t>
  </si>
  <si>
    <t>Source: ASRK</t>
  </si>
  <si>
    <t xml:space="preserve">Professional, scientific and technical activities </t>
  </si>
  <si>
    <t xml:space="preserve">Transport </t>
  </si>
  <si>
    <t xml:space="preserve">Trade </t>
  </si>
  <si>
    <t>Household consumption</t>
  </si>
  <si>
    <t xml:space="preserve">Net export </t>
  </si>
  <si>
    <t>Real GDP growth</t>
  </si>
  <si>
    <t>Financial and insurance activity</t>
  </si>
  <si>
    <t xml:space="preserve">Real estate operations </t>
  </si>
  <si>
    <t xml:space="preserve">Foreign investments </t>
  </si>
  <si>
    <t xml:space="preserve">Borrowed funds </t>
  </si>
  <si>
    <t xml:space="preserve">State budget </t>
  </si>
  <si>
    <t>Real growth of investments  (right axis)</t>
  </si>
  <si>
    <t>CIT* and VAT</t>
  </si>
  <si>
    <t>PIT** and social tax</t>
  </si>
  <si>
    <t>Note: * CIT - corporate income tax</t>
  </si>
  <si>
    <t xml:space="preserve">**PIT - personal income tax </t>
  </si>
  <si>
    <t>Deficit to GDP (right axis)</t>
  </si>
  <si>
    <t>Non-oil deficit** to GDP (right axis)</t>
  </si>
  <si>
    <t>Non-oil revenues to GDP</t>
  </si>
  <si>
    <t>Government debt to GDP (right axis)</t>
  </si>
  <si>
    <t>State budget parameters*</t>
  </si>
  <si>
    <t>Notes: * in annual terms</t>
  </si>
  <si>
    <t>Crude oil (Brent) (USD/barrel)</t>
  </si>
  <si>
    <t>Copper (USD/mt)</t>
  </si>
  <si>
    <t>Aluminum (USD/mt)</t>
  </si>
  <si>
    <t xml:space="preserve">Gold (USD/troy ounce) </t>
  </si>
  <si>
    <t>Wheat ( Hard (Kansas) variety) (USD/t)</t>
  </si>
  <si>
    <t>Zinc (USD/mt)</t>
  </si>
  <si>
    <t>Iron ore (USD/mt)</t>
  </si>
  <si>
    <t xml:space="preserve">Goods </t>
  </si>
  <si>
    <t>Brent, per bbl</t>
  </si>
  <si>
    <t>Wheat, per ton</t>
  </si>
  <si>
    <t>Gold, per troy ounce</t>
  </si>
  <si>
    <t xml:space="preserve">Copper, per ton </t>
  </si>
  <si>
    <t>Aluminum, per ton</t>
  </si>
  <si>
    <t xml:space="preserve">Zink, per ton </t>
  </si>
  <si>
    <t xml:space="preserve">Iron ore, per ton </t>
  </si>
  <si>
    <t xml:space="preserve">Key parameters of the balance of payments  (per quarter,  % of GDP) </t>
  </si>
  <si>
    <t xml:space="preserve">Current account </t>
  </si>
  <si>
    <t xml:space="preserve">Financial account </t>
  </si>
  <si>
    <t xml:space="preserve">Direct investments </t>
  </si>
  <si>
    <t xml:space="preserve">Portfolio investments </t>
  </si>
  <si>
    <t>Terms of trade (Dec 2009 =100)</t>
  </si>
  <si>
    <t xml:space="preserve">Period </t>
  </si>
  <si>
    <t xml:space="preserve">Average contract export prices </t>
  </si>
  <si>
    <t xml:space="preserve">Average contract import prices </t>
  </si>
  <si>
    <t xml:space="preserve">Terms of trade </t>
  </si>
  <si>
    <t xml:space="preserve">REER and  Equilibrium Real Exchange Rate </t>
  </si>
  <si>
    <t>Source:  NBRK</t>
  </si>
  <si>
    <t>CCI</t>
  </si>
  <si>
    <t>CLI</t>
  </si>
  <si>
    <t>(as of  November 2012)</t>
  </si>
  <si>
    <t>2013 (forecast)</t>
  </si>
  <si>
    <t>2014 (forecast)</t>
  </si>
  <si>
    <t>2015 (forecast)</t>
  </si>
  <si>
    <t>actual</t>
  </si>
  <si>
    <t>estimate</t>
  </si>
  <si>
    <t xml:space="preserve">А. Current account </t>
  </si>
  <si>
    <t>as % to GDP</t>
  </si>
  <si>
    <t xml:space="preserve">Balance of trade </t>
  </si>
  <si>
    <t xml:space="preserve">       Exports (fob)</t>
  </si>
  <si>
    <t xml:space="preserve">       Imports (fob)</t>
  </si>
  <si>
    <t>Balance of services</t>
  </si>
  <si>
    <t xml:space="preserve">Balance of income and transfers </t>
  </si>
  <si>
    <t xml:space="preserve">  Direct investments (net)</t>
  </si>
  <si>
    <t xml:space="preserve">  Portfolio investments </t>
  </si>
  <si>
    <t xml:space="preserve"> Other long-term investments (net)</t>
  </si>
  <si>
    <t xml:space="preserve">B-2. Short-term capital </t>
  </si>
  <si>
    <t>C. Total balance</t>
  </si>
  <si>
    <t xml:space="preserve">   NBRK reserve assets</t>
  </si>
  <si>
    <t>For reference only:</t>
  </si>
  <si>
    <t>GDP (real growth, in %)</t>
  </si>
  <si>
    <t xml:space="preserve">Name </t>
  </si>
  <si>
    <t>М3/GDP</t>
  </si>
  <si>
    <t>Insurance premiums to GDP (right axis)</t>
  </si>
  <si>
    <t>Note: GDP data are provided on an annualised basis</t>
  </si>
  <si>
    <t xml:space="preserve">Coefficient </t>
  </si>
  <si>
    <t xml:space="preserve">Household debt-to-asset ratio </t>
  </si>
  <si>
    <t xml:space="preserve">Title </t>
  </si>
  <si>
    <t xml:space="preserve">Banks' debt </t>
  </si>
  <si>
    <t>Investment in fixed assets at the expense of the non-financial sector's own funds (right axis)*</t>
  </si>
  <si>
    <t>Debt of other sectors (net of intercompany debt )**</t>
  </si>
  <si>
    <t xml:space="preserve">Change in demand and supply of credit resources, % of respondents </t>
  </si>
  <si>
    <t>Title</t>
  </si>
  <si>
    <t xml:space="preserve">Demand for mortgage loans </t>
  </si>
  <si>
    <t xml:space="preserve">Demand for consumer loans </t>
  </si>
  <si>
    <t xml:space="preserve">Credit policy with regard to legal entities </t>
  </si>
  <si>
    <t>Credit policy with regard to individuals (mortgage)</t>
  </si>
  <si>
    <t>Credit policy with regard to individuals (consumer loans)</t>
  </si>
  <si>
    <t>Nos.</t>
  </si>
  <si>
    <t>Type of economic activity</t>
  </si>
  <si>
    <t xml:space="preserve">Financial activity </t>
  </si>
  <si>
    <t xml:space="preserve">Individuals </t>
  </si>
  <si>
    <t xml:space="preserve">Total </t>
  </si>
  <si>
    <t xml:space="preserve">Number of financial institutions </t>
  </si>
  <si>
    <t xml:space="preserve">Banks </t>
  </si>
  <si>
    <t xml:space="preserve">Insurance organizations </t>
  </si>
  <si>
    <t>Professional participants of the securities market*</t>
  </si>
  <si>
    <t xml:space="preserve">Accumulation pension funds </t>
  </si>
  <si>
    <t>Trade organizers</t>
  </si>
  <si>
    <t xml:space="preserve">Source: NBRK </t>
  </si>
  <si>
    <t xml:space="preserve">  life insurance </t>
  </si>
  <si>
    <t xml:space="preserve">  general insurance </t>
  </si>
  <si>
    <t>Insurance (reinsurance) organizations in the following sectors:</t>
  </si>
  <si>
    <t xml:space="preserve">Share of assets of foreign banks </t>
  </si>
  <si>
    <t xml:space="preserve">Share of assets of 5 largest banks </t>
  </si>
  <si>
    <t xml:space="preserve"> trade</t>
  </si>
  <si>
    <t xml:space="preserve">  construction </t>
  </si>
  <si>
    <t xml:space="preserve">  mortgage housing loans to individuals </t>
  </si>
  <si>
    <t xml:space="preserve">  for  housing construction and purchase for individuals</t>
  </si>
  <si>
    <t xml:space="preserve">  consumer loans to individuals</t>
  </si>
  <si>
    <t xml:space="preserve">  individuals </t>
  </si>
  <si>
    <t xml:space="preserve">  legal entities </t>
  </si>
  <si>
    <t xml:space="preserve">Indicator </t>
  </si>
  <si>
    <t xml:space="preserve">Financial institutions with foreign participation </t>
  </si>
  <si>
    <t>5 largest financial institutions</t>
  </si>
  <si>
    <t>First principal component (PC1)</t>
  </si>
  <si>
    <t>Second principal component (PC2)</t>
  </si>
  <si>
    <t>Third principal component (PC3)</t>
  </si>
  <si>
    <t>Fourth principal component (PC4)</t>
  </si>
  <si>
    <t xml:space="preserve">Macroeconomic indicators </t>
  </si>
  <si>
    <t xml:space="preserve">Coefficient of correlation </t>
  </si>
  <si>
    <t>Leading (+)/</t>
  </si>
  <si>
    <t>GDP</t>
  </si>
  <si>
    <t xml:space="preserve">Banks' loan portfolios </t>
  </si>
  <si>
    <t>Indicator of expectations of the credit market development (third principal component)</t>
  </si>
  <si>
    <t xml:space="preserve">Third principal component </t>
  </si>
  <si>
    <t>Note: *time series of the banks' loan portfolios without consideration of seasonality and trend</t>
  </si>
  <si>
    <t>Trading volume in the interbank market</t>
  </si>
  <si>
    <t>Trading volume at the KASE</t>
  </si>
  <si>
    <t>Source: NBRK, KASE</t>
  </si>
  <si>
    <t>Date of Trades</t>
  </si>
  <si>
    <t>Exchange rate KZT/USD (right axis)</t>
  </si>
  <si>
    <t>Modified market asymmetry index</t>
  </si>
  <si>
    <t>Market asymmetry index</t>
  </si>
  <si>
    <t>Liquidity market index USD_TOD</t>
  </si>
  <si>
    <t>Balance of the NBRK's operations in the money market ("-" - liquidity withdrawal, "+" - increase in liquidity)</t>
  </si>
  <si>
    <t>NBRK's net participation in the FX market ("-" - FX sale, "+" - FX purchase)</t>
  </si>
  <si>
    <t>Net liquidity withdrawal ("-" - liquidity withdrawal, "+" - increase in liquidity)</t>
  </si>
  <si>
    <t>NBRK's operations in the domestic market</t>
  </si>
  <si>
    <t>Date of calculation</t>
  </si>
  <si>
    <t xml:space="preserve"> TWINA Index </t>
  </si>
  <si>
    <t>TONIA Index</t>
  </si>
  <si>
    <t>% pa</t>
  </si>
  <si>
    <t>Source: KASE</t>
  </si>
  <si>
    <t>Yield on short-term GSs, %</t>
  </si>
  <si>
    <t>Yield on medium-term GSs, %</t>
  </si>
  <si>
    <t>Yield on long-term GSs, %</t>
  </si>
  <si>
    <t>Total volume of trades in GSs, KZT bln. (right axis)</t>
  </si>
  <si>
    <t>Average-weighted rate on Repo 1D,  %</t>
  </si>
  <si>
    <t>Average-weighted rate on Repo 7D,  %</t>
  </si>
  <si>
    <t>Volume of transactions USD_TOD, KZT bln. (right axis)</t>
  </si>
  <si>
    <t>May, 2012</t>
  </si>
  <si>
    <t xml:space="preserve">August, 2012 </t>
  </si>
  <si>
    <t>Listing А (before Sep. 2008)</t>
  </si>
  <si>
    <t>Category 2</t>
  </si>
  <si>
    <t>Listing B (before Sep. 2008)</t>
  </si>
  <si>
    <t>Category 3</t>
  </si>
  <si>
    <t>Non-listed securities (before Sep. 2008)</t>
  </si>
  <si>
    <t>KASE Index at month-end (right axis)</t>
  </si>
  <si>
    <t>KASE_BY Index at month-end (right axis)</t>
  </si>
  <si>
    <t xml:space="preserve">REER and equilibrium real exchange rate </t>
  </si>
  <si>
    <t>Share of insurance premiums based on types of economic activity in total insurance premiums</t>
  </si>
  <si>
    <t xml:space="preserve">Current ratio, by remaining maturities </t>
  </si>
  <si>
    <t>Queue of payment documents and payments rejected by the interbank system of money transfers (ISMT)</t>
  </si>
  <si>
    <t xml:space="preserve">Information and communications </t>
  </si>
  <si>
    <t>Dynamics of fixed capital investments*</t>
  </si>
  <si>
    <t>Source: Bloomberg, as of 30 November 2012</t>
  </si>
  <si>
    <t>Forecast of the Balance of payments for 2012-2015</t>
  </si>
  <si>
    <t>"Depth" of the financial relations development in Kazakhstan</t>
  </si>
  <si>
    <t>"Depth" of the financial relations development in Kazakhstan, in %</t>
  </si>
  <si>
    <t xml:space="preserve">Transport and communications </t>
  </si>
  <si>
    <t>Corporate sector's debt to banks / liabilities</t>
  </si>
  <si>
    <t>Corporate sector's debt-to-asset ratio</t>
  </si>
  <si>
    <t>Note: *in annual terms</t>
  </si>
  <si>
    <t>Change in the demand and supply of credit resources</t>
  </si>
  <si>
    <t>Demand for  credits from non-financial organizations</t>
  </si>
  <si>
    <t>Mortgage companies</t>
  </si>
  <si>
    <t xml:space="preserve">Organizations engaged in certain types of banking operations </t>
  </si>
  <si>
    <t xml:space="preserve">Note: *a number of valid licenses to carry out operations in the securities market. The indicator shows the total number of brokers-dealers, registrars, pension assets management companies, investment portfolio management companies, custodians and transfer agents </t>
  </si>
  <si>
    <t>Banks providing credits to the following sectors:</t>
  </si>
  <si>
    <t xml:space="preserve">based on the pension assets attracted </t>
  </si>
  <si>
    <t>Indicator of expectations for the credit market development (first principal component)</t>
  </si>
  <si>
    <t>Indicator of expectations for the credit market development (third principal component)</t>
  </si>
  <si>
    <t>First principal component (with a negative sign)</t>
  </si>
  <si>
    <t>Cyclical  component of banks'  loan portfolios (right axis)*</t>
  </si>
  <si>
    <t>Financial market and banking stress composite indicators</t>
  </si>
  <si>
    <t>Change in demand for Tenge liquidity on money market</t>
  </si>
  <si>
    <t>Corporate sector's financial soundness indicators broken into sectors as of 01.07.2012</t>
  </si>
  <si>
    <t>Ratio of non-performing loans of a group to value of collateral taken against non-performing loans</t>
  </si>
  <si>
    <t xml:space="preserve">USD 60 </t>
  </si>
  <si>
    <t>USD 90</t>
  </si>
  <si>
    <t xml:space="preserve">USD 120 </t>
  </si>
  <si>
    <t xml:space="preserve"> USD bln.</t>
  </si>
  <si>
    <t>KZT mln.</t>
  </si>
  <si>
    <t>Others</t>
  </si>
  <si>
    <t>Contribution of industries to GDP growth</t>
  </si>
  <si>
    <t>Contribution of industries to GDP growth*</t>
  </si>
  <si>
    <t>Dynamics of fixed capital investments</t>
  </si>
  <si>
    <t>Funding sources of fixed capital investments</t>
  </si>
  <si>
    <t xml:space="preserve">Note: the results are provided as net percent change, which is calculated as the difference between  % of respondents that have mentioned the  increase /liberalization of a certain parameter, and  % of respondents that have noted the decrease/tightening of a certain parameter. </t>
  </si>
  <si>
    <t>in %</t>
  </si>
  <si>
    <t>+ 6 qtr.</t>
  </si>
  <si>
    <t>- 4 qtr.</t>
  </si>
  <si>
    <t>- 6 qtr.</t>
  </si>
  <si>
    <t>- 5 qtr.</t>
  </si>
  <si>
    <t>+ 3 qtr.</t>
  </si>
  <si>
    <t>+ 12 qtr.</t>
  </si>
  <si>
    <t>-3 qtr.</t>
  </si>
  <si>
    <t>0</t>
  </si>
  <si>
    <t>+ 1 qtr.</t>
  </si>
  <si>
    <t>Capitalization and profitability of  corporate bond market</t>
  </si>
  <si>
    <t>(in %)</t>
  </si>
  <si>
    <t>Common equity sale revenues</t>
  </si>
  <si>
    <t xml:space="preserve"> Enterprises' financial soundness risk</t>
  </si>
  <si>
    <t>Current ratio, by remaining maturities</t>
  </si>
  <si>
    <t>Structure of bank liabilities broken into groups</t>
  </si>
  <si>
    <t>Source: ASRK, NBRK calculations</t>
  </si>
  <si>
    <t>Labor productivity in industry</t>
  </si>
  <si>
    <t>Note:*real change, in % on the YoY basis</t>
  </si>
  <si>
    <t>Dynamics of the service sectors</t>
  </si>
  <si>
    <t>Dynamics of the service sectors*</t>
  </si>
  <si>
    <t xml:space="preserve">Financial and insurance activity </t>
  </si>
  <si>
    <t>General government consumption</t>
  </si>
  <si>
    <t>Contribution of the aggregate demand components to GDP growth</t>
  </si>
  <si>
    <t>Contribution of the aggregate demand components to GDP growth*</t>
  </si>
  <si>
    <t>Note:*real change, in  % on the YoY basis</t>
  </si>
  <si>
    <t>Gross fixed capital formation</t>
  </si>
  <si>
    <t xml:space="preserve">Change in inventories </t>
  </si>
  <si>
    <t xml:space="preserve">Transport and warehousing </t>
  </si>
  <si>
    <t>Note:*real change, in % on YoY basis</t>
  </si>
  <si>
    <t>**less transfers from NFRK</t>
  </si>
  <si>
    <t>Source: MFRK, NBRK calculations</t>
  </si>
  <si>
    <t xml:space="preserve">Source: Thomson Reuters (Datastream), NBRK calculations </t>
  </si>
  <si>
    <t xml:space="preserve">Balance on goods and services </t>
  </si>
  <si>
    <t xml:space="preserve">Errors and omissions </t>
  </si>
  <si>
    <t xml:space="preserve"> Equilibrium real exchange rate </t>
  </si>
  <si>
    <t xml:space="preserve">Real effective exchange rate index </t>
  </si>
  <si>
    <t xml:space="preserve">Leading and coincident indicators of Kazakhstan's economy </t>
  </si>
  <si>
    <t>B. Capital and financial account</t>
  </si>
  <si>
    <t>В-1. Capital and financial account (except for short-term capital)</t>
  </si>
  <si>
    <t>Credits to GDP</t>
  </si>
  <si>
    <t>Residents deposits to GDP</t>
  </si>
  <si>
    <t>Source:  ASRK, NBRK calculations</t>
  </si>
  <si>
    <t xml:space="preserve">Household debt-to-GDP ratio </t>
  </si>
  <si>
    <t>Cyclical component of the domestic credits (right axis)*</t>
  </si>
  <si>
    <t>Domestic credits</t>
  </si>
  <si>
    <t>Credits-to-GDP</t>
  </si>
  <si>
    <t>Cross-correlation between principal components and  reference series</t>
  </si>
  <si>
    <t>Equity</t>
  </si>
  <si>
    <t>Non-tax revenues</t>
  </si>
  <si>
    <t xml:space="preserve">Transfers </t>
  </si>
  <si>
    <t>Transfers to GDP</t>
  </si>
  <si>
    <t>Consensus forecast for commodities</t>
  </si>
  <si>
    <t>Consensus forecast for commodities (USD)</t>
  </si>
  <si>
    <t xml:space="preserve">Overall balance </t>
  </si>
  <si>
    <t>Investment income balance</t>
  </si>
  <si>
    <t>Note: CLI is shifted to the right by 10 months to reflect its leading property</t>
  </si>
  <si>
    <t>Pension savings to GDP</t>
  </si>
  <si>
    <t>Dependence of the real economy on funding</t>
  </si>
  <si>
    <t>Source: ASRK,  NBRK calculations</t>
  </si>
  <si>
    <t>**non-banking financial corporations, non-financial corporations, households and non-commercial organizations, which provide services to the households</t>
  </si>
  <si>
    <t>Source: banks, NBRK calculations</t>
  </si>
  <si>
    <t>Willingness to grant loans to non-financial organizations</t>
  </si>
  <si>
    <t>Willingness to grant mortgage loans</t>
  </si>
  <si>
    <t>Willingness to grant consumer loans</t>
  </si>
  <si>
    <t>Note: the results are provided as net percent change, which is calculated as the difference between  % of respondents that have mentioned the increase /liberalization of a certain parameter, and  % of respondents that have noted the decrease/tightening of a certain parameter. In this case the Figure presents changes in the actual demand and willingness to lend.</t>
  </si>
  <si>
    <t>Change in the credit policy of banks</t>
  </si>
  <si>
    <t>lagging  (-)</t>
  </si>
  <si>
    <t>Note: *time series of the domestic credits without consideration of seasonality and trend</t>
  </si>
  <si>
    <t>Average exchange rate KZT/USD (right axis)</t>
  </si>
  <si>
    <t>Net sale of USD</t>
  </si>
  <si>
    <t>Source: Thomson Reuters (Datastream), NBRK calculations</t>
  </si>
  <si>
    <t>Change in gains on NDF transactions, KZT to USD</t>
  </si>
  <si>
    <t xml:space="preserve">Source: KASE, NBRK calculations </t>
  </si>
  <si>
    <t>Liquidity index of the USD stock market (on USD_TOD transactions)</t>
  </si>
  <si>
    <t>Asymmetry of the USD stock market</t>
  </si>
  <si>
    <t>KZT bln.</t>
  </si>
  <si>
    <t>Source: KASE, NBRK calculations</t>
  </si>
  <si>
    <t>Change in the demand for  Tenge liquidity on money market</t>
  </si>
  <si>
    <t>Equity market, number of transactions (right axis)</t>
  </si>
  <si>
    <t xml:space="preserve">Equity market,  trading volumes </t>
  </si>
  <si>
    <t>Dynamics of the total turnover on equity market</t>
  </si>
  <si>
    <r>
      <t>Dynamics of the total turnover</t>
    </r>
    <r>
      <rPr>
        <b/>
        <u/>
        <sz val="10"/>
        <rFont val="Times New Roman"/>
        <family val="1"/>
        <charset val="204"/>
      </rPr>
      <t xml:space="preserve"> </t>
    </r>
    <r>
      <rPr>
        <b/>
        <sz val="10"/>
        <rFont val="Times New Roman"/>
        <family val="1"/>
        <charset val="204"/>
      </rPr>
      <t>on equity market</t>
    </r>
  </si>
  <si>
    <t>Capitalization and profitability on equity market</t>
  </si>
  <si>
    <t>Dynamics of the total turnover on bond market</t>
  </si>
  <si>
    <t>Capitalization and profitability of corporate bond market</t>
  </si>
  <si>
    <t>Debt market of NGSs, trading volumes</t>
  </si>
  <si>
    <t>Debt market of NGSs, number of transactions (right axis)</t>
  </si>
  <si>
    <t>Rates by maturities and volumes of MFRK GSs</t>
  </si>
  <si>
    <t xml:space="preserve"> CBI</t>
  </si>
  <si>
    <t xml:space="preserve"> CFMI</t>
  </si>
  <si>
    <t>Percentage change of the loan portfolio by group</t>
  </si>
  <si>
    <t>Deposits and corr.accounts</t>
  </si>
  <si>
    <t>Other receivables</t>
  </si>
  <si>
    <t>Asset structure broken into groups of banks, %</t>
  </si>
  <si>
    <t>Doubtful loans of category 1</t>
  </si>
  <si>
    <t>Doubtful loans of category 2</t>
  </si>
  <si>
    <t>Doubtful loans of category 3</t>
  </si>
  <si>
    <t>Doubtful loans of category 4</t>
  </si>
  <si>
    <t>Doubtful loans of category 5</t>
  </si>
  <si>
    <t xml:space="preserve">Structure of bank credit portfolio broken into groups and a share of portfolio provisions </t>
  </si>
  <si>
    <t>Structure of income and expenses broken into groups of banks</t>
  </si>
  <si>
    <t>Asset structure broken into groups of banks</t>
  </si>
  <si>
    <t>Margin and spread broken into groups of banks</t>
  </si>
  <si>
    <t>Income from the provisions recovery to total income</t>
  </si>
  <si>
    <t>Share of liabilities to parent companies (right axis)</t>
  </si>
  <si>
    <t>Structure of bank deposits by maturities broken into groups</t>
  </si>
  <si>
    <t>Structure of bank deposits by maturity broken into groups</t>
  </si>
  <si>
    <t>Growth rates of non-performing loans, y-to-y (right axis)</t>
  </si>
  <si>
    <t>Growth rates of the loan portfolio, y-to-y (right axis)</t>
  </si>
  <si>
    <t>Loans for construction and renovation to individuals</t>
  </si>
  <si>
    <t>Percent change in total income, as % y-to-y (right axis)</t>
  </si>
  <si>
    <t>Indebtedness to banks to capital</t>
  </si>
  <si>
    <t>Note: the calculation includes those enterprises which share of due to banks in total liabilities is higher than the median</t>
  </si>
  <si>
    <t>Source: ASRK, NBRK  calculations</t>
  </si>
  <si>
    <t>2) the calculation includes those enterprises which share of due to banks in total liabilities is higher than the median</t>
  </si>
  <si>
    <t>Assessment of FX risk broken into economic sectors as of 01.07.2012</t>
  </si>
  <si>
    <t>FX risk exposure</t>
  </si>
  <si>
    <t>Share of foreign currency liabilities in total liabilities</t>
  </si>
  <si>
    <t>3) the graph doesn't contain the construction sector because of its negative equity;</t>
  </si>
  <si>
    <t>2) diameter of the circle corresponds to the share of FX liabilities in total liabilities of the sector;</t>
  </si>
  <si>
    <t>Growth rate of househods debt, y-to-y</t>
  </si>
  <si>
    <t>Growth rate of household's disposable income, y-to-y</t>
  </si>
  <si>
    <t>Note:  the diameter of circles corresponds to the share of provisions created against NPLs to the amount of NPLs in the group</t>
  </si>
  <si>
    <t>Share of bad loans in the NPLs amount</t>
  </si>
  <si>
    <t>Share of NPLs in the total loan portfolio of banks,after the use of the "cleaning up" instrument (left axis)</t>
  </si>
  <si>
    <t xml:space="preserve">      Transfer to the PAF</t>
  </si>
  <si>
    <t xml:space="preserve">     </t>
  </si>
  <si>
    <t xml:space="preserve">      Other instruments (transfer to collection agencies,charging to the bank's balance sheet,charging off balance sheet)</t>
  </si>
  <si>
    <t>The range in the share of  non-performing loans in the 1st group of banks, at end-2013</t>
  </si>
  <si>
    <t>The range in the share of  non-performing loans in the 3rd group of banks, at end-2013</t>
  </si>
  <si>
    <t>1) MRRs – minimum reserve requirements – the share of the liability amount which is maintained by the bank in the form of cash o and cash on correspondent accounts at the NBRK</t>
  </si>
  <si>
    <t>к4-1 – AM HLA to AM liabilities with maturity less than 7 days (к4-1=1);</t>
  </si>
  <si>
    <t>к4-2 – AM assets with maturity less than 1 month to AM liailities with maturity less than 1 month (к4-2=0,9);</t>
  </si>
  <si>
    <t>1) MRRs – minimum reserve requirements – the share of the liability amount which is maintained by the bank in the form of cash on hand and cash with correspondent accounts at the NBRK;</t>
  </si>
  <si>
    <t>к4-2 – AM assets with maturity less than 1 month to AM liabilities with maturity less than 1 month (к4-2=0,9);</t>
  </si>
  <si>
    <t>Banks deposits</t>
  </si>
  <si>
    <t>Total inflows and outflows of deposits of individuals and their reallocation</t>
  </si>
  <si>
    <t>Reallocation of deposits</t>
  </si>
  <si>
    <t>Dynamics of the term to maturity of granted loans (right axis)</t>
  </si>
  <si>
    <t>Source: NBRK estimate</t>
  </si>
  <si>
    <t>Foreign exchange position</t>
  </si>
  <si>
    <t>Countercyclic buffer</t>
  </si>
  <si>
    <t>GSs of the RK</t>
  </si>
  <si>
    <t>Source: ASRK, NBRK calculation</t>
  </si>
  <si>
    <t>Source: ASRK, MLSPP, NBRK calculations</t>
  </si>
  <si>
    <t>Contribution of tax and other state budget revenues to overall revenues growth</t>
  </si>
  <si>
    <t>Contribution of tax and other state budget  revenues to overall revenues growth</t>
  </si>
  <si>
    <t>Sectoral structure of the loan portfolio broken into by groups of banks as of 01.10.2012, %</t>
  </si>
  <si>
    <t xml:space="preserve">Enterprises' financial soundness risk </t>
  </si>
  <si>
    <t xml:space="preserve">Risks Associated with the Liquidity and Funding Structure, and Foreign Exchange Position  </t>
  </si>
  <si>
    <t>Change for 9 mon. of 2012, %</t>
  </si>
  <si>
    <t>Note: * - incl. brokers-dealers-participants of RFCA</t>
  </si>
  <si>
    <t>Note: *User’s opening balance is a cash amount that a user transfers from its correspondent account to the position in the system.</t>
  </si>
  <si>
    <t>Amount of rejected documents, in KZT bln.</t>
  </si>
  <si>
    <t>Number of rejected documents, in units (right axis)</t>
  </si>
  <si>
    <t>Amount of the documents in the queue, in KZT bln.</t>
  </si>
  <si>
    <t>Number of documents in the queue, in units (right axis)</t>
  </si>
  <si>
    <t>Document amounts, in KZT mln.</t>
  </si>
  <si>
    <t>Growth in loans to small and medium-size businesses*</t>
  </si>
  <si>
    <t xml:space="preserve">Indices of average maturities of granted loans and repayment of attracted liabilities, their effect on the growth rates of lending </t>
  </si>
  <si>
    <t xml:space="preserve">Misalignment of REER index from the equilibrium real exchange rate (right axis) </t>
  </si>
  <si>
    <t>Share of provisions of the group's loan portfolio (right axis)</t>
  </si>
  <si>
    <t>REPO and other financial liabilities</t>
  </si>
  <si>
    <t>Share of NPLs of legal entities in the loan portfolio</t>
  </si>
  <si>
    <t>Provisions against NPLs of legal entities/loan portfolio</t>
  </si>
  <si>
    <t>Share of NPLs of legal entities in loans to legal entities   (right axis)</t>
  </si>
  <si>
    <t xml:space="preserve">Non-performing loans broken into borrowers - legal entities and individuals </t>
  </si>
  <si>
    <t xml:space="preserve">Note: the calculation includes those enterprises which share of due to banks in total liabilities is higher than the median  </t>
  </si>
  <si>
    <t>Share of provisions from non-performing loans</t>
  </si>
  <si>
    <t>The share of  non-performing loans in total loans of banks, at end-2013</t>
  </si>
  <si>
    <t>Source:estimates presented by 20 largest banks (excl.BTA Bank) based on a survey,  NBRK calculations</t>
  </si>
  <si>
    <t>demand</t>
  </si>
  <si>
    <t>less than 1 month</t>
  </si>
  <si>
    <t>less than 3 months</t>
  </si>
  <si>
    <t>Deposits of NWF "Samruk-Kazyna" and its subsidiaries</t>
  </si>
  <si>
    <t>Structure of banks off-balance sheet operations with financial derivatives</t>
  </si>
  <si>
    <t>Tier 2 capital</t>
  </si>
  <si>
    <t xml:space="preserve">Source: ASRK, NBRK, NBRK calculations </t>
  </si>
  <si>
    <t>Source: ASRK, MFRK, NBRK</t>
  </si>
  <si>
    <t>Capital of brokers-dealers</t>
  </si>
  <si>
    <t>Investment funds units</t>
  </si>
  <si>
    <t>Investment funds inits</t>
  </si>
  <si>
    <t>(for all banks/</t>
  </si>
  <si>
    <t>Share of the population making pension contributions to population employed in the economy</t>
  </si>
  <si>
    <t>Banks' appetite for using the instruments of "cleaning up" their balance sheets from non-performing loans (based on banks estimates)</t>
  </si>
  <si>
    <t>Note: *  is implemented depending on a financial cycle</t>
  </si>
  <si>
    <t>ths.KZT</t>
  </si>
  <si>
    <t xml:space="preserve">  SAMC</t>
  </si>
  <si>
    <t xml:space="preserve">    SAMC (max.volume-  3 capitals of bank)</t>
  </si>
  <si>
    <t>Assets (recovered to the bank's balanсe sheet) intended to be transferred to SAMC, as % of due from SAMC ocurred at end-2013</t>
  </si>
  <si>
    <t>Transfer of non-performing loans (NPL) to SAMC (1 bank capital)</t>
  </si>
  <si>
    <t>Transfer of non-performing loans (NPL) to SAMC (2 bank capitals)</t>
  </si>
  <si>
    <t>Escrow deposits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</si>
</sst>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4">
    <numFmt numFmtId="44" formatCode="_-* #,##0.00&quot;р.&quot;_-;\-* #,##0.00&quot;р.&quot;_-;_-* &quot;-&quot;??&quot;р.&quot;_-;_-@_-"/>
    <numFmt numFmtId="164" formatCode="_-* #,##0_р_._-;\-* #,##0_р_._-;_-* &quot;-&quot;_р_._-;_-@_-"/>
    <numFmt numFmtId="165" formatCode="_-* #,##0.00_р_._-;\-* #,##0.00_р_._-;_-* &quot;-&quot;??_р_._-;_-@_-"/>
    <numFmt numFmtId="166" formatCode="yyyy"/>
    <numFmt numFmtId="167" formatCode="mm/yyyy"/>
    <numFmt numFmtId="168" formatCode="0.0"/>
    <numFmt numFmtId="169" formatCode="#,##0.0"/>
    <numFmt numFmtId="170" formatCode="mm/yy"/>
    <numFmt numFmtId="171" formatCode="0.0%"/>
    <numFmt numFmtId="172" formatCode="dd/mm/yy;@"/>
    <numFmt numFmtId="173" formatCode="_(* #,##0.00_);_(* \(#,##0.00\);_(* &quot;-&quot;??_);_(@_)"/>
    <numFmt numFmtId="174" formatCode="_(* #,##0.0_);_(* \(#,##0.0\);_(* &quot;-&quot;??_);_(@_)"/>
    <numFmt numFmtId="175" formatCode="0.000"/>
    <numFmt numFmtId="176" formatCode="0.0000%"/>
    <numFmt numFmtId="177" formatCode="_(* #,##0.00_);[Blue]_(* \-#,##0.00_);_(* &quot;&quot;??_);_(@_)"/>
    <numFmt numFmtId="178" formatCode="dd/mm/yy"/>
    <numFmt numFmtId="179" formatCode="#,##0;;\–"/>
    <numFmt numFmtId="180" formatCode="#,##0.0;;\–"/>
    <numFmt numFmtId="181" formatCode="#,##0.000"/>
    <numFmt numFmtId="182" formatCode="_-* #,##0_р_._-;\-* #,##0_р_._-;_-* &quot;-&quot;??_р_._-;_-@_-"/>
    <numFmt numFmtId="183" formatCode="#,##0.00_ ;\-#,##0.00\ "/>
    <numFmt numFmtId="184" formatCode="_-* #,##0.0_р_._-;\-* #,##0.0_р_._-;_-* &quot;-&quot;??_р_._-;_-@_-"/>
    <numFmt numFmtId="185" formatCode="0.00000"/>
    <numFmt numFmtId="186" formatCode="_(* #,##0.00_);_(* \(#,##0.00\);_(* &quot;&quot;_);_(@_)"/>
    <numFmt numFmtId="187" formatCode="0.000%"/>
    <numFmt numFmtId="188" formatCode="_-&quot;Ј&quot;* #,##0_-;\-&quot;Ј&quot;* #,##0_-;_-&quot;Ј&quot;* &quot;-&quot;_-;_-@_-"/>
    <numFmt numFmtId="189" formatCode="_-&quot;Ј&quot;* #,##0.00_-;\-&quot;Ј&quot;* #,##0.00_-;_-&quot;Ј&quot;* &quot;-&quot;??_-;_-@_-"/>
    <numFmt numFmtId="190" formatCode="_([$€]* #,##0.00_);_([$€]* \(#,##0.00\);_([$€]* &quot;-&quot;??_);_(@_)"/>
    <numFmt numFmtId="191" formatCode="d/mm"/>
    <numFmt numFmtId="192" formatCode="_(&quot;$&quot;* #,##0_);_(&quot;$&quot;* \(#,##0\);_(&quot;$&quot;* &quot;-&quot;_);_(@_)"/>
    <numFmt numFmtId="193" formatCode="#,##0_);[Blue]\(\-\)\ #,##0_)"/>
    <numFmt numFmtId="194" formatCode="_-* #&quot;,&quot;##0\ _р_._-;\-* #&quot;,&quot;##0\ _р_._-;_-* &quot;-&quot;\ _р_._-;_-@_-"/>
    <numFmt numFmtId="195" formatCode="_-* #&quot;,&quot;##0.00\ _р_._-;\-* #&quot;,&quot;##0.00\ _р_._-;_-* &quot;-&quot;??\ _р_._-;_-@_-"/>
    <numFmt numFmtId="196" formatCode="#,##0.0_ ;\-#,##0.0\ "/>
  </numFmts>
  <fonts count="135">
    <font>
      <sz val="11"/>
      <color theme="1"/>
      <name val="Calibri"/>
      <family val="2"/>
      <scheme val="minor"/>
    </font>
    <font>
      <sz val="10"/>
      <name val="Times New Roman"/>
      <family val="1"/>
      <charset val="204"/>
    </font>
    <font>
      <b/>
      <sz val="10"/>
      <name val="Times New Roman"/>
      <family val="1"/>
      <charset val="204"/>
    </font>
    <font>
      <sz val="10"/>
      <color indexed="8"/>
      <name val="Times New Roman"/>
      <family val="1"/>
      <charset val="204"/>
    </font>
    <font>
      <sz val="8"/>
      <name val="Academy"/>
    </font>
    <font>
      <sz val="12"/>
      <name val="Times New Roman"/>
      <family val="1"/>
      <charset val="204"/>
    </font>
    <font>
      <sz val="8"/>
      <name val="Academy"/>
      <charset val="204"/>
    </font>
    <font>
      <b/>
      <i/>
      <sz val="10"/>
      <name val="Times New Roman"/>
      <family val="1"/>
      <charset val="204"/>
    </font>
    <font>
      <sz val="10"/>
      <color indexed="8"/>
      <name val="Times New Roman"/>
      <family val="1"/>
      <charset val="204"/>
    </font>
    <font>
      <i/>
      <sz val="10"/>
      <name val="Times New Roman"/>
      <family val="1"/>
      <charset val="204"/>
    </font>
    <font>
      <sz val="10"/>
      <name val="Arial Cyr"/>
      <charset val="204"/>
    </font>
    <font>
      <sz val="11"/>
      <color indexed="8"/>
      <name val="Calibri"/>
      <family val="2"/>
      <charset val="204"/>
    </font>
    <font>
      <sz val="10"/>
      <color indexed="8"/>
      <name val="Times New Roman"/>
      <family val="1"/>
      <charset val="204"/>
    </font>
    <font>
      <b/>
      <sz val="10"/>
      <color indexed="8"/>
      <name val="Times New Roman"/>
      <family val="1"/>
      <charset val="204"/>
    </font>
    <font>
      <i/>
      <sz val="9"/>
      <name val="Times New Roman"/>
      <family val="1"/>
      <charset val="204"/>
    </font>
    <font>
      <u/>
      <sz val="10"/>
      <color indexed="12"/>
      <name val="Arial Cyr"/>
      <charset val="204"/>
    </font>
    <font>
      <b/>
      <sz val="12"/>
      <name val="Times New Roman"/>
      <family val="1"/>
      <charset val="204"/>
    </font>
    <font>
      <sz val="9"/>
      <name val="Times New Roman"/>
      <family val="1"/>
      <charset val="204"/>
    </font>
    <font>
      <i/>
      <sz val="10"/>
      <color indexed="8"/>
      <name val="Times New Roman"/>
      <family val="1"/>
      <charset val="204"/>
    </font>
    <font>
      <sz val="10"/>
      <name val="Arial"/>
      <family val="2"/>
      <charset val="204"/>
    </font>
    <font>
      <sz val="10"/>
      <color indexed="10"/>
      <name val="Times New Roman"/>
      <family val="1"/>
      <charset val="204"/>
    </font>
    <font>
      <sz val="10"/>
      <color indexed="8"/>
      <name val="Arial"/>
      <family val="2"/>
      <charset val="204"/>
    </font>
    <font>
      <sz val="10"/>
      <color indexed="8"/>
      <name val="MS Sans Serif"/>
      <family val="2"/>
      <charset val="204"/>
    </font>
    <font>
      <sz val="8"/>
      <color indexed="8"/>
      <name val="Arial"/>
      <family val="2"/>
      <charset val="204"/>
    </font>
    <font>
      <sz val="8"/>
      <name val="Arial"/>
      <family val="2"/>
      <charset val="204"/>
    </font>
    <font>
      <sz val="10"/>
      <color indexed="9"/>
      <name val="Times New Roman"/>
      <family val="1"/>
      <charset val="204"/>
    </font>
    <font>
      <b/>
      <sz val="10"/>
      <color indexed="62"/>
      <name val="Times New Roman"/>
      <family val="1"/>
      <charset val="204"/>
    </font>
    <font>
      <b/>
      <sz val="10"/>
      <color indexed="18"/>
      <name val="Times New Roman"/>
      <family val="1"/>
      <charset val="204"/>
    </font>
    <font>
      <sz val="8"/>
      <color indexed="8"/>
      <name val="Times New Roman"/>
      <family val="1"/>
      <charset val="204"/>
    </font>
    <font>
      <sz val="10"/>
      <name val="Verdana"/>
      <family val="2"/>
      <charset val="204"/>
    </font>
    <font>
      <i/>
      <sz val="9"/>
      <color indexed="8"/>
      <name val="Times New Roman"/>
      <family val="1"/>
      <charset val="204"/>
    </font>
    <font>
      <u/>
      <sz val="10"/>
      <name val="Times New Roman"/>
      <family val="1"/>
      <charset val="204"/>
    </font>
    <font>
      <sz val="8"/>
      <name val="Times New Roman"/>
      <family val="1"/>
      <charset val="204"/>
    </font>
    <font>
      <vertAlign val="superscript"/>
      <sz val="8"/>
      <name val="Times New Roman"/>
      <family val="1"/>
      <charset val="204"/>
    </font>
    <font>
      <sz val="10"/>
      <name val="Helv"/>
    </font>
    <font>
      <sz val="11"/>
      <color indexed="8"/>
      <name val="Calibri"/>
      <family val="2"/>
    </font>
    <font>
      <sz val="11"/>
      <color indexed="9"/>
      <name val="Calibri"/>
      <family val="2"/>
    </font>
    <font>
      <sz val="11"/>
      <color indexed="9"/>
      <name val="Calibri"/>
      <family val="2"/>
      <charset val="204"/>
    </font>
    <font>
      <sz val="11"/>
      <color indexed="20"/>
      <name val="Calibri"/>
      <family val="2"/>
    </font>
    <font>
      <b/>
      <sz val="10"/>
      <name val="Arial"/>
      <family val="2"/>
      <charset val="204"/>
    </font>
    <font>
      <b/>
      <sz val="10"/>
      <name val="Arial"/>
      <family val="2"/>
    </font>
    <font>
      <b/>
      <sz val="11"/>
      <color indexed="52"/>
      <name val="Calibri"/>
      <family val="2"/>
    </font>
    <font>
      <sz val="10"/>
      <name val="Arial"/>
      <family val="2"/>
    </font>
    <font>
      <b/>
      <sz val="11"/>
      <color indexed="9"/>
      <name val="Calibri"/>
      <family val="2"/>
    </font>
    <font>
      <sz val="16"/>
      <name val="Angsana New"/>
      <family val="1"/>
    </font>
    <font>
      <sz val="11"/>
      <name val="Arial Cyr"/>
      <family val="2"/>
      <charset val="204"/>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0"/>
      <name val="Arial Cyr"/>
    </font>
    <font>
      <sz val="11"/>
      <color indexed="52"/>
      <name val="Calibri"/>
      <family val="2"/>
    </font>
    <font>
      <sz val="11"/>
      <color indexed="60"/>
      <name val="Calibri"/>
      <family val="2"/>
    </font>
    <font>
      <sz val="10"/>
      <name val="Arial CE"/>
      <charset val="238"/>
    </font>
    <font>
      <i/>
      <sz val="10"/>
      <name val="Helv"/>
    </font>
    <font>
      <b/>
      <sz val="11"/>
      <color indexed="63"/>
      <name val="Calibri"/>
      <family val="2"/>
    </font>
    <font>
      <b/>
      <sz val="6"/>
      <color indexed="8"/>
      <name val="Times New Roman"/>
      <family val="1"/>
      <charset val="204"/>
    </font>
    <font>
      <b/>
      <sz val="18"/>
      <color indexed="56"/>
      <name val="Cambria"/>
      <family val="2"/>
    </font>
    <font>
      <b/>
      <sz val="11"/>
      <color indexed="8"/>
      <name val="Calibri"/>
      <family val="2"/>
    </font>
    <font>
      <sz val="11"/>
      <color indexed="10"/>
      <name val="Calibri"/>
      <family val="2"/>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Times New Roman Cyr"/>
      <charset val="204"/>
    </font>
    <font>
      <sz val="11"/>
      <color indexed="8"/>
      <name val="Times New Roman"/>
      <family val="2"/>
      <charset val="204"/>
    </font>
    <font>
      <sz val="8"/>
      <name val="Times New Roman Cyr"/>
      <charset val="204"/>
    </font>
    <font>
      <sz val="10"/>
      <name val="Times New Roman Cyr"/>
    </font>
    <font>
      <sz val="11"/>
      <color indexed="20"/>
      <name val="Calibri"/>
      <family val="2"/>
      <charset val="204"/>
    </font>
    <font>
      <i/>
      <sz val="11"/>
      <color indexed="23"/>
      <name val="Calibri"/>
      <family val="2"/>
      <charset val="204"/>
    </font>
    <font>
      <sz val="11"/>
      <color indexed="52"/>
      <name val="Calibri"/>
      <family val="2"/>
      <charset val="204"/>
    </font>
    <font>
      <sz val="10"/>
      <name val="Courier"/>
      <family val="1"/>
      <charset val="204"/>
    </font>
    <font>
      <sz val="10"/>
      <name val="Courier"/>
      <family val="3"/>
    </font>
    <font>
      <sz val="10"/>
      <color indexed="0"/>
      <name val="Helv"/>
      <charset val="204"/>
    </font>
    <font>
      <sz val="11"/>
      <color indexed="10"/>
      <name val="Calibri"/>
      <family val="2"/>
      <charset val="204"/>
    </font>
    <font>
      <sz val="10"/>
      <name val="Antiqua"/>
    </font>
    <font>
      <sz val="11"/>
      <color indexed="17"/>
      <name val="Calibri"/>
      <family val="2"/>
      <charset val="204"/>
    </font>
    <font>
      <sz val="11"/>
      <name val="ＭＳ Ｐゴシック"/>
      <family val="3"/>
      <charset val="128"/>
    </font>
    <font>
      <b/>
      <sz val="12"/>
      <color indexed="62"/>
      <name val="Times New Roman"/>
      <family val="1"/>
      <charset val="204"/>
    </font>
    <font>
      <b/>
      <sz val="8"/>
      <name val="Times New Roman"/>
      <family val="1"/>
      <charset val="204"/>
    </font>
    <font>
      <b/>
      <sz val="9"/>
      <name val="Times New Roman"/>
      <family val="1"/>
      <charset val="204"/>
    </font>
    <font>
      <b/>
      <sz val="11"/>
      <color indexed="8"/>
      <name val="Times New Roman"/>
      <family val="1"/>
      <charset val="204"/>
    </font>
    <font>
      <b/>
      <sz val="10"/>
      <name val="Arial"/>
      <family val="2"/>
      <charset val="204"/>
    </font>
    <font>
      <sz val="10"/>
      <name val="Arial"/>
      <family val="2"/>
      <charset val="204"/>
    </font>
    <font>
      <sz val="10"/>
      <name val="Courier"/>
      <family val="1"/>
      <charset val="204"/>
    </font>
    <font>
      <sz val="10"/>
      <name val="Times New Roman"/>
      <family val="1"/>
      <charset val="204"/>
    </font>
    <font>
      <u/>
      <sz val="10"/>
      <color indexed="12"/>
      <name val="Times New Roman"/>
      <family val="1"/>
      <charset val="204"/>
    </font>
    <font>
      <sz val="8.25"/>
      <color indexed="8"/>
      <name val="Times New Roman"/>
      <family val="1"/>
      <charset val="204"/>
    </font>
    <font>
      <sz val="11"/>
      <color indexed="8"/>
      <name val="Times New Roman"/>
      <family val="1"/>
      <charset val="204"/>
    </font>
    <font>
      <sz val="7"/>
      <name val="Times New Roman"/>
      <family val="1"/>
      <charset val="204"/>
    </font>
    <font>
      <sz val="11"/>
      <name val="Times New Roman"/>
      <family val="1"/>
      <charset val="204"/>
    </font>
    <font>
      <sz val="10"/>
      <color indexed="12"/>
      <name val="Times New Roman"/>
      <family val="1"/>
      <charset val="204"/>
    </font>
    <font>
      <b/>
      <u/>
      <sz val="10"/>
      <name val="Times New Roman"/>
      <family val="1"/>
      <charset val="204"/>
    </font>
    <font>
      <b/>
      <sz val="10"/>
      <color indexed="8"/>
      <name val="Times New Roman"/>
      <family val="1"/>
    </font>
    <font>
      <i/>
      <vertAlign val="superscript"/>
      <sz val="9"/>
      <name val="Times New Roman"/>
      <family val="1"/>
      <charset val="204"/>
    </font>
    <font>
      <sz val="11"/>
      <color theme="1"/>
      <name val="Calibri"/>
      <family val="2"/>
      <charset val="204"/>
      <scheme val="minor"/>
    </font>
    <font>
      <sz val="8"/>
      <color rgb="FF000000"/>
      <name val="Arial"/>
      <family val="2"/>
      <charset val="204"/>
    </font>
    <font>
      <b/>
      <sz val="10"/>
      <color rgb="FF000000"/>
      <name val="Times New Roman"/>
      <family val="1"/>
      <charset val="204"/>
    </font>
    <font>
      <sz val="8"/>
      <color rgb="FF000000"/>
      <name val="Times New Roman"/>
      <family val="1"/>
      <charset val="204"/>
    </font>
    <font>
      <sz val="10"/>
      <color rgb="FF000000"/>
      <name val="Times New Roman"/>
      <family val="1"/>
      <charset val="204"/>
    </font>
    <font>
      <sz val="10"/>
      <color rgb="FF000000"/>
      <name val="Arial"/>
      <family val="2"/>
      <charset val="204"/>
    </font>
    <font>
      <sz val="9"/>
      <color rgb="FF000000"/>
      <name val="Times New Roman"/>
      <family val="1"/>
      <charset val="204"/>
    </font>
    <font>
      <sz val="10"/>
      <color rgb="FF000000"/>
      <name val="Times New Roman"/>
      <family val="2"/>
      <charset val="204"/>
    </font>
    <font>
      <b/>
      <sz val="10"/>
      <color rgb="FF000000"/>
      <name val="Arial"/>
      <family val="2"/>
      <charset val="204"/>
    </font>
    <font>
      <b/>
      <sz val="10"/>
      <color rgb="FF000000"/>
      <name val="Times New Roman"/>
      <family val="2"/>
      <charset val="204"/>
    </font>
    <font>
      <b/>
      <sz val="6"/>
      <color rgb="FF000000"/>
      <name val="Times New Roman"/>
      <family val="1"/>
      <charset val="204"/>
    </font>
    <font>
      <b/>
      <sz val="8"/>
      <color rgb="FF000000"/>
      <name val="Arial"/>
      <family val="2"/>
      <charset val="204"/>
    </font>
    <font>
      <i/>
      <sz val="10"/>
      <color rgb="FF000000"/>
      <name val="Times New Roman"/>
      <family val="1"/>
      <charset val="204"/>
    </font>
    <font>
      <sz val="14"/>
      <color rgb="FF000000"/>
      <name val="Times New Roman"/>
      <family val="1"/>
      <charset val="204"/>
    </font>
    <font>
      <u/>
      <sz val="10"/>
      <color theme="10"/>
      <name val="Arial Cyr"/>
      <charset val="204"/>
    </font>
    <font>
      <sz val="10"/>
      <color theme="1"/>
      <name val="Calibri"/>
      <family val="2"/>
      <charset val="204"/>
      <scheme val="minor"/>
    </font>
    <font>
      <sz val="10"/>
      <color theme="1"/>
      <name val="Times New Roman"/>
      <family val="1"/>
      <charset val="204"/>
    </font>
    <font>
      <b/>
      <sz val="10"/>
      <color theme="1"/>
      <name val="Times New Roman"/>
      <family val="1"/>
      <charset val="204"/>
    </font>
    <font>
      <i/>
      <sz val="9"/>
      <color theme="1"/>
      <name val="Times New Roman"/>
      <family val="1"/>
      <charset val="204"/>
    </font>
    <font>
      <i/>
      <sz val="10"/>
      <color theme="1"/>
      <name val="Times New Roman"/>
      <family val="1"/>
      <charset val="204"/>
    </font>
    <font>
      <sz val="12"/>
      <color theme="1"/>
      <name val="Times New Roman"/>
      <family val="1"/>
      <charset val="204"/>
    </font>
    <font>
      <sz val="9"/>
      <color theme="1"/>
      <name val="Times New Roman"/>
      <family val="1"/>
      <charset val="204"/>
    </font>
    <font>
      <b/>
      <sz val="10"/>
      <color rgb="FF000080"/>
      <name val="Times New Roman"/>
      <family val="1"/>
      <charset val="204"/>
    </font>
    <font>
      <sz val="11"/>
      <color theme="1"/>
      <name val="Times New Roman"/>
      <family val="1"/>
      <charset val="204"/>
    </font>
    <font>
      <i/>
      <sz val="9"/>
      <color rgb="FF000000"/>
      <name val="Times New Roman"/>
      <family val="1"/>
      <charset val="204"/>
    </font>
    <font>
      <b/>
      <sz val="11"/>
      <color theme="1"/>
      <name val="Times New Roman"/>
      <family val="1"/>
      <charset val="204"/>
    </font>
    <font>
      <b/>
      <sz val="10"/>
      <color rgb="FF003399"/>
      <name val="Times New Roman"/>
      <family val="1"/>
      <charset val="204"/>
    </font>
    <font>
      <sz val="8"/>
      <color theme="1"/>
      <name val="Times New Roman"/>
      <family val="1"/>
      <charset val="204"/>
    </font>
    <font>
      <sz val="10"/>
      <color theme="0"/>
      <name val="Times New Roman"/>
      <family val="1"/>
      <charset val="204"/>
    </font>
    <font>
      <b/>
      <sz val="12"/>
      <color theme="1"/>
      <name val="Times New Roman"/>
      <family val="1"/>
      <charset val="204"/>
    </font>
    <font>
      <sz val="10"/>
      <color rgb="FFFF0000"/>
      <name val="Times New Roman"/>
      <family val="1"/>
      <charset val="204"/>
    </font>
    <font>
      <sz val="11"/>
      <color rgb="FF00B0F0"/>
      <name val="Times New Roman"/>
      <family val="1"/>
      <charset val="204"/>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patternFill>
    </fill>
    <fill>
      <patternFill patternType="solid">
        <fgColor indexed="9"/>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
      <patternFill patternType="solid">
        <fgColor rgb="FFFFFFFF"/>
        <bgColor indexed="64"/>
      </patternFill>
    </fill>
    <fill>
      <patternFill patternType="solid">
        <fgColor rgb="FFFCD5B4"/>
        <bgColor indexed="64"/>
      </patternFill>
    </fill>
    <fill>
      <patternFill patternType="solid">
        <fgColor rgb="FF808080"/>
        <bgColor indexed="64"/>
      </patternFill>
    </fill>
    <fill>
      <patternFill patternType="solid">
        <fgColor rgb="FFC4BC96"/>
        <bgColor indexed="64"/>
      </patternFill>
    </fill>
    <fill>
      <patternFill patternType="solid">
        <fgColor rgb="FFFFFF00"/>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double">
        <color indexed="64"/>
      </top>
      <bottom/>
      <diagonal/>
    </border>
    <border>
      <left/>
      <right style="medium">
        <color indexed="64"/>
      </right>
      <top style="double">
        <color indexed="64"/>
      </top>
      <bottom/>
      <diagonal/>
    </border>
    <border>
      <left/>
      <right/>
      <top style="medium">
        <color indexed="64"/>
      </top>
      <bottom/>
      <diagonal/>
    </border>
    <border>
      <left style="medium">
        <color indexed="64"/>
      </left>
      <right style="medium">
        <color indexed="64"/>
      </right>
      <top/>
      <bottom style="medium">
        <color rgb="FF000000"/>
      </bottom>
      <diagonal/>
    </border>
    <border>
      <left/>
      <right style="medium">
        <color rgb="FF000000"/>
      </right>
      <top style="medium">
        <color indexed="64"/>
      </top>
      <bottom style="medium">
        <color indexed="64"/>
      </bottom>
      <diagonal/>
    </border>
  </borders>
  <cellStyleXfs count="536">
    <xf numFmtId="0" fontId="0" fillId="0" borderId="0"/>
    <xf numFmtId="0" fontId="19" fillId="0" borderId="0"/>
    <xf numFmtId="0" fontId="19" fillId="0" borderId="0"/>
    <xf numFmtId="0" fontId="91" fillId="0" borderId="0"/>
    <xf numFmtId="0" fontId="19" fillId="0" borderId="0"/>
    <xf numFmtId="0" fontId="19" fillId="0" borderId="0"/>
    <xf numFmtId="0" fontId="19" fillId="0" borderId="0"/>
    <xf numFmtId="0" fontId="19" fillId="0" borderId="0"/>
    <xf numFmtId="0" fontId="19" fillId="0" borderId="0"/>
    <xf numFmtId="0" fontId="91" fillId="0" borderId="0"/>
    <xf numFmtId="0" fontId="19" fillId="0" borderId="0"/>
    <xf numFmtId="0" fontId="19" fillId="0" borderId="0"/>
    <xf numFmtId="0" fontId="19" fillId="0" borderId="0"/>
    <xf numFmtId="0" fontId="34" fillId="0" borderId="0"/>
    <xf numFmtId="0" fontId="35" fillId="2" borderId="0" applyNumberFormat="0" applyBorder="0" applyAlignment="0" applyProtection="0"/>
    <xf numFmtId="0" fontId="35" fillId="3" borderId="0" applyNumberFormat="0" applyBorder="0" applyAlignment="0" applyProtection="0"/>
    <xf numFmtId="0" fontId="35" fillId="4" borderId="0" applyNumberFormat="0" applyBorder="0" applyAlignment="0" applyProtection="0"/>
    <xf numFmtId="0" fontId="35" fillId="5" borderId="0" applyNumberFormat="0" applyBorder="0" applyAlignment="0" applyProtection="0"/>
    <xf numFmtId="0" fontId="35" fillId="6" borderId="0" applyNumberFormat="0" applyBorder="0" applyAlignment="0" applyProtection="0"/>
    <xf numFmtId="0" fontId="35" fillId="7"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35"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35"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35"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5"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35"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35" fillId="7" borderId="0" applyNumberFormat="0" applyBorder="0" applyAlignment="0" applyProtection="0"/>
    <xf numFmtId="0" fontId="35" fillId="8"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5" borderId="0" applyNumberFormat="0" applyBorder="0" applyAlignment="0" applyProtection="0"/>
    <xf numFmtId="0" fontId="35" fillId="8" borderId="0" applyNumberFormat="0" applyBorder="0" applyAlignment="0" applyProtection="0"/>
    <xf numFmtId="0" fontId="35" fillId="11"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35"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35"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35"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35"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35"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35" fillId="11" borderId="0" applyNumberFormat="0" applyBorder="0" applyAlignment="0" applyProtection="0"/>
    <xf numFmtId="0" fontId="36" fillId="12"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5" borderId="0" applyNumberFormat="0" applyBorder="0" applyAlignment="0" applyProtection="0"/>
    <xf numFmtId="0" fontId="37" fillId="12" borderId="0" applyNumberFormat="0" applyBorder="0" applyAlignment="0" applyProtection="0"/>
    <xf numFmtId="0" fontId="37" fillId="12" borderId="0" applyNumberFormat="0" applyBorder="0" applyAlignment="0" applyProtection="0"/>
    <xf numFmtId="0" fontId="36" fillId="12" borderId="0" applyNumberFormat="0" applyBorder="0" applyAlignment="0" applyProtection="0"/>
    <xf numFmtId="0" fontId="37" fillId="9" borderId="0" applyNumberFormat="0" applyBorder="0" applyAlignment="0" applyProtection="0"/>
    <xf numFmtId="0" fontId="36" fillId="9" borderId="0" applyNumberFormat="0" applyBorder="0" applyAlignment="0" applyProtection="0"/>
    <xf numFmtId="0" fontId="37" fillId="10" borderId="0" applyNumberFormat="0" applyBorder="0" applyAlignment="0" applyProtection="0"/>
    <xf numFmtId="0" fontId="37" fillId="10" borderId="0" applyNumberFormat="0" applyBorder="0" applyAlignment="0" applyProtection="0"/>
    <xf numFmtId="0" fontId="36" fillId="10"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6" fillId="13" borderId="0" applyNumberFormat="0" applyBorder="0" applyAlignment="0" applyProtection="0"/>
    <xf numFmtId="0" fontId="37" fillId="14" borderId="0" applyNumberFormat="0" applyBorder="0" applyAlignment="0" applyProtection="0"/>
    <xf numFmtId="0" fontId="36" fillId="14" borderId="0" applyNumberFormat="0" applyBorder="0" applyAlignment="0" applyProtection="0"/>
    <xf numFmtId="0" fontId="37" fillId="15" borderId="0" applyNumberFormat="0" applyBorder="0" applyAlignment="0" applyProtection="0"/>
    <xf numFmtId="0" fontId="37" fillId="15" borderId="0" applyNumberFormat="0" applyBorder="0" applyAlignment="0" applyProtection="0"/>
    <xf numFmtId="0" fontId="36" fillId="15" borderId="0" applyNumberFormat="0" applyBorder="0" applyAlignment="0" applyProtection="0"/>
    <xf numFmtId="0" fontId="36" fillId="16" borderId="0" applyNumberFormat="0" applyBorder="0" applyAlignment="0" applyProtection="0"/>
    <xf numFmtId="0" fontId="36" fillId="17" borderId="0" applyNumberFormat="0" applyBorder="0" applyAlignment="0" applyProtection="0"/>
    <xf numFmtId="0" fontId="36" fillId="18" borderId="0" applyNumberFormat="0" applyBorder="0" applyAlignment="0" applyProtection="0"/>
    <xf numFmtId="0" fontId="36" fillId="13" borderId="0" applyNumberFormat="0" applyBorder="0" applyAlignment="0" applyProtection="0"/>
    <xf numFmtId="0" fontId="36" fillId="14" borderId="0" applyNumberFormat="0" applyBorder="0" applyAlignment="0" applyProtection="0"/>
    <xf numFmtId="0" fontId="36" fillId="19" borderId="0" applyNumberFormat="0" applyBorder="0" applyAlignment="0" applyProtection="0"/>
    <xf numFmtId="0" fontId="38" fillId="3" borderId="0" applyNumberFormat="0" applyBorder="0" applyAlignment="0" applyProtection="0"/>
    <xf numFmtId="0" fontId="39" fillId="0" borderId="0">
      <alignment horizontal="center" wrapText="1"/>
    </xf>
    <xf numFmtId="0" fontId="39" fillId="0" borderId="0">
      <alignment horizontal="center" wrapText="1"/>
    </xf>
    <xf numFmtId="0" fontId="90" fillId="0" borderId="0">
      <alignment horizontal="center" wrapText="1"/>
    </xf>
    <xf numFmtId="0" fontId="40" fillId="0" borderId="0">
      <alignment horizontal="left"/>
    </xf>
    <xf numFmtId="0" fontId="40" fillId="0" borderId="0">
      <alignment horizontal="right"/>
    </xf>
    <xf numFmtId="0" fontId="41" fillId="20" borderId="1" applyNumberFormat="0" applyAlignment="0" applyProtection="0"/>
    <xf numFmtId="0" fontId="42" fillId="0" borderId="0">
      <alignment horizontal="center" wrapText="1"/>
    </xf>
    <xf numFmtId="0" fontId="43" fillId="21" borderId="2" applyNumberFormat="0" applyAlignment="0" applyProtection="0"/>
    <xf numFmtId="164" fontId="19" fillId="0" borderId="0" applyFont="0" applyFill="0" applyBorder="0" applyAlignment="0" applyProtection="0"/>
    <xf numFmtId="173" fontId="44" fillId="0" borderId="0" applyFont="0" applyFill="0" applyBorder="0" applyAlignment="0" applyProtection="0"/>
    <xf numFmtId="188" fontId="19" fillId="0" borderId="0" applyFont="0" applyFill="0" applyBorder="0" applyAlignment="0" applyProtection="0"/>
    <xf numFmtId="189" fontId="19" fillId="0" borderId="0" applyFont="0" applyFill="0" applyBorder="0" applyAlignment="0" applyProtection="0"/>
    <xf numFmtId="14" fontId="45" fillId="0" borderId="0">
      <alignment horizontal="right"/>
    </xf>
    <xf numFmtId="190" fontId="19" fillId="0" borderId="0" applyFont="0" applyFill="0" applyBorder="0" applyAlignment="0" applyProtection="0"/>
    <xf numFmtId="190" fontId="19" fillId="0" borderId="0" applyFont="0" applyFill="0" applyBorder="0" applyAlignment="0" applyProtection="0"/>
    <xf numFmtId="190" fontId="91" fillId="0" borderId="0" applyFont="0" applyFill="0" applyBorder="0" applyAlignment="0" applyProtection="0"/>
    <xf numFmtId="0" fontId="46" fillId="0" borderId="0" applyNumberFormat="0" applyFill="0" applyBorder="0" applyAlignment="0" applyProtection="0"/>
    <xf numFmtId="0" fontId="47" fillId="4" borderId="0" applyNumberFormat="0" applyBorder="0" applyAlignment="0" applyProtection="0"/>
    <xf numFmtId="0" fontId="48" fillId="0" borderId="3" applyNumberFormat="0" applyFill="0" applyAlignment="0" applyProtection="0"/>
    <xf numFmtId="0" fontId="49"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51" fillId="7" borderId="1" applyNumberFormat="0" applyAlignment="0" applyProtection="0"/>
    <xf numFmtId="191" fontId="52" fillId="0" borderId="0"/>
    <xf numFmtId="0" fontId="42" fillId="0" borderId="0">
      <alignment horizontal="left"/>
    </xf>
    <xf numFmtId="0" fontId="53" fillId="0" borderId="6" applyNumberFormat="0" applyFill="0" applyAlignment="0" applyProtection="0"/>
    <xf numFmtId="0" fontId="54" fillId="22" borderId="0" applyNumberFormat="0" applyBorder="0" applyAlignment="0" applyProtection="0"/>
    <xf numFmtId="0" fontId="42" fillId="0" borderId="0"/>
    <xf numFmtId="0" fontId="42" fillId="0" borderId="0"/>
    <xf numFmtId="0" fontId="10" fillId="0" borderId="0"/>
    <xf numFmtId="0" fontId="10" fillId="0" borderId="0"/>
    <xf numFmtId="0" fontId="19" fillId="0" borderId="0"/>
    <xf numFmtId="0" fontId="19" fillId="0" borderId="0"/>
    <xf numFmtId="0" fontId="10" fillId="0" borderId="0"/>
    <xf numFmtId="0" fontId="24" fillId="0" borderId="0"/>
    <xf numFmtId="0" fontId="22" fillId="0" borderId="0"/>
    <xf numFmtId="0" fontId="23" fillId="0" borderId="0"/>
    <xf numFmtId="0" fontId="55" fillId="0" borderId="0"/>
    <xf numFmtId="0" fontId="34" fillId="0" borderId="0"/>
    <xf numFmtId="0" fontId="19" fillId="23" borderId="7" applyNumberFormat="0" applyFont="0" applyAlignment="0" applyProtection="0"/>
    <xf numFmtId="0" fontId="19" fillId="23" borderId="7" applyNumberFormat="0" applyFont="0" applyAlignment="0" applyProtection="0"/>
    <xf numFmtId="0" fontId="91" fillId="23" borderId="7" applyNumberFormat="0" applyFont="0" applyAlignment="0" applyProtection="0"/>
    <xf numFmtId="0" fontId="56" fillId="0" borderId="8"/>
    <xf numFmtId="192" fontId="35" fillId="0" borderId="0"/>
    <xf numFmtId="0" fontId="57" fillId="20" borderId="9" applyNumberFormat="0" applyAlignment="0" applyProtection="0"/>
    <xf numFmtId="0" fontId="23" fillId="0" borderId="0">
      <alignment horizontal="left"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left" vertical="top"/>
    </xf>
    <xf numFmtId="0" fontId="105" fillId="0" borderId="0">
      <alignment horizontal="center" vertical="center"/>
    </xf>
    <xf numFmtId="0" fontId="105" fillId="0" borderId="0">
      <alignment horizontal="center" vertical="top"/>
    </xf>
    <xf numFmtId="0" fontId="13" fillId="0" borderId="0">
      <alignment horizontal="center" vertical="top"/>
    </xf>
    <xf numFmtId="0" fontId="13"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3" fillId="0" borderId="0">
      <alignment horizontal="center" vertical="top"/>
    </xf>
    <xf numFmtId="0" fontId="28" fillId="0" borderId="0">
      <alignment horizontal="left" vertical="top"/>
    </xf>
    <xf numFmtId="0" fontId="106" fillId="0" borderId="0">
      <alignment horizontal="center" vertical="top"/>
    </xf>
    <xf numFmtId="0" fontId="106" fillId="0" borderId="0">
      <alignment horizontal="left"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center" vertical="top"/>
    </xf>
    <xf numFmtId="0" fontId="104" fillId="0" borderId="0">
      <alignment horizontal="left" vertical="top"/>
    </xf>
    <xf numFmtId="0" fontId="106" fillId="0" borderId="0">
      <alignment horizontal="right" vertical="top"/>
    </xf>
    <xf numFmtId="0" fontId="107" fillId="0" borderId="0">
      <alignment horizontal="right" vertical="top"/>
    </xf>
    <xf numFmtId="0" fontId="108" fillId="0" borderId="0">
      <alignment horizontal="left" vertical="top"/>
    </xf>
    <xf numFmtId="0" fontId="107" fillId="0" borderId="0">
      <alignment horizontal="right" vertical="top"/>
    </xf>
    <xf numFmtId="0" fontId="109" fillId="0" borderId="0">
      <alignment horizontal="right" vertical="center"/>
    </xf>
    <xf numFmtId="0" fontId="109" fillId="0" borderId="0">
      <alignment horizontal="left" vertical="center"/>
    </xf>
    <xf numFmtId="0" fontId="107" fillId="0" borderId="0">
      <alignment horizontal="left" vertical="top"/>
    </xf>
    <xf numFmtId="0" fontId="106" fillId="0" borderId="0">
      <alignment horizontal="center" vertical="center"/>
    </xf>
    <xf numFmtId="0" fontId="13" fillId="0" borderId="0">
      <alignment horizontal="center" vertical="center"/>
    </xf>
    <xf numFmtId="0" fontId="12" fillId="0" borderId="0">
      <alignment horizontal="center" vertical="center"/>
    </xf>
    <xf numFmtId="0" fontId="107" fillId="0" borderId="0">
      <alignment horizontal="right" vertical="center"/>
    </xf>
    <xf numFmtId="0" fontId="105" fillId="0" borderId="0">
      <alignment horizontal="center" vertical="center"/>
    </xf>
    <xf numFmtId="0" fontId="107" fillId="0" borderId="0">
      <alignment horizontal="right"/>
    </xf>
    <xf numFmtId="0" fontId="107" fillId="0" borderId="0">
      <alignment horizontal="center" vertical="center"/>
    </xf>
    <xf numFmtId="0" fontId="107" fillId="0" borderId="0">
      <alignment horizontal="center" vertical="center"/>
    </xf>
    <xf numFmtId="0" fontId="105" fillId="0" borderId="0">
      <alignment horizontal="right" vertical="center"/>
    </xf>
    <xf numFmtId="0" fontId="107" fillId="0" borderId="0">
      <alignment horizontal="left" vertical="center"/>
    </xf>
    <xf numFmtId="0" fontId="110" fillId="0" borderId="0">
      <alignment horizontal="left" vertical="center"/>
    </xf>
    <xf numFmtId="0" fontId="110" fillId="0" borderId="0">
      <alignment horizontal="left" vertical="center"/>
    </xf>
    <xf numFmtId="0" fontId="12" fillId="0" borderId="0">
      <alignment horizontal="right"/>
    </xf>
    <xf numFmtId="0" fontId="107" fillId="0" borderId="0">
      <alignment horizontal="right"/>
    </xf>
    <xf numFmtId="0" fontId="107" fillId="0" borderId="0">
      <alignment horizontal="right"/>
    </xf>
    <xf numFmtId="0" fontId="105" fillId="0" borderId="0">
      <alignment horizontal="center" vertical="center"/>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2" fillId="0" borderId="0">
      <alignment horizontal="right"/>
    </xf>
    <xf numFmtId="0" fontId="13" fillId="0" borderId="0">
      <alignment horizontal="left" vertical="center"/>
    </xf>
    <xf numFmtId="0" fontId="105" fillId="0" borderId="0">
      <alignment horizontal="left" vertical="center"/>
    </xf>
    <xf numFmtId="0" fontId="13" fillId="0" borderId="0">
      <alignment horizontal="right"/>
    </xf>
    <xf numFmtId="0" fontId="13" fillId="0" borderId="0">
      <alignment horizontal="right"/>
    </xf>
    <xf numFmtId="0" fontId="13" fillId="0" borderId="0">
      <alignment horizontal="right"/>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23" fillId="0" borderId="0">
      <alignment horizontal="center" vertical="top"/>
    </xf>
    <xf numFmtId="0" fontId="104" fillId="0" borderId="0">
      <alignment horizontal="right" vertical="top"/>
    </xf>
    <xf numFmtId="0" fontId="105" fillId="0" borderId="0">
      <alignment horizontal="center" vertical="center"/>
    </xf>
    <xf numFmtId="0" fontId="107" fillId="0" borderId="0">
      <alignment horizontal="center" vertical="center"/>
    </xf>
    <xf numFmtId="0" fontId="107" fillId="0" borderId="0">
      <alignment horizontal="left" vertical="top"/>
    </xf>
    <xf numFmtId="0" fontId="106" fillId="0" borderId="0">
      <alignment horizontal="left" vertical="top"/>
    </xf>
    <xf numFmtId="0" fontId="105" fillId="0" borderId="0">
      <alignment horizontal="center" vertical="center"/>
    </xf>
    <xf numFmtId="0" fontId="107" fillId="0" borderId="0">
      <alignment horizontal="left" vertical="center"/>
    </xf>
    <xf numFmtId="0" fontId="105" fillId="0" borderId="0">
      <alignment horizontal="left" vertical="center"/>
    </xf>
    <xf numFmtId="0" fontId="107" fillId="0" borderId="0">
      <alignment horizontal="center" vertical="center"/>
    </xf>
    <xf numFmtId="0" fontId="106" fillId="0" borderId="0">
      <alignment horizontal="right" vertical="top"/>
    </xf>
    <xf numFmtId="0" fontId="13" fillId="0" borderId="0">
      <alignment horizontal="center" vertical="center"/>
    </xf>
    <xf numFmtId="0" fontId="13" fillId="0" borderId="0">
      <alignment horizontal="right"/>
    </xf>
    <xf numFmtId="0" fontId="13" fillId="0" borderId="0">
      <alignment horizontal="right"/>
    </xf>
    <xf numFmtId="0" fontId="13" fillId="0" borderId="0">
      <alignment horizontal="right"/>
    </xf>
    <xf numFmtId="0" fontId="12" fillId="0" borderId="0">
      <alignment horizontal="center" vertical="top"/>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7" fillId="0" borderId="0">
      <alignment horizontal="left" vertical="center"/>
    </xf>
    <xf numFmtId="0" fontId="104" fillId="0" borderId="0">
      <alignment horizontal="right" vertical="top"/>
    </xf>
    <xf numFmtId="0" fontId="105" fillId="0" borderId="0">
      <alignment horizontal="left" vertical="top"/>
    </xf>
    <xf numFmtId="0" fontId="105" fillId="0" borderId="0">
      <alignment horizontal="center" vertical="center"/>
    </xf>
    <xf numFmtId="0" fontId="107" fillId="0" borderId="0">
      <alignment horizontal="left" vertical="top"/>
    </xf>
    <xf numFmtId="0" fontId="107" fillId="0" borderId="0">
      <alignment horizontal="right"/>
    </xf>
    <xf numFmtId="0" fontId="107" fillId="0" borderId="0">
      <alignment horizontal="left" vertical="center"/>
    </xf>
    <xf numFmtId="0" fontId="107" fillId="0" borderId="0">
      <alignment horizontal="center" vertical="center"/>
    </xf>
    <xf numFmtId="0" fontId="107" fillId="0" borderId="0">
      <alignment horizontal="center" vertical="center"/>
    </xf>
    <xf numFmtId="0" fontId="105" fillId="0" borderId="0">
      <alignment horizontal="left" vertical="center"/>
    </xf>
    <xf numFmtId="0" fontId="107" fillId="0" borderId="0">
      <alignment horizontal="left" vertical="center"/>
    </xf>
    <xf numFmtId="0" fontId="13" fillId="0" borderId="0">
      <alignment horizontal="center" vertical="center"/>
    </xf>
    <xf numFmtId="0" fontId="21" fillId="24" borderId="0">
      <alignment horizontal="right" vertical="center"/>
    </xf>
    <xf numFmtId="0" fontId="107" fillId="0" borderId="0">
      <alignment horizontal="left" vertical="center"/>
    </xf>
    <xf numFmtId="0" fontId="105" fillId="0" borderId="0">
      <alignment horizontal="center" vertical="center"/>
    </xf>
    <xf numFmtId="0" fontId="111" fillId="0" borderId="0">
      <alignment horizontal="left" vertical="top"/>
    </xf>
    <xf numFmtId="0" fontId="111" fillId="0" borderId="0">
      <alignment horizontal="left" vertical="top"/>
    </xf>
    <xf numFmtId="0" fontId="111" fillId="0" borderId="0">
      <alignment horizontal="left" vertical="top"/>
    </xf>
    <xf numFmtId="0" fontId="111" fillId="0" borderId="0">
      <alignment horizontal="left" vertical="top"/>
    </xf>
    <xf numFmtId="0" fontId="111" fillId="0" borderId="0">
      <alignment horizontal="left" vertical="top"/>
    </xf>
    <xf numFmtId="0" fontId="111" fillId="0" borderId="0">
      <alignment horizontal="left" vertical="top"/>
    </xf>
    <xf numFmtId="0" fontId="111" fillId="0" borderId="0">
      <alignment horizontal="center" vertical="top"/>
    </xf>
    <xf numFmtId="0" fontId="107" fillId="0" borderId="0">
      <alignment horizontal="center" vertical="center"/>
    </xf>
    <xf numFmtId="0" fontId="107" fillId="0" borderId="0">
      <alignment horizontal="right" vertical="center"/>
    </xf>
    <xf numFmtId="0" fontId="21" fillId="24" borderId="0">
      <alignment horizontal="right" vertical="center"/>
    </xf>
    <xf numFmtId="0" fontId="105" fillId="0" borderId="0">
      <alignment horizontal="center" vertical="top"/>
    </xf>
    <xf numFmtId="0" fontId="107" fillId="0" borderId="0">
      <alignment horizontal="center" vertical="center"/>
    </xf>
    <xf numFmtId="0" fontId="107" fillId="0" borderId="0">
      <alignment horizontal="center" vertical="top"/>
    </xf>
    <xf numFmtId="0" fontId="107" fillId="0" borderId="0">
      <alignment horizontal="right"/>
    </xf>
    <xf numFmtId="0" fontId="105" fillId="0" borderId="0">
      <alignment horizontal="right" vertical="center"/>
    </xf>
    <xf numFmtId="0" fontId="112" fillId="0" borderId="0">
      <alignment horizontal="center" vertical="center"/>
    </xf>
    <xf numFmtId="0" fontId="13" fillId="0" borderId="0">
      <alignment horizontal="center" vertical="center"/>
    </xf>
    <xf numFmtId="0" fontId="12" fillId="0" borderId="0">
      <alignment horizontal="right"/>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13" fillId="0" borderId="0">
      <alignment horizontal="left" vertical="center"/>
    </xf>
    <xf numFmtId="0" fontId="12" fillId="0" borderId="0">
      <alignment horizontal="right"/>
    </xf>
    <xf numFmtId="0" fontId="107" fillId="0" borderId="0">
      <alignment horizontal="right"/>
    </xf>
    <xf numFmtId="0" fontId="58" fillId="0" borderId="0">
      <alignment horizontal="left" vertical="center"/>
    </xf>
    <xf numFmtId="0" fontId="107" fillId="0" borderId="0">
      <alignment horizontal="center" vertical="center"/>
    </xf>
    <xf numFmtId="0" fontId="21" fillId="24" borderId="0">
      <alignment horizontal="right" vertical="center"/>
    </xf>
    <xf numFmtId="0" fontId="105" fillId="0" borderId="0">
      <alignment horizontal="right"/>
    </xf>
    <xf numFmtId="0" fontId="107" fillId="0" borderId="0">
      <alignment horizontal="left" vertical="top"/>
    </xf>
    <xf numFmtId="0" fontId="12" fillId="0" borderId="0">
      <alignment horizontal="right"/>
    </xf>
    <xf numFmtId="0" fontId="105" fillId="0" borderId="0">
      <alignment horizontal="right" vertical="center"/>
    </xf>
    <xf numFmtId="0" fontId="113" fillId="0" borderId="0">
      <alignment horizontal="left" vertical="center"/>
    </xf>
    <xf numFmtId="0" fontId="113" fillId="0" borderId="0">
      <alignment horizontal="left" vertical="center"/>
    </xf>
    <xf numFmtId="0" fontId="12" fillId="0" borderId="0">
      <alignment horizontal="left" vertical="top"/>
    </xf>
    <xf numFmtId="0" fontId="113" fillId="0" borderId="0">
      <alignment horizontal="left" vertical="center"/>
    </xf>
    <xf numFmtId="0" fontId="13" fillId="0" borderId="0">
      <alignment horizontal="center" vertical="center"/>
    </xf>
    <xf numFmtId="0" fontId="13" fillId="0" borderId="0">
      <alignment horizontal="center" vertical="center"/>
    </xf>
    <xf numFmtId="0" fontId="114" fillId="0" borderId="0">
      <alignment horizontal="center" vertical="top"/>
    </xf>
    <xf numFmtId="0" fontId="114" fillId="0" borderId="0">
      <alignment horizontal="center" vertical="top"/>
    </xf>
    <xf numFmtId="0" fontId="114" fillId="0" borderId="0">
      <alignment horizontal="center" vertical="top"/>
    </xf>
    <xf numFmtId="0" fontId="114" fillId="0" borderId="0">
      <alignment horizontal="center" vertical="top"/>
    </xf>
    <xf numFmtId="0" fontId="114" fillId="0" borderId="0">
      <alignment horizontal="center" vertical="top"/>
    </xf>
    <xf numFmtId="0" fontId="114" fillId="0" borderId="0">
      <alignment horizontal="center" vertical="top"/>
    </xf>
    <xf numFmtId="0" fontId="114" fillId="0" borderId="0">
      <alignment horizontal="center" vertical="top"/>
    </xf>
    <xf numFmtId="0" fontId="114" fillId="0" borderId="0">
      <alignment horizontal="center" vertical="top"/>
    </xf>
    <xf numFmtId="0" fontId="12" fillId="0" borderId="0">
      <alignment horizontal="right"/>
    </xf>
    <xf numFmtId="0" fontId="21" fillId="24" borderId="0">
      <alignment horizontal="right" vertical="center"/>
    </xf>
    <xf numFmtId="0" fontId="115" fillId="0" borderId="0">
      <alignment horizontal="left" vertical="top"/>
    </xf>
    <xf numFmtId="0" fontId="107" fillId="0" borderId="0">
      <alignment horizontal="right"/>
    </xf>
    <xf numFmtId="0" fontId="105" fillId="0" borderId="0">
      <alignment horizontal="center" vertical="center"/>
    </xf>
    <xf numFmtId="0" fontId="116" fillId="0" borderId="0">
      <alignment horizontal="center" vertical="center"/>
    </xf>
    <xf numFmtId="0" fontId="107" fillId="0" borderId="0">
      <alignment horizontal="right" vertical="center"/>
    </xf>
    <xf numFmtId="0" fontId="12" fillId="0" borderId="0">
      <alignment horizontal="right"/>
    </xf>
    <xf numFmtId="0" fontId="114" fillId="0" borderId="0">
      <alignment horizontal="center" vertical="top"/>
    </xf>
    <xf numFmtId="0" fontId="114" fillId="0" borderId="0">
      <alignment horizontal="center" vertical="top"/>
    </xf>
    <xf numFmtId="0" fontId="12" fillId="0" borderId="0">
      <alignment horizontal="right"/>
    </xf>
    <xf numFmtId="0" fontId="13" fillId="0" borderId="0">
      <alignment horizontal="center" vertical="center"/>
    </xf>
    <xf numFmtId="0" fontId="12" fillId="0" borderId="0">
      <alignment horizontal="right"/>
    </xf>
    <xf numFmtId="0" fontId="105" fillId="0" borderId="0">
      <alignment horizontal="center" vertical="top"/>
    </xf>
    <xf numFmtId="0" fontId="107" fillId="0" borderId="0">
      <alignment horizontal="right"/>
    </xf>
    <xf numFmtId="0" fontId="115" fillId="0" borderId="0">
      <alignment horizontal="center" vertical="center"/>
    </xf>
    <xf numFmtId="0" fontId="105" fillId="0" borderId="0">
      <alignment horizontal="center" vertical="center"/>
    </xf>
    <xf numFmtId="0" fontId="116" fillId="0" borderId="0">
      <alignment horizontal="center" vertical="center"/>
    </xf>
    <xf numFmtId="0" fontId="12" fillId="0" borderId="0">
      <alignment horizontal="right"/>
    </xf>
    <xf numFmtId="0" fontId="12" fillId="0" borderId="0">
      <alignment horizontal="right"/>
    </xf>
    <xf numFmtId="0" fontId="13" fillId="0" borderId="0">
      <alignment horizontal="left" vertical="top"/>
    </xf>
    <xf numFmtId="0" fontId="105" fillId="0" borderId="0">
      <alignment horizontal="right" vertical="center"/>
    </xf>
    <xf numFmtId="0" fontId="105" fillId="0" borderId="0">
      <alignment horizontal="left" vertical="top"/>
    </xf>
    <xf numFmtId="0" fontId="115" fillId="0" borderId="0">
      <alignment horizontal="right" vertical="center"/>
    </xf>
    <xf numFmtId="0" fontId="112" fillId="0" borderId="0">
      <alignment horizontal="right" vertical="center"/>
    </xf>
    <xf numFmtId="0" fontId="107" fillId="0" borderId="0">
      <alignment horizontal="right"/>
    </xf>
    <xf numFmtId="0" fontId="105" fillId="0" borderId="0">
      <alignment horizontal="center" vertical="center"/>
    </xf>
    <xf numFmtId="0" fontId="107" fillId="0" borderId="0">
      <alignment horizontal="center" vertical="center"/>
    </xf>
    <xf numFmtId="0" fontId="13" fillId="0" borderId="0">
      <alignment horizontal="center" vertical="center"/>
    </xf>
    <xf numFmtId="0" fontId="13" fillId="0" borderId="0">
      <alignment horizontal="right"/>
    </xf>
    <xf numFmtId="0" fontId="105" fillId="0" borderId="0">
      <alignment horizontal="right"/>
    </xf>
    <xf numFmtId="0" fontId="107" fillId="0" borderId="0">
      <alignment horizontal="left" vertical="top"/>
    </xf>
    <xf numFmtId="0" fontId="107" fillId="0" borderId="0">
      <alignment horizontal="center" vertical="center"/>
    </xf>
    <xf numFmtId="0" fontId="105" fillId="0" borderId="0">
      <alignment horizontal="center" vertical="center"/>
    </xf>
    <xf numFmtId="0" fontId="107" fillId="0" borderId="0">
      <alignment horizontal="center" vertical="center"/>
    </xf>
    <xf numFmtId="0" fontId="13" fillId="0" borderId="0">
      <alignment horizontal="center" vertical="center"/>
    </xf>
    <xf numFmtId="177" fontId="1" fillId="0" borderId="0" applyFill="0" applyBorder="0"/>
    <xf numFmtId="0" fontId="59" fillId="0" borderId="0" applyNumberFormat="0" applyFill="0" applyBorder="0" applyAlignment="0" applyProtection="0"/>
    <xf numFmtId="0" fontId="60" fillId="0" borderId="10" applyNumberFormat="0" applyFill="0" applyAlignment="0" applyProtection="0"/>
    <xf numFmtId="0" fontId="61" fillId="0" borderId="0" applyNumberFormat="0" applyFill="0" applyBorder="0" applyAlignment="0" applyProtection="0"/>
    <xf numFmtId="0" fontId="37" fillId="16" borderId="0" applyNumberFormat="0" applyBorder="0" applyAlignment="0" applyProtection="0"/>
    <xf numFmtId="0" fontId="37" fillId="16" borderId="0" applyNumberFormat="0" applyBorder="0" applyAlignment="0" applyProtection="0"/>
    <xf numFmtId="0" fontId="36" fillId="16" borderId="0" applyNumberFormat="0" applyBorder="0" applyAlignment="0" applyProtection="0"/>
    <xf numFmtId="0" fontId="37" fillId="17" borderId="0" applyNumberFormat="0" applyBorder="0" applyAlignment="0" applyProtection="0"/>
    <xf numFmtId="0" fontId="36" fillId="17" borderId="0" applyNumberFormat="0" applyBorder="0" applyAlignment="0" applyProtection="0"/>
    <xf numFmtId="0" fontId="37" fillId="18" borderId="0" applyNumberFormat="0" applyBorder="0" applyAlignment="0" applyProtection="0"/>
    <xf numFmtId="0" fontId="36" fillId="18" borderId="0" applyNumberFormat="0" applyBorder="0" applyAlignment="0" applyProtection="0"/>
    <xf numFmtId="0" fontId="37" fillId="13" borderId="0" applyNumberFormat="0" applyBorder="0" applyAlignment="0" applyProtection="0"/>
    <xf numFmtId="0" fontId="37" fillId="13" borderId="0" applyNumberFormat="0" applyBorder="0" applyAlignment="0" applyProtection="0"/>
    <xf numFmtId="0" fontId="36" fillId="13" borderId="0" applyNumberFormat="0" applyBorder="0" applyAlignment="0" applyProtection="0"/>
    <xf numFmtId="0" fontId="37" fillId="14" borderId="0" applyNumberFormat="0" applyBorder="0" applyAlignment="0" applyProtection="0"/>
    <xf numFmtId="0" fontId="36" fillId="14" borderId="0" applyNumberFormat="0" applyBorder="0" applyAlignment="0" applyProtection="0"/>
    <xf numFmtId="0" fontId="37" fillId="19" borderId="0" applyNumberFormat="0" applyBorder="0" applyAlignment="0" applyProtection="0"/>
    <xf numFmtId="0" fontId="37" fillId="19" borderId="0" applyNumberFormat="0" applyBorder="0" applyAlignment="0" applyProtection="0"/>
    <xf numFmtId="0" fontId="36" fillId="19" borderId="0" applyNumberFormat="0" applyBorder="0" applyAlignment="0" applyProtection="0"/>
    <xf numFmtId="0" fontId="62" fillId="7" borderId="1" applyNumberFormat="0" applyAlignment="0" applyProtection="0"/>
    <xf numFmtId="0" fontId="62" fillId="7" borderId="1" applyNumberFormat="0" applyAlignment="0" applyProtection="0"/>
    <xf numFmtId="0" fontId="51" fillId="7" borderId="1" applyNumberFormat="0" applyAlignment="0" applyProtection="0"/>
    <xf numFmtId="193" fontId="1" fillId="0" borderId="11" applyBorder="0">
      <protection hidden="1"/>
    </xf>
    <xf numFmtId="0" fontId="63" fillId="20" borderId="9" applyNumberFormat="0" applyAlignment="0" applyProtection="0"/>
    <xf numFmtId="0" fontId="63" fillId="20" borderId="9" applyNumberFormat="0" applyAlignment="0" applyProtection="0"/>
    <xf numFmtId="0" fontId="57" fillId="20" borderId="9" applyNumberFormat="0" applyAlignment="0" applyProtection="0"/>
    <xf numFmtId="0" fontId="64" fillId="20" borderId="1" applyNumberFormat="0" applyAlignment="0" applyProtection="0"/>
    <xf numFmtId="0" fontId="64" fillId="20" borderId="1" applyNumberFormat="0" applyAlignment="0" applyProtection="0"/>
    <xf numFmtId="0" fontId="41" fillId="20" borderId="1" applyNumberFormat="0" applyAlignment="0" applyProtection="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117" fillId="0" borderId="0" applyNumberFormat="0" applyFill="0" applyBorder="0" applyAlignment="0" applyProtection="0">
      <alignment vertical="top"/>
      <protection locked="0"/>
    </xf>
    <xf numFmtId="44" fontId="10" fillId="0" borderId="0" applyFont="0" applyFill="0" applyBorder="0" applyAlignment="0" applyProtection="0"/>
    <xf numFmtId="44" fontId="10" fillId="0" borderId="0" applyFont="0" applyFill="0" applyBorder="0" applyAlignment="0" applyProtection="0"/>
    <xf numFmtId="0" fontId="65" fillId="0" borderId="3" applyNumberFormat="0" applyFill="0" applyAlignment="0" applyProtection="0"/>
    <xf numFmtId="0" fontId="65" fillId="0" borderId="3" applyNumberFormat="0" applyFill="0" applyAlignment="0" applyProtection="0"/>
    <xf numFmtId="0" fontId="48" fillId="0" borderId="3" applyNumberFormat="0" applyFill="0" applyAlignment="0" applyProtection="0"/>
    <xf numFmtId="0" fontId="66" fillId="0" borderId="4" applyNumberFormat="0" applyFill="0" applyAlignment="0" applyProtection="0"/>
    <xf numFmtId="0" fontId="66" fillId="0" borderId="4" applyNumberFormat="0" applyFill="0" applyAlignment="0" applyProtection="0"/>
    <xf numFmtId="0" fontId="49" fillId="0" borderId="4" applyNumberFormat="0" applyFill="0" applyAlignment="0" applyProtection="0"/>
    <xf numFmtId="0" fontId="67" fillId="0" borderId="5" applyNumberFormat="0" applyFill="0" applyAlignment="0" applyProtection="0"/>
    <xf numFmtId="0" fontId="67" fillId="0" borderId="5" applyNumberFormat="0" applyFill="0" applyAlignment="0" applyProtection="0"/>
    <xf numFmtId="0" fontId="50" fillId="0" borderId="5" applyNumberForma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50" fillId="0" borderId="0" applyNumberFormat="0" applyFill="0" applyBorder="0" applyAlignment="0" applyProtection="0"/>
    <xf numFmtId="0" fontId="68" fillId="0" borderId="10" applyNumberFormat="0" applyFill="0" applyAlignment="0" applyProtection="0"/>
    <xf numFmtId="0" fontId="68" fillId="0" borderId="10" applyNumberFormat="0" applyFill="0" applyAlignment="0" applyProtection="0"/>
    <xf numFmtId="0" fontId="60" fillId="0" borderId="10" applyNumberFormat="0" applyFill="0" applyAlignment="0" applyProtection="0"/>
    <xf numFmtId="0" fontId="69" fillId="21" borderId="2" applyNumberFormat="0" applyAlignment="0" applyProtection="0"/>
    <xf numFmtId="0" fontId="43" fillId="21" borderId="2" applyNumberFormat="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9" fillId="0" borderId="0" applyNumberFormat="0" applyFill="0" applyBorder="0" applyAlignment="0" applyProtection="0"/>
    <xf numFmtId="0" fontId="71" fillId="22" borderId="0" applyNumberFormat="0" applyBorder="0" applyAlignment="0" applyProtection="0"/>
    <xf numFmtId="0" fontId="54" fillId="22" borderId="0" applyNumberFormat="0" applyBorder="0" applyAlignment="0" applyProtection="0"/>
    <xf numFmtId="0" fontId="10" fillId="0" borderId="0"/>
    <xf numFmtId="0" fontId="10" fillId="0" borderId="0"/>
    <xf numFmtId="0" fontId="21" fillId="0" borderId="0">
      <alignment vertical="top"/>
    </xf>
    <xf numFmtId="0" fontId="10" fillId="0" borderId="0"/>
    <xf numFmtId="0" fontId="19" fillId="0" borderId="0"/>
    <xf numFmtId="0" fontId="19" fillId="0" borderId="0"/>
    <xf numFmtId="0" fontId="10" fillId="0" borderId="0"/>
    <xf numFmtId="0" fontId="10" fillId="0" borderId="0"/>
    <xf numFmtId="0" fontId="10" fillId="0" borderId="0"/>
    <xf numFmtId="0" fontId="10" fillId="0" borderId="0"/>
    <xf numFmtId="0" fontId="72" fillId="0" borderId="0"/>
    <xf numFmtId="0" fontId="10" fillId="0" borderId="0"/>
    <xf numFmtId="0" fontId="10" fillId="0" borderId="0"/>
    <xf numFmtId="0" fontId="19" fillId="0" borderId="0"/>
    <xf numFmtId="0" fontId="10" fillId="0" borderId="0"/>
    <xf numFmtId="0" fontId="10" fillId="0" borderId="0"/>
    <xf numFmtId="0" fontId="10" fillId="0" borderId="0"/>
    <xf numFmtId="0" fontId="11" fillId="0" borderId="0"/>
    <xf numFmtId="0" fontId="10" fillId="0" borderId="0"/>
    <xf numFmtId="0" fontId="10" fillId="0" borderId="0"/>
    <xf numFmtId="0" fontId="10" fillId="0" borderId="0"/>
    <xf numFmtId="0" fontId="35" fillId="0" borderId="0"/>
    <xf numFmtId="0" fontId="19" fillId="0" borderId="0"/>
    <xf numFmtId="0" fontId="103" fillId="0" borderId="0"/>
    <xf numFmtId="0" fontId="19" fillId="0" borderId="0"/>
    <xf numFmtId="0" fontId="72" fillId="0" borderId="0"/>
    <xf numFmtId="0" fontId="73" fillId="0" borderId="0"/>
    <xf numFmtId="0" fontId="73" fillId="0" borderId="0"/>
    <xf numFmtId="0" fontId="74" fillId="0" borderId="0"/>
    <xf numFmtId="0" fontId="19" fillId="0" borderId="0"/>
    <xf numFmtId="0" fontId="118" fillId="0" borderId="0"/>
    <xf numFmtId="0" fontId="118" fillId="0" borderId="0"/>
    <xf numFmtId="0" fontId="19" fillId="0" borderId="0"/>
    <xf numFmtId="0" fontId="75" fillId="0" borderId="0"/>
    <xf numFmtId="0" fontId="19" fillId="0" borderId="0"/>
    <xf numFmtId="0" fontId="10" fillId="0" borderId="0"/>
    <xf numFmtId="0" fontId="10" fillId="0" borderId="0"/>
    <xf numFmtId="0" fontId="29" fillId="0" borderId="0"/>
    <xf numFmtId="0" fontId="10" fillId="0" borderId="0"/>
    <xf numFmtId="0" fontId="93" fillId="0" borderId="0"/>
    <xf numFmtId="0" fontId="19" fillId="0" borderId="0"/>
    <xf numFmtId="0" fontId="91" fillId="0" borderId="0"/>
    <xf numFmtId="0" fontId="91" fillId="0" borderId="0"/>
    <xf numFmtId="0" fontId="91" fillId="0" borderId="0"/>
    <xf numFmtId="0" fontId="19" fillId="0" borderId="0"/>
    <xf numFmtId="0" fontId="91" fillId="0" borderId="0"/>
    <xf numFmtId="0" fontId="10" fillId="0" borderId="0"/>
    <xf numFmtId="0" fontId="10" fillId="0" borderId="0"/>
    <xf numFmtId="0" fontId="10" fillId="0" borderId="0"/>
    <xf numFmtId="0" fontId="10" fillId="0" borderId="0"/>
    <xf numFmtId="0" fontId="10" fillId="0" borderId="0"/>
    <xf numFmtId="0" fontId="19" fillId="0" borderId="0"/>
    <xf numFmtId="0" fontId="1" fillId="0" borderId="0"/>
    <xf numFmtId="0" fontId="93" fillId="0" borderId="0"/>
    <xf numFmtId="0" fontId="19" fillId="0" borderId="0"/>
    <xf numFmtId="0" fontId="19" fillId="0" borderId="0"/>
    <xf numFmtId="0" fontId="19" fillId="0" borderId="0"/>
    <xf numFmtId="0" fontId="21" fillId="0" borderId="0"/>
    <xf numFmtId="0" fontId="11" fillId="0" borderId="0"/>
    <xf numFmtId="0" fontId="6" fillId="0" borderId="0"/>
    <xf numFmtId="0" fontId="1" fillId="0" borderId="0"/>
    <xf numFmtId="0" fontId="1" fillId="0" borderId="0"/>
    <xf numFmtId="0" fontId="93" fillId="0" borderId="0"/>
    <xf numFmtId="0" fontId="21" fillId="0" borderId="0"/>
    <xf numFmtId="0" fontId="4" fillId="0" borderId="0"/>
    <xf numFmtId="0" fontId="21" fillId="0" borderId="0"/>
    <xf numFmtId="0" fontId="21" fillId="0" borderId="0"/>
    <xf numFmtId="0" fontId="11" fillId="0" borderId="0"/>
    <xf numFmtId="0" fontId="10" fillId="0" borderId="0"/>
    <xf numFmtId="0" fontId="10" fillId="0" borderId="0"/>
    <xf numFmtId="0" fontId="10" fillId="0" borderId="0"/>
    <xf numFmtId="0" fontId="1" fillId="0" borderId="0"/>
    <xf numFmtId="0" fontId="1" fillId="0" borderId="0"/>
    <xf numFmtId="0" fontId="10" fillId="0" borderId="0"/>
    <xf numFmtId="0" fontId="76" fillId="3" borderId="0" applyNumberFormat="0" applyBorder="0" applyAlignment="0" applyProtection="0"/>
    <xf numFmtId="0" fontId="38" fillId="3" borderId="0" applyNumberFormat="0" applyBorder="0" applyAlignment="0" applyProtection="0"/>
    <xf numFmtId="0" fontId="77" fillId="0" borderId="0" applyNumberFormat="0" applyFill="0" applyBorder="0" applyAlignment="0" applyProtection="0"/>
    <xf numFmtId="0" fontId="46" fillId="0" borderId="0" applyNumberFormat="0" applyFill="0" applyBorder="0" applyAlignment="0" applyProtection="0"/>
    <xf numFmtId="0" fontId="11" fillId="23" borderId="7" applyNumberFormat="0" applyFont="0" applyAlignment="0" applyProtection="0"/>
    <xf numFmtId="0" fontId="11" fillId="23" borderId="7" applyNumberFormat="0" applyFont="0" applyAlignment="0" applyProtection="0"/>
    <xf numFmtId="0" fontId="10" fillId="23" borderId="7" applyNumberFormat="0" applyFont="0" applyAlignment="0" applyProtection="0"/>
    <xf numFmtId="9" fontId="10" fillId="0" borderId="0" applyFont="0" applyFill="0" applyBorder="0" applyAlignment="0" applyProtection="0"/>
    <xf numFmtId="9" fontId="10"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03" fillId="0" borderId="0" applyFont="0" applyFill="0" applyBorder="0" applyAlignment="0" applyProtection="0"/>
    <xf numFmtId="0" fontId="78" fillId="0" borderId="6" applyNumberFormat="0" applyFill="0" applyAlignment="0" applyProtection="0"/>
    <xf numFmtId="0" fontId="53" fillId="0" borderId="6" applyNumberFormat="0" applyFill="0" applyAlignment="0" applyProtection="0"/>
    <xf numFmtId="14" fontId="79" fillId="0" borderId="0" applyProtection="0">
      <alignment vertical="center"/>
    </xf>
    <xf numFmtId="14" fontId="80" fillId="0" borderId="0" applyProtection="0">
      <alignment vertical="center"/>
    </xf>
    <xf numFmtId="14" fontId="92" fillId="0" borderId="0" applyProtection="0">
      <alignment vertical="center"/>
    </xf>
    <xf numFmtId="0" fontId="81" fillId="0" borderId="0"/>
    <xf numFmtId="0" fontId="82" fillId="0" borderId="0" applyNumberFormat="0" applyFill="0" applyBorder="0" applyAlignment="0" applyProtection="0"/>
    <xf numFmtId="0" fontId="61" fillId="0" borderId="0" applyNumberFormat="0" applyFill="0" applyBorder="0" applyAlignment="0" applyProtection="0"/>
    <xf numFmtId="194" fontId="83" fillId="0" borderId="0" applyFont="0" applyFill="0" applyBorder="0" applyAlignment="0" applyProtection="0"/>
    <xf numFmtId="195" fontId="83"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3" fontId="19" fillId="0" borderId="0" applyFont="0" applyFill="0" applyBorder="0" applyAlignment="0" applyProtection="0"/>
    <xf numFmtId="165" fontId="52" fillId="0" borderId="0" applyFont="0" applyFill="0" applyBorder="0" applyAlignment="0" applyProtection="0"/>
    <xf numFmtId="165" fontId="1" fillId="0" borderId="0" applyFont="0" applyFill="0" applyBorder="0" applyAlignment="0" applyProtection="0"/>
    <xf numFmtId="165" fontId="1" fillId="0" borderId="0" applyFont="0" applyFill="0" applyBorder="0" applyAlignment="0" applyProtection="0"/>
    <xf numFmtId="165" fontId="93"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73" fillId="0" borderId="0" applyFont="0" applyFill="0" applyBorder="0" applyAlignment="0" applyProtection="0"/>
    <xf numFmtId="173" fontId="19"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52"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65" fontId="10" fillId="0" borderId="0" applyFont="0" applyFill="0" applyBorder="0" applyAlignment="0" applyProtection="0"/>
    <xf numFmtId="173" fontId="19" fillId="0" borderId="0" applyFont="0" applyFill="0" applyBorder="0" applyAlignment="0" applyProtection="0"/>
    <xf numFmtId="0" fontId="84" fillId="4" borderId="0" applyNumberFormat="0" applyBorder="0" applyAlignment="0" applyProtection="0"/>
    <xf numFmtId="0" fontId="47" fillId="4" borderId="0" applyNumberFormat="0" applyBorder="0" applyAlignment="0" applyProtection="0"/>
    <xf numFmtId="0" fontId="85" fillId="0" borderId="0"/>
  </cellStyleXfs>
  <cellXfs count="1046">
    <xf numFmtId="0" fontId="0" fillId="0" borderId="0" xfId="0"/>
    <xf numFmtId="0" fontId="1" fillId="0" borderId="0" xfId="0" applyFont="1"/>
    <xf numFmtId="0" fontId="2" fillId="0" borderId="0" xfId="0" applyFont="1"/>
    <xf numFmtId="0" fontId="119" fillId="0" borderId="0" xfId="0" applyFont="1"/>
    <xf numFmtId="0" fontId="120" fillId="0" borderId="11" xfId="0" applyFont="1" applyBorder="1"/>
    <xf numFmtId="167" fontId="120" fillId="0" borderId="11" xfId="0" applyNumberFormat="1" applyFont="1" applyBorder="1"/>
    <xf numFmtId="168" fontId="1" fillId="0" borderId="11" xfId="457" applyNumberFormat="1" applyFont="1" applyFill="1" applyBorder="1" applyAlignment="1">
      <alignment wrapText="1"/>
    </xf>
    <xf numFmtId="168" fontId="1" fillId="0" borderId="11" xfId="457" applyNumberFormat="1" applyFont="1" applyFill="1" applyBorder="1" applyAlignment="1">
      <alignment horizontal="left" wrapText="1"/>
    </xf>
    <xf numFmtId="0" fontId="1" fillId="0" borderId="11" xfId="0" applyFont="1" applyFill="1" applyBorder="1"/>
    <xf numFmtId="4" fontId="1" fillId="0" borderId="0" xfId="0" applyNumberFormat="1" applyFont="1" applyBorder="1"/>
    <xf numFmtId="4" fontId="1" fillId="0" borderId="0" xfId="0" applyNumberFormat="1" applyFont="1" applyFill="1" applyBorder="1" applyAlignment="1">
      <alignment horizontal="center"/>
    </xf>
    <xf numFmtId="0" fontId="1" fillId="0" borderId="0" xfId="0" applyFont="1" applyBorder="1"/>
    <xf numFmtId="0" fontId="121" fillId="0" borderId="0" xfId="0" applyFont="1"/>
    <xf numFmtId="0" fontId="122" fillId="0" borderId="0" xfId="0" applyFont="1"/>
    <xf numFmtId="167" fontId="2" fillId="0" borderId="11" xfId="0" applyNumberFormat="1" applyFont="1" applyBorder="1"/>
    <xf numFmtId="0" fontId="123" fillId="0" borderId="0" xfId="0" applyFont="1"/>
    <xf numFmtId="0" fontId="5" fillId="0" borderId="0" xfId="0" applyFont="1"/>
    <xf numFmtId="0" fontId="123" fillId="0" borderId="0" xfId="0" applyFont="1" applyFill="1"/>
    <xf numFmtId="0" fontId="119" fillId="0" borderId="11" xfId="0" applyFont="1" applyFill="1" applyBorder="1"/>
    <xf numFmtId="0" fontId="1" fillId="0" borderId="11" xfId="0" applyFont="1" applyFill="1" applyBorder="1" applyAlignment="1">
      <alignment horizontal="left" wrapText="1"/>
    </xf>
    <xf numFmtId="168" fontId="119" fillId="0" borderId="11" xfId="0" applyNumberFormat="1" applyFont="1" applyBorder="1"/>
    <xf numFmtId="0" fontId="124" fillId="0" borderId="0" xfId="0" applyFont="1"/>
    <xf numFmtId="0" fontId="125" fillId="0" borderId="0" xfId="0" applyFont="1" applyAlignment="1">
      <alignment horizontal="center" vertical="center"/>
    </xf>
    <xf numFmtId="169" fontId="1" fillId="0" borderId="11" xfId="452" applyNumberFormat="1" applyFont="1" applyBorder="1" applyAlignment="1">
      <alignment horizontal="left" wrapText="1" indent="2"/>
    </xf>
    <xf numFmtId="0" fontId="119" fillId="0" borderId="11" xfId="0" applyFont="1" applyBorder="1"/>
    <xf numFmtId="168" fontId="119" fillId="0" borderId="0" xfId="0" applyNumberFormat="1" applyFont="1"/>
    <xf numFmtId="0" fontId="2" fillId="0" borderId="11" xfId="0" applyFont="1" applyFill="1" applyBorder="1"/>
    <xf numFmtId="0" fontId="2" fillId="0" borderId="11" xfId="0" applyFont="1" applyBorder="1"/>
    <xf numFmtId="2" fontId="1" fillId="0" borderId="11" xfId="0" applyNumberFormat="1" applyFont="1" applyBorder="1"/>
    <xf numFmtId="0" fontId="120" fillId="0" borderId="11" xfId="0" applyFont="1" applyBorder="1" applyAlignment="1">
      <alignment wrapText="1"/>
    </xf>
    <xf numFmtId="2" fontId="119" fillId="0" borderId="11" xfId="0" applyNumberFormat="1" applyFont="1" applyBorder="1"/>
    <xf numFmtId="0" fontId="120" fillId="0" borderId="0" xfId="0" applyFont="1"/>
    <xf numFmtId="49" fontId="126" fillId="0" borderId="0" xfId="0" applyNumberFormat="1" applyFont="1" applyBorder="1"/>
    <xf numFmtId="0" fontId="7" fillId="0" borderId="11" xfId="0" applyFont="1" applyBorder="1"/>
    <xf numFmtId="0" fontId="126" fillId="0" borderId="0" xfId="0" applyFont="1"/>
    <xf numFmtId="49" fontId="126" fillId="0" borderId="0" xfId="0" applyNumberFormat="1" applyFont="1"/>
    <xf numFmtId="169" fontId="119" fillId="0" borderId="11" xfId="0" applyNumberFormat="1" applyFont="1" applyBorder="1"/>
    <xf numFmtId="0" fontId="121" fillId="0" borderId="0" xfId="0" applyFont="1" applyAlignment="1">
      <alignment horizontal="left" vertical="center"/>
    </xf>
    <xf numFmtId="0" fontId="119" fillId="0" borderId="0" xfId="0" applyFont="1" applyAlignment="1"/>
    <xf numFmtId="0" fontId="126" fillId="0" borderId="0" xfId="0" applyFont="1" applyAlignment="1"/>
    <xf numFmtId="0" fontId="125" fillId="0" borderId="0" xfId="0" applyFont="1"/>
    <xf numFmtId="0" fontId="126" fillId="0" borderId="0" xfId="0" applyFont="1" applyFill="1"/>
    <xf numFmtId="2" fontId="2" fillId="0" borderId="11" xfId="454" applyNumberFormat="1" applyFont="1" applyFill="1" applyBorder="1" applyAlignment="1">
      <alignment wrapText="1"/>
    </xf>
    <xf numFmtId="167" fontId="119" fillId="0" borderId="11" xfId="0" applyNumberFormat="1" applyFont="1" applyBorder="1"/>
    <xf numFmtId="0" fontId="127" fillId="0" borderId="0" xfId="0" applyFont="1"/>
    <xf numFmtId="0" fontId="119" fillId="0" borderId="0" xfId="0" applyFont="1" applyAlignment="1">
      <alignment wrapText="1"/>
    </xf>
    <xf numFmtId="0" fontId="107" fillId="0" borderId="11" xfId="0" applyFont="1" applyBorder="1" applyAlignment="1">
      <alignment vertical="center"/>
    </xf>
    <xf numFmtId="0" fontId="119" fillId="0" borderId="11" xfId="0" applyFont="1" applyBorder="1" applyAlignment="1">
      <alignment horizontal="right" vertical="center"/>
    </xf>
    <xf numFmtId="3" fontId="119" fillId="0" borderId="11" xfId="0" applyNumberFormat="1" applyFont="1" applyBorder="1" applyAlignment="1">
      <alignment horizontal="right" vertical="center"/>
    </xf>
    <xf numFmtId="0" fontId="128" fillId="0" borderId="0" xfId="0" applyFont="1"/>
    <xf numFmtId="0" fontId="119" fillId="0" borderId="11" xfId="0" applyFont="1" applyBorder="1" applyAlignment="1">
      <alignment wrapText="1"/>
    </xf>
    <xf numFmtId="0" fontId="126" fillId="0" borderId="0" xfId="0" applyFont="1" applyAlignment="1">
      <alignment wrapText="1"/>
    </xf>
    <xf numFmtId="170" fontId="1" fillId="29" borderId="11" xfId="0" applyNumberFormat="1" applyFont="1" applyFill="1" applyBorder="1"/>
    <xf numFmtId="2" fontId="1" fillId="29" borderId="11" xfId="0" applyNumberFormat="1" applyFont="1" applyFill="1" applyBorder="1"/>
    <xf numFmtId="170" fontId="1" fillId="0" borderId="11" xfId="0" applyNumberFormat="1" applyFont="1" applyBorder="1"/>
    <xf numFmtId="0" fontId="9" fillId="0" borderId="0" xfId="0" applyFont="1"/>
    <xf numFmtId="0" fontId="1" fillId="0" borderId="0" xfId="439" applyFont="1"/>
    <xf numFmtId="0" fontId="2" fillId="0" borderId="0" xfId="393" applyFont="1"/>
    <xf numFmtId="0" fontId="12" fillId="0" borderId="0" xfId="451" applyFont="1"/>
    <xf numFmtId="0" fontId="13" fillId="0" borderId="11" xfId="451" applyFont="1" applyBorder="1" applyAlignment="1">
      <alignment horizontal="center" vertical="center" wrapText="1"/>
    </xf>
    <xf numFmtId="168" fontId="2" fillId="0" borderId="11" xfId="393" applyNumberFormat="1" applyFont="1" applyBorder="1" applyAlignment="1">
      <alignment horizontal="center"/>
    </xf>
    <xf numFmtId="0" fontId="12" fillId="0" borderId="11" xfId="451" applyFont="1" applyBorder="1"/>
    <xf numFmtId="168" fontId="2" fillId="0" borderId="0" xfId="393" applyNumberFormat="1" applyFont="1" applyBorder="1" applyAlignment="1">
      <alignment horizontal="center"/>
    </xf>
    <xf numFmtId="168" fontId="2" fillId="0" borderId="0" xfId="393" applyNumberFormat="1" applyFont="1" applyBorder="1"/>
    <xf numFmtId="0" fontId="14" fillId="0" borderId="0" xfId="393" applyFont="1"/>
    <xf numFmtId="2" fontId="12" fillId="0" borderId="0" xfId="451" applyNumberFormat="1" applyFont="1"/>
    <xf numFmtId="17" fontId="12" fillId="0" borderId="0" xfId="451" applyNumberFormat="1" applyFont="1"/>
    <xf numFmtId="168" fontId="14" fillId="0" borderId="0" xfId="393" applyNumberFormat="1" applyFont="1" applyBorder="1"/>
    <xf numFmtId="0" fontId="1" fillId="0" borderId="0" xfId="440" applyFont="1"/>
    <xf numFmtId="0" fontId="2" fillId="0" borderId="0" xfId="440" applyFont="1"/>
    <xf numFmtId="169" fontId="1" fillId="0" borderId="11" xfId="440" applyNumberFormat="1" applyFont="1" applyBorder="1" applyAlignment="1">
      <alignment horizontal="center"/>
    </xf>
    <xf numFmtId="169" fontId="1" fillId="0" borderId="11" xfId="440" applyNumberFormat="1" applyFont="1" applyFill="1" applyBorder="1" applyAlignment="1">
      <alignment horizontal="center"/>
    </xf>
    <xf numFmtId="169" fontId="1" fillId="0" borderId="11" xfId="440" applyNumberFormat="1" applyFont="1" applyFill="1" applyBorder="1" applyAlignment="1">
      <alignment horizontal="center" vertical="center"/>
    </xf>
    <xf numFmtId="0" fontId="1" fillId="0" borderId="0" xfId="440" applyFont="1" applyBorder="1" applyAlignment="1">
      <alignment horizontal="center" vertical="center"/>
    </xf>
    <xf numFmtId="2" fontId="1" fillId="0" borderId="0" xfId="440" applyNumberFormat="1" applyFont="1" applyBorder="1" applyAlignment="1">
      <alignment horizontal="center" vertical="center"/>
    </xf>
    <xf numFmtId="2" fontId="1" fillId="0" borderId="0" xfId="440" applyNumberFormat="1" applyFont="1" applyFill="1" applyBorder="1" applyAlignment="1">
      <alignment horizontal="center" vertical="center"/>
    </xf>
    <xf numFmtId="4" fontId="1" fillId="0" borderId="0" xfId="440" applyNumberFormat="1" applyFont="1" applyFill="1" applyBorder="1" applyAlignment="1">
      <alignment horizontal="center" vertical="center"/>
    </xf>
    <xf numFmtId="4" fontId="1" fillId="0" borderId="0" xfId="440" applyNumberFormat="1" applyFont="1"/>
    <xf numFmtId="0" fontId="2" fillId="0" borderId="0" xfId="440" applyFont="1" applyBorder="1" applyAlignment="1">
      <alignment horizontal="center" vertical="center"/>
    </xf>
    <xf numFmtId="4" fontId="1" fillId="0" borderId="0" xfId="440" applyNumberFormat="1" applyFont="1" applyBorder="1" applyAlignment="1">
      <alignment horizontal="center" vertical="center"/>
    </xf>
    <xf numFmtId="0" fontId="14" fillId="0" borderId="0" xfId="440" applyFont="1"/>
    <xf numFmtId="0" fontId="1" fillId="0" borderId="0" xfId="404" applyFont="1"/>
    <xf numFmtId="0" fontId="1" fillId="0" borderId="11" xfId="404" applyFont="1" applyBorder="1"/>
    <xf numFmtId="14" fontId="1" fillId="0" borderId="11" xfId="404" applyNumberFormat="1" applyFont="1" applyBorder="1"/>
    <xf numFmtId="171" fontId="1" fillId="0" borderId="11" xfId="404" applyNumberFormat="1" applyFont="1" applyBorder="1"/>
    <xf numFmtId="0" fontId="1" fillId="0" borderId="12" xfId="404" applyFont="1" applyBorder="1"/>
    <xf numFmtId="172" fontId="1" fillId="0" borderId="11" xfId="404" applyNumberFormat="1" applyFont="1" applyBorder="1"/>
    <xf numFmtId="0" fontId="2" fillId="0" borderId="11" xfId="404" applyFont="1" applyFill="1" applyBorder="1"/>
    <xf numFmtId="9" fontId="1" fillId="0" borderId="11" xfId="404" applyNumberFormat="1" applyFont="1" applyFill="1" applyBorder="1"/>
    <xf numFmtId="9" fontId="1" fillId="0" borderId="13" xfId="404" applyNumberFormat="1" applyFont="1" applyFill="1" applyBorder="1"/>
    <xf numFmtId="0" fontId="1" fillId="0" borderId="11" xfId="404" applyFont="1" applyFill="1" applyBorder="1"/>
    <xf numFmtId="0" fontId="14" fillId="0" borderId="0" xfId="404" applyFont="1"/>
    <xf numFmtId="0" fontId="2" fillId="0" borderId="0" xfId="404" applyFont="1"/>
    <xf numFmtId="0" fontId="5" fillId="0" borderId="0" xfId="404" applyFont="1"/>
    <xf numFmtId="0" fontId="16" fillId="0" borderId="0" xfId="404" applyFont="1"/>
    <xf numFmtId="0" fontId="2" fillId="0" borderId="11" xfId="404" applyFont="1" applyFill="1" applyBorder="1" applyAlignment="1">
      <alignment vertical="top" wrapText="1"/>
    </xf>
    <xf numFmtId="170" fontId="2" fillId="0" borderId="11" xfId="404" applyNumberFormat="1" applyFont="1" applyFill="1" applyBorder="1" applyAlignment="1">
      <alignment horizontal="center"/>
    </xf>
    <xf numFmtId="0" fontId="1" fillId="0" borderId="11" xfId="404" applyFont="1" applyFill="1" applyBorder="1" applyAlignment="1">
      <alignment vertical="top" wrapText="1"/>
    </xf>
    <xf numFmtId="169" fontId="1" fillId="0" borderId="11" xfId="404" applyNumberFormat="1" applyFont="1" applyFill="1" applyBorder="1" applyAlignment="1">
      <alignment vertical="top" wrapText="1"/>
    </xf>
    <xf numFmtId="0" fontId="1" fillId="0" borderId="11" xfId="404" quotePrefix="1" applyFont="1" applyFill="1" applyBorder="1" applyAlignment="1">
      <alignment vertical="top" wrapText="1"/>
    </xf>
    <xf numFmtId="169" fontId="1" fillId="0" borderId="11" xfId="404" quotePrefix="1" applyNumberFormat="1" applyFont="1" applyFill="1" applyBorder="1" applyAlignment="1">
      <alignment vertical="top" wrapText="1"/>
    </xf>
    <xf numFmtId="0" fontId="14" fillId="0" borderId="0" xfId="404" applyFont="1" applyAlignment="1">
      <alignment horizontal="justify" vertical="center" wrapText="1"/>
    </xf>
    <xf numFmtId="0" fontId="2" fillId="0" borderId="0" xfId="404" applyFont="1" applyAlignment="1">
      <alignment wrapText="1"/>
    </xf>
    <xf numFmtId="0" fontId="2" fillId="0" borderId="0" xfId="404" applyFont="1" applyAlignment="1"/>
    <xf numFmtId="0" fontId="2" fillId="0" borderId="0" xfId="404" applyFont="1" applyAlignment="1">
      <alignment horizontal="center"/>
    </xf>
    <xf numFmtId="0" fontId="2" fillId="0" borderId="11" xfId="404" applyFont="1" applyBorder="1" applyAlignment="1">
      <alignment horizontal="center" vertical="center"/>
    </xf>
    <xf numFmtId="0" fontId="1" fillId="0" borderId="11" xfId="404" applyFont="1" applyFill="1" applyBorder="1" applyAlignment="1">
      <alignment wrapText="1"/>
    </xf>
    <xf numFmtId="10" fontId="1" fillId="0" borderId="11" xfId="404" applyNumberFormat="1" applyFont="1" applyBorder="1"/>
    <xf numFmtId="10" fontId="1" fillId="0" borderId="11" xfId="404" applyNumberFormat="1" applyFont="1" applyFill="1" applyBorder="1"/>
    <xf numFmtId="0" fontId="1" fillId="0" borderId="0" xfId="404" applyFont="1" applyFill="1" applyBorder="1"/>
    <xf numFmtId="10" fontId="1" fillId="0" borderId="0" xfId="404" applyNumberFormat="1" applyFont="1" applyFill="1" applyBorder="1"/>
    <xf numFmtId="0" fontId="1" fillId="0" borderId="0" xfId="404" applyFont="1" applyFill="1" applyBorder="1" applyAlignment="1">
      <alignment vertical="top" wrapText="1"/>
    </xf>
    <xf numFmtId="0" fontId="2" fillId="0" borderId="11" xfId="404" applyFont="1" applyBorder="1" applyAlignment="1">
      <alignment horizontal="center" vertical="center" wrapText="1"/>
    </xf>
    <xf numFmtId="0" fontId="1" fillId="0" borderId="0" xfId="404" applyFont="1" applyFill="1" applyBorder="1" applyAlignment="1">
      <alignment horizontal="left"/>
    </xf>
    <xf numFmtId="0" fontId="1" fillId="0" borderId="0" xfId="404" applyFont="1" applyBorder="1" applyAlignment="1">
      <alignment vertical="top"/>
    </xf>
    <xf numFmtId="0" fontId="12" fillId="0" borderId="0" xfId="460" applyFont="1"/>
    <xf numFmtId="0" fontId="13" fillId="0" borderId="0" xfId="460" applyFont="1"/>
    <xf numFmtId="0" fontId="12" fillId="0" borderId="0" xfId="460" applyFont="1" applyAlignment="1">
      <alignment horizontal="right"/>
    </xf>
    <xf numFmtId="0" fontId="13" fillId="0" borderId="11" xfId="460" applyFont="1" applyBorder="1"/>
    <xf numFmtId="14" fontId="13" fillId="0" borderId="11" xfId="460" applyNumberFormat="1" applyFont="1" applyBorder="1" applyAlignment="1">
      <alignment horizontal="center" vertical="center"/>
    </xf>
    <xf numFmtId="0" fontId="12" fillId="0" borderId="11" xfId="460" applyFont="1" applyBorder="1"/>
    <xf numFmtId="0" fontId="1" fillId="0" borderId="11" xfId="463" applyFont="1" applyBorder="1" applyAlignment="1">
      <alignment horizontal="left" vertical="center" wrapText="1"/>
    </xf>
    <xf numFmtId="171" fontId="1" fillId="0" borderId="11" xfId="463" applyNumberFormat="1" applyFont="1" applyBorder="1" applyAlignment="1">
      <alignment horizontal="right" vertical="top"/>
    </xf>
    <xf numFmtId="0" fontId="2" fillId="0" borderId="11" xfId="463" applyFont="1" applyBorder="1" applyAlignment="1">
      <alignment horizontal="left" vertical="center" wrapText="1"/>
    </xf>
    <xf numFmtId="9" fontId="1" fillId="0" borderId="11" xfId="463" applyNumberFormat="1" applyFont="1" applyBorder="1" applyAlignment="1">
      <alignment horizontal="right" vertical="top"/>
    </xf>
    <xf numFmtId="0" fontId="18" fillId="0" borderId="0" xfId="460" applyFont="1"/>
    <xf numFmtId="169" fontId="12" fillId="0" borderId="0" xfId="460" applyNumberFormat="1" applyFont="1"/>
    <xf numFmtId="0" fontId="2" fillId="0" borderId="0" xfId="404" applyFont="1" applyFill="1"/>
    <xf numFmtId="0" fontId="1" fillId="0" borderId="0" xfId="404" applyFont="1" applyFill="1"/>
    <xf numFmtId="0" fontId="16" fillId="0" borderId="0" xfId="404" applyFont="1" applyFill="1"/>
    <xf numFmtId="0" fontId="1" fillId="0" borderId="0" xfId="404" applyFont="1" applyFill="1" applyAlignment="1">
      <alignment horizontal="center" vertical="center"/>
    </xf>
    <xf numFmtId="0" fontId="2" fillId="0" borderId="11" xfId="442" applyFont="1" applyFill="1" applyBorder="1" applyAlignment="1">
      <alignment horizontal="center" vertical="center"/>
    </xf>
    <xf numFmtId="14" fontId="2" fillId="0" borderId="11" xfId="404" applyNumberFormat="1" applyFont="1" applyFill="1" applyBorder="1" applyAlignment="1">
      <alignment horizontal="center" vertical="center"/>
    </xf>
    <xf numFmtId="0" fontId="1" fillId="0" borderId="0" xfId="404" applyFont="1" applyFill="1" applyAlignment="1">
      <alignment vertical="center"/>
    </xf>
    <xf numFmtId="0" fontId="1" fillId="0" borderId="11" xfId="442" applyFont="1" applyFill="1" applyBorder="1" applyAlignment="1">
      <alignment vertical="center"/>
    </xf>
    <xf numFmtId="0" fontId="1" fillId="0" borderId="11" xfId="404" applyFont="1" applyFill="1" applyBorder="1" applyAlignment="1">
      <alignment horizontal="center"/>
    </xf>
    <xf numFmtId="0" fontId="1" fillId="25" borderId="11" xfId="441" applyFont="1" applyFill="1" applyBorder="1" applyAlignment="1">
      <alignment horizontal="center"/>
    </xf>
    <xf numFmtId="0" fontId="1" fillId="0" borderId="11" xfId="441" applyFont="1" applyFill="1" applyBorder="1" applyAlignment="1">
      <alignment horizontal="center"/>
    </xf>
    <xf numFmtId="0" fontId="1" fillId="0" borderId="11" xfId="442" applyFont="1" applyFill="1" applyBorder="1" applyAlignment="1">
      <alignment horizontal="left" vertical="top" wrapText="1"/>
    </xf>
    <xf numFmtId="0" fontId="1" fillId="0" borderId="11" xfId="442" applyFont="1" applyFill="1" applyBorder="1" applyAlignment="1">
      <alignment horizontal="center"/>
    </xf>
    <xf numFmtId="0" fontId="1" fillId="0" borderId="11" xfId="442" applyFont="1" applyFill="1" applyBorder="1" applyAlignment="1">
      <alignment vertical="center" wrapText="1" shrinkToFit="1"/>
    </xf>
    <xf numFmtId="0" fontId="9" fillId="0" borderId="0" xfId="404" applyFont="1" applyFill="1"/>
    <xf numFmtId="3" fontId="2" fillId="0" borderId="0" xfId="404" applyNumberFormat="1" applyFont="1" applyBorder="1"/>
    <xf numFmtId="0" fontId="1" fillId="0" borderId="0" xfId="433" applyFont="1"/>
    <xf numFmtId="0" fontId="2" fillId="0" borderId="0" xfId="433" applyFont="1"/>
    <xf numFmtId="0" fontId="2" fillId="0" borderId="0" xfId="433" applyFont="1" applyAlignment="1">
      <alignment horizontal="center" vertical="center"/>
    </xf>
    <xf numFmtId="0" fontId="1" fillId="0" borderId="11" xfId="433" applyFont="1" applyBorder="1"/>
    <xf numFmtId="0" fontId="1" fillId="0" borderId="0" xfId="433" applyFont="1" applyAlignment="1">
      <alignment vertical="center"/>
    </xf>
    <xf numFmtId="0" fontId="2" fillId="0" borderId="11" xfId="433" applyFont="1" applyBorder="1" applyAlignment="1">
      <alignment horizontal="center" vertical="center"/>
    </xf>
    <xf numFmtId="14" fontId="2" fillId="0" borderId="11" xfId="433" applyNumberFormat="1" applyFont="1" applyBorder="1" applyAlignment="1">
      <alignment horizontal="center" vertical="center"/>
    </xf>
    <xf numFmtId="0" fontId="2" fillId="29" borderId="11" xfId="433" applyFont="1" applyFill="1" applyBorder="1" applyAlignment="1">
      <alignment horizontal="center" vertical="center"/>
    </xf>
    <xf numFmtId="0" fontId="2" fillId="0" borderId="11" xfId="433" applyFont="1" applyFill="1" applyBorder="1" applyAlignment="1">
      <alignment horizontal="center" vertical="center"/>
    </xf>
    <xf numFmtId="14" fontId="2" fillId="0" borderId="11" xfId="433" applyNumberFormat="1" applyFont="1" applyFill="1" applyBorder="1" applyAlignment="1">
      <alignment horizontal="center" vertical="center"/>
    </xf>
    <xf numFmtId="0" fontId="2" fillId="0" borderId="11" xfId="433" applyFont="1" applyBorder="1" applyAlignment="1">
      <alignment vertical="center"/>
    </xf>
    <xf numFmtId="0" fontId="2" fillId="29" borderId="11" xfId="433" applyFont="1" applyFill="1" applyBorder="1" applyAlignment="1">
      <alignment vertical="center"/>
    </xf>
    <xf numFmtId="174" fontId="1" fillId="0" borderId="11" xfId="532" applyNumberFormat="1" applyFont="1" applyBorder="1"/>
    <xf numFmtId="174" fontId="1" fillId="29" borderId="11" xfId="433" applyNumberFormat="1" applyFont="1" applyFill="1" applyBorder="1"/>
    <xf numFmtId="0" fontId="1" fillId="0" borderId="11" xfId="433" applyFont="1" applyFill="1" applyBorder="1"/>
    <xf numFmtId="174" fontId="1" fillId="0" borderId="11" xfId="433" applyNumberFormat="1" applyFont="1" applyBorder="1"/>
    <xf numFmtId="0" fontId="1" fillId="29" borderId="11" xfId="433" applyFont="1" applyFill="1" applyBorder="1"/>
    <xf numFmtId="174" fontId="1" fillId="29" borderId="11" xfId="433" applyNumberFormat="1" applyFont="1" applyFill="1" applyBorder="1" applyAlignment="1">
      <alignment horizontal="center"/>
    </xf>
    <xf numFmtId="174" fontId="1" fillId="0" borderId="11" xfId="433" applyNumberFormat="1" applyFont="1" applyFill="1" applyBorder="1"/>
    <xf numFmtId="0" fontId="2" fillId="0" borderId="11" xfId="433" applyFont="1" applyBorder="1" applyAlignment="1">
      <alignment wrapText="1"/>
    </xf>
    <xf numFmtId="174" fontId="20" fillId="0" borderId="11" xfId="433" applyNumberFormat="1" applyFont="1" applyBorder="1"/>
    <xf numFmtId="174" fontId="1" fillId="0" borderId="11" xfId="462" applyNumberFormat="1" applyFont="1" applyBorder="1" applyAlignment="1">
      <alignment horizontal="right" vertical="top"/>
    </xf>
    <xf numFmtId="174" fontId="1" fillId="0" borderId="11" xfId="462" applyNumberFormat="1" applyFont="1" applyFill="1" applyBorder="1" applyAlignment="1">
      <alignment horizontal="right" vertical="top"/>
    </xf>
    <xf numFmtId="0" fontId="2" fillId="0" borderId="11" xfId="433" applyFont="1" applyBorder="1" applyAlignment="1">
      <alignment vertical="center" wrapText="1"/>
    </xf>
    <xf numFmtId="174" fontId="1" fillId="0" borderId="11" xfId="433" applyNumberFormat="1" applyFont="1" applyBorder="1" applyAlignment="1">
      <alignment vertical="center"/>
    </xf>
    <xf numFmtId="174" fontId="20" fillId="0" borderId="11" xfId="433" applyNumberFormat="1" applyFont="1" applyBorder="1" applyAlignment="1">
      <alignment vertical="center"/>
    </xf>
    <xf numFmtId="174" fontId="1" fillId="29" borderId="11" xfId="433" applyNumberFormat="1" applyFont="1" applyFill="1" applyBorder="1" applyAlignment="1">
      <alignment vertical="center"/>
    </xf>
    <xf numFmtId="167" fontId="2" fillId="0" borderId="11" xfId="404" applyNumberFormat="1" applyFont="1" applyBorder="1" applyAlignment="1">
      <alignment horizontal="center" vertical="center"/>
    </xf>
    <xf numFmtId="0" fontId="1" fillId="0" borderId="11" xfId="404" applyFont="1" applyBorder="1" applyAlignment="1">
      <alignment wrapText="1"/>
    </xf>
    <xf numFmtId="0" fontId="1" fillId="0" borderId="0" xfId="404" applyFont="1" applyBorder="1" applyAlignment="1">
      <alignment wrapText="1"/>
    </xf>
    <xf numFmtId="0" fontId="1" fillId="0" borderId="0" xfId="404" applyFont="1" applyBorder="1" applyAlignment="1">
      <alignment horizontal="center" vertical="center"/>
    </xf>
    <xf numFmtId="0" fontId="14" fillId="0" borderId="0" xfId="404" applyFont="1" applyAlignment="1">
      <alignment horizontal="left" vertical="center" wrapText="1" indent="1"/>
    </xf>
    <xf numFmtId="0" fontId="1" fillId="0" borderId="0" xfId="404" applyFont="1" applyBorder="1"/>
    <xf numFmtId="0" fontId="1" fillId="0" borderId="0" xfId="449" applyFont="1" applyFill="1"/>
    <xf numFmtId="0" fontId="2" fillId="0" borderId="0" xfId="437" applyFont="1" applyFill="1"/>
    <xf numFmtId="17" fontId="119" fillId="0" borderId="0" xfId="0" applyNumberFormat="1" applyFont="1"/>
    <xf numFmtId="0" fontId="14" fillId="0" borderId="0" xfId="437" applyFont="1" applyFill="1"/>
    <xf numFmtId="2" fontId="1" fillId="0" borderId="11" xfId="404" applyNumberFormat="1" applyFont="1" applyBorder="1"/>
    <xf numFmtId="14" fontId="1" fillId="0" borderId="11" xfId="404" applyNumberFormat="1" applyFont="1" applyFill="1" applyBorder="1"/>
    <xf numFmtId="2" fontId="1" fillId="0" borderId="11" xfId="404" applyNumberFormat="1" applyFont="1" applyFill="1" applyBorder="1"/>
    <xf numFmtId="0" fontId="1" fillId="0" borderId="0" xfId="466" applyFont="1"/>
    <xf numFmtId="0" fontId="2" fillId="0" borderId="0" xfId="437" applyFont="1"/>
    <xf numFmtId="0" fontId="2" fillId="0" borderId="11" xfId="466" applyFont="1" applyFill="1" applyBorder="1" applyAlignment="1">
      <alignment horizontal="left" vertical="top" wrapText="1"/>
    </xf>
    <xf numFmtId="14" fontId="12" fillId="0" borderId="0" xfId="404" applyNumberFormat="1" applyFont="1"/>
    <xf numFmtId="14" fontId="2" fillId="0" borderId="11" xfId="404" applyNumberFormat="1" applyFont="1" applyBorder="1"/>
    <xf numFmtId="2" fontId="1" fillId="0" borderId="11" xfId="466" applyNumberFormat="1" applyFont="1" applyBorder="1"/>
    <xf numFmtId="175" fontId="1" fillId="0" borderId="11" xfId="466" applyNumberFormat="1" applyFont="1" applyBorder="1"/>
    <xf numFmtId="0" fontId="12" fillId="0" borderId="0" xfId="466" applyFont="1" applyFill="1"/>
    <xf numFmtId="14" fontId="13" fillId="0" borderId="11" xfId="458" applyNumberFormat="1" applyFont="1" applyFill="1" applyBorder="1" applyAlignment="1">
      <alignment horizontal="right" wrapText="1"/>
    </xf>
    <xf numFmtId="0" fontId="13" fillId="0" borderId="11" xfId="466" applyFont="1" applyFill="1" applyBorder="1" applyAlignment="1">
      <alignment horizontal="center" vertical="center" wrapText="1"/>
    </xf>
    <xf numFmtId="0" fontId="13" fillId="0" borderId="11" xfId="466" applyFont="1" applyFill="1" applyBorder="1" applyAlignment="1">
      <alignment horizontal="center" wrapText="1"/>
    </xf>
    <xf numFmtId="14" fontId="13" fillId="0" borderId="11" xfId="404" applyNumberFormat="1" applyFont="1" applyBorder="1"/>
    <xf numFmtId="0" fontId="12" fillId="0" borderId="0" xfId="466" applyFont="1" applyFill="1" applyBorder="1"/>
    <xf numFmtId="0" fontId="1" fillId="0" borderId="0" xfId="453" applyFont="1" applyBorder="1"/>
    <xf numFmtId="169" fontId="1" fillId="0" borderId="0" xfId="453" applyNumberFormat="1" applyFont="1" applyBorder="1"/>
    <xf numFmtId="167" fontId="1" fillId="0" borderId="11" xfId="453" applyNumberFormat="1" applyFont="1" applyBorder="1"/>
    <xf numFmtId="169" fontId="1" fillId="0" borderId="14" xfId="453" applyNumberFormat="1" applyFont="1" applyBorder="1"/>
    <xf numFmtId="167" fontId="1" fillId="0" borderId="11" xfId="453" applyNumberFormat="1" applyFont="1" applyBorder="1" applyAlignment="1">
      <alignment horizontal="right"/>
    </xf>
    <xf numFmtId="0" fontId="1" fillId="0" borderId="0" xfId="448" applyFont="1" applyFill="1" applyBorder="1"/>
    <xf numFmtId="4" fontId="1" fillId="0" borderId="0" xfId="448" applyNumberFormat="1" applyFont="1" applyFill="1" applyBorder="1" applyAlignment="1">
      <alignment horizontal="right"/>
    </xf>
    <xf numFmtId="0" fontId="1" fillId="0" borderId="0" xfId="448" applyNumberFormat="1" applyFont="1" applyFill="1" applyBorder="1" applyAlignment="1">
      <alignment horizontal="right"/>
    </xf>
    <xf numFmtId="0" fontId="2" fillId="0" borderId="0" xfId="448" applyFont="1" applyFill="1" applyBorder="1" applyAlignment="1">
      <alignment horizontal="right"/>
    </xf>
    <xf numFmtId="0" fontId="2" fillId="0" borderId="0" xfId="448" applyFont="1" applyFill="1" applyBorder="1"/>
    <xf numFmtId="172" fontId="1" fillId="0" borderId="11" xfId="125" applyNumberFormat="1" applyFont="1" applyBorder="1" applyAlignment="1"/>
    <xf numFmtId="2" fontId="1" fillId="0" borderId="11" xfId="474" applyNumberFormat="1" applyFont="1" applyBorder="1" applyAlignment="1">
      <alignment horizontal="right"/>
    </xf>
    <xf numFmtId="2" fontId="12" fillId="0" borderId="11" xfId="404" applyNumberFormat="1" applyFont="1" applyFill="1" applyBorder="1" applyAlignment="1" applyProtection="1">
      <alignment horizontal="right" vertical="top"/>
    </xf>
    <xf numFmtId="2" fontId="1" fillId="0" borderId="11" xfId="125" applyNumberFormat="1" applyFont="1" applyBorder="1" applyAlignment="1">
      <alignment horizontal="right"/>
    </xf>
    <xf numFmtId="175" fontId="1" fillId="0" borderId="0" xfId="448" applyNumberFormat="1" applyFont="1" applyFill="1" applyBorder="1"/>
    <xf numFmtId="2" fontId="1" fillId="0" borderId="0" xfId="448" applyNumberFormat="1" applyFont="1" applyFill="1" applyBorder="1"/>
    <xf numFmtId="171" fontId="1" fillId="0" borderId="0" xfId="448" applyNumberFormat="1" applyFont="1" applyFill="1" applyBorder="1"/>
    <xf numFmtId="176" fontId="1" fillId="0" borderId="0" xfId="448" applyNumberFormat="1" applyFont="1" applyFill="1" applyBorder="1"/>
    <xf numFmtId="172" fontId="1" fillId="0" borderId="0" xfId="448" applyNumberFormat="1" applyFont="1" applyFill="1" applyBorder="1" applyAlignment="1">
      <alignment horizontal="left"/>
    </xf>
    <xf numFmtId="178" fontId="119" fillId="0" borderId="11" xfId="0" applyNumberFormat="1" applyFont="1" applyBorder="1"/>
    <xf numFmtId="0" fontId="119" fillId="0" borderId="11" xfId="0" applyFont="1" applyBorder="1" applyAlignment="1"/>
    <xf numFmtId="1" fontId="12" fillId="0" borderId="11" xfId="459" applyNumberFormat="1" applyFont="1" applyFill="1" applyBorder="1" applyAlignment="1">
      <alignment horizontal="right" wrapText="1"/>
    </xf>
    <xf numFmtId="14" fontId="119" fillId="0" borderId="0" xfId="0" applyNumberFormat="1" applyFont="1"/>
    <xf numFmtId="0" fontId="1" fillId="0" borderId="11" xfId="449" applyFont="1" applyFill="1" applyBorder="1" applyAlignment="1">
      <alignment horizontal="left"/>
    </xf>
    <xf numFmtId="3" fontId="1" fillId="0" borderId="11" xfId="449" applyNumberFormat="1" applyFont="1" applyFill="1" applyBorder="1"/>
    <xf numFmtId="3" fontId="1" fillId="0" borderId="11" xfId="404" applyNumberFormat="1" applyFont="1" applyBorder="1"/>
    <xf numFmtId="0" fontId="1" fillId="0" borderId="11" xfId="449" applyFont="1" applyFill="1" applyBorder="1"/>
    <xf numFmtId="179" fontId="1" fillId="0" borderId="11" xfId="449" applyNumberFormat="1" applyFont="1" applyFill="1" applyBorder="1"/>
    <xf numFmtId="180" fontId="1" fillId="0" borderId="11" xfId="449" applyNumberFormat="1" applyFont="1" applyFill="1" applyBorder="1"/>
    <xf numFmtId="168" fontId="1" fillId="0" borderId="11" xfId="449" applyNumberFormat="1" applyFont="1" applyBorder="1"/>
    <xf numFmtId="168" fontId="1" fillId="0" borderId="11" xfId="449" applyNumberFormat="1" applyFont="1" applyFill="1" applyBorder="1"/>
    <xf numFmtId="0" fontId="1" fillId="0" borderId="0" xfId="449" applyFont="1" applyFill="1" applyBorder="1"/>
    <xf numFmtId="168" fontId="1" fillId="0" borderId="0" xfId="449" applyNumberFormat="1" applyFont="1" applyFill="1" applyBorder="1"/>
    <xf numFmtId="0" fontId="1" fillId="0" borderId="0" xfId="124" applyFont="1" applyFill="1"/>
    <xf numFmtId="0" fontId="1" fillId="0" borderId="0" xfId="124" applyFont="1" applyFill="1" applyBorder="1"/>
    <xf numFmtId="4" fontId="1" fillId="0" borderId="0" xfId="124" applyNumberFormat="1" applyFont="1" applyFill="1"/>
    <xf numFmtId="4" fontId="1" fillId="0" borderId="11" xfId="124" applyNumberFormat="1" applyFont="1" applyFill="1" applyBorder="1" applyAlignment="1">
      <alignment wrapText="1"/>
    </xf>
    <xf numFmtId="181" fontId="1" fillId="0" borderId="11" xfId="124" applyNumberFormat="1" applyFont="1" applyFill="1" applyBorder="1"/>
    <xf numFmtId="4" fontId="1" fillId="0" borderId="11" xfId="124" applyNumberFormat="1" applyFont="1" applyFill="1" applyBorder="1"/>
    <xf numFmtId="0" fontId="1" fillId="0" borderId="11" xfId="124" applyFont="1" applyFill="1" applyBorder="1" applyAlignment="1"/>
    <xf numFmtId="0" fontId="1" fillId="0" borderId="0" xfId="124" applyFont="1" applyFill="1" applyBorder="1" applyAlignment="1"/>
    <xf numFmtId="2" fontId="1" fillId="0" borderId="11" xfId="124" applyNumberFormat="1" applyFont="1" applyFill="1" applyBorder="1"/>
    <xf numFmtId="4" fontId="1" fillId="0" borderId="0" xfId="124" applyNumberFormat="1" applyFont="1" applyFill="1" applyBorder="1"/>
    <xf numFmtId="0" fontId="9" fillId="0" borderId="0" xfId="437" applyFont="1" applyFill="1"/>
    <xf numFmtId="0" fontId="1" fillId="0" borderId="11" xfId="124" applyFont="1" applyFill="1" applyBorder="1"/>
    <xf numFmtId="181" fontId="1" fillId="0" borderId="0" xfId="124" applyNumberFormat="1" applyFont="1" applyFill="1" applyBorder="1"/>
    <xf numFmtId="10" fontId="1" fillId="0" borderId="0" xfId="124" applyNumberFormat="1" applyFont="1" applyFill="1" applyBorder="1"/>
    <xf numFmtId="181" fontId="2" fillId="0" borderId="0" xfId="124" applyNumberFormat="1" applyFont="1" applyFill="1" applyBorder="1"/>
    <xf numFmtId="181" fontId="1" fillId="0" borderId="0" xfId="124" applyNumberFormat="1" applyFont="1" applyFill="1"/>
    <xf numFmtId="0" fontId="1" fillId="0" borderId="0" xfId="393" applyFont="1"/>
    <xf numFmtId="0" fontId="25" fillId="0" borderId="0" xfId="393" applyFont="1"/>
    <xf numFmtId="0" fontId="1" fillId="0" borderId="11" xfId="393" applyFont="1" applyBorder="1"/>
    <xf numFmtId="0" fontId="2" fillId="0" borderId="11" xfId="393" applyFont="1" applyBorder="1"/>
    <xf numFmtId="0" fontId="1" fillId="0" borderId="0" xfId="393" applyFont="1" applyAlignment="1">
      <alignment wrapText="1"/>
    </xf>
    <xf numFmtId="0" fontId="1" fillId="0" borderId="11" xfId="393" applyFont="1" applyFill="1" applyBorder="1"/>
    <xf numFmtId="0" fontId="1" fillId="0" borderId="0" xfId="393" applyFont="1" applyBorder="1"/>
    <xf numFmtId="0" fontId="2" fillId="0" borderId="11" xfId="404" applyFont="1" applyFill="1" applyBorder="1" applyAlignment="1">
      <alignment horizontal="center" vertical="center" wrapText="1"/>
    </xf>
    <xf numFmtId="10" fontId="2" fillId="0" borderId="11" xfId="474" applyNumberFormat="1" applyFont="1" applyFill="1" applyBorder="1"/>
    <xf numFmtId="0" fontId="1" fillId="0" borderId="11" xfId="404" applyFont="1" applyBorder="1" applyAlignment="1">
      <alignment horizontal="left"/>
    </xf>
    <xf numFmtId="10" fontId="1" fillId="0" borderId="11" xfId="474" applyNumberFormat="1" applyFont="1" applyFill="1" applyBorder="1"/>
    <xf numFmtId="183" fontId="9" fillId="0" borderId="0" xfId="502" applyNumberFormat="1" applyFont="1" applyFill="1"/>
    <xf numFmtId="4" fontId="9" fillId="0" borderId="0" xfId="474" applyNumberFormat="1" applyFont="1" applyFill="1"/>
    <xf numFmtId="0" fontId="1" fillId="0" borderId="0" xfId="0" applyFont="1" applyFill="1"/>
    <xf numFmtId="0" fontId="2" fillId="0" borderId="0" xfId="0" applyFont="1" applyFill="1"/>
    <xf numFmtId="49" fontId="2" fillId="0" borderId="11" xfId="0" applyNumberFormat="1" applyFont="1" applyFill="1" applyBorder="1" applyAlignment="1">
      <alignment horizontal="left"/>
    </xf>
    <xf numFmtId="14" fontId="2" fillId="0" borderId="11" xfId="0" applyNumberFormat="1" applyFont="1" applyFill="1" applyBorder="1" applyAlignment="1">
      <alignment horizontal="left"/>
    </xf>
    <xf numFmtId="184" fontId="1" fillId="0" borderId="11" xfId="492" applyNumberFormat="1" applyFont="1" applyFill="1" applyBorder="1"/>
    <xf numFmtId="0" fontId="1" fillId="0" borderId="11" xfId="0" applyFont="1" applyFill="1" applyBorder="1" applyAlignment="1">
      <alignment wrapText="1"/>
    </xf>
    <xf numFmtId="184" fontId="2" fillId="0" borderId="11" xfId="492" applyNumberFormat="1" applyFont="1" applyFill="1" applyBorder="1"/>
    <xf numFmtId="165" fontId="1" fillId="0" borderId="11" xfId="0" applyNumberFormat="1" applyFont="1" applyFill="1" applyBorder="1"/>
    <xf numFmtId="0" fontId="1" fillId="0" borderId="15" xfId="0" applyFont="1" applyFill="1" applyBorder="1" applyAlignment="1">
      <alignment wrapText="1"/>
    </xf>
    <xf numFmtId="165" fontId="1" fillId="0" borderId="15" xfId="0" applyNumberFormat="1" applyFont="1" applyFill="1" applyBorder="1"/>
    <xf numFmtId="0" fontId="26" fillId="0" borderId="0" xfId="0" applyFont="1" applyFill="1"/>
    <xf numFmtId="0" fontId="14" fillId="0" borderId="0" xfId="0" applyFont="1"/>
    <xf numFmtId="0" fontId="14" fillId="0" borderId="0" xfId="0" applyFont="1" applyFill="1"/>
    <xf numFmtId="0" fontId="14" fillId="0" borderId="0" xfId="0" applyFont="1" applyAlignment="1">
      <alignment horizontal="left" vertical="top"/>
    </xf>
    <xf numFmtId="0" fontId="14" fillId="0" borderId="0" xfId="0" applyFont="1" applyAlignment="1">
      <alignment horizontal="left" vertical="top" wrapText="1"/>
    </xf>
    <xf numFmtId="0" fontId="26" fillId="0" borderId="0" xfId="404" applyFont="1"/>
    <xf numFmtId="49" fontId="2" fillId="0" borderId="11" xfId="404" applyNumberFormat="1" applyFont="1" applyFill="1" applyBorder="1" applyAlignment="1" applyProtection="1">
      <alignment horizontal="center" wrapText="1"/>
      <protection locked="0"/>
    </xf>
    <xf numFmtId="0" fontId="120" fillId="0" borderId="0" xfId="404" applyFont="1"/>
    <xf numFmtId="165" fontId="1" fillId="0" borderId="11" xfId="502" applyFont="1" applyBorder="1"/>
    <xf numFmtId="0" fontId="27" fillId="0" borderId="0" xfId="404" applyFont="1"/>
    <xf numFmtId="0" fontId="14" fillId="0" borderId="0" xfId="404" applyFont="1" applyAlignment="1">
      <alignment horizontal="justify"/>
    </xf>
    <xf numFmtId="0" fontId="1" fillId="0" borderId="11" xfId="404" applyFont="1" applyBorder="1" applyAlignment="1">
      <alignment horizontal="right"/>
    </xf>
    <xf numFmtId="0" fontId="2" fillId="0" borderId="11" xfId="404" applyFont="1" applyBorder="1"/>
    <xf numFmtId="49" fontId="13" fillId="0" borderId="11" xfId="0" applyNumberFormat="1" applyFont="1" applyFill="1" applyBorder="1"/>
    <xf numFmtId="2" fontId="12" fillId="0" borderId="11" xfId="474" applyNumberFormat="1" applyFont="1" applyBorder="1"/>
    <xf numFmtId="0" fontId="1" fillId="0" borderId="0" xfId="428" applyFont="1"/>
    <xf numFmtId="0" fontId="2" fillId="0" borderId="0" xfId="428" applyFont="1" applyAlignment="1"/>
    <xf numFmtId="0" fontId="2" fillId="0" borderId="0" xfId="428" applyFont="1" applyBorder="1" applyAlignment="1"/>
    <xf numFmtId="0" fontId="1" fillId="0" borderId="11" xfId="407" applyFont="1" applyBorder="1"/>
    <xf numFmtId="170" fontId="120" fillId="0" borderId="11" xfId="416" applyNumberFormat="1" applyFont="1" applyBorder="1"/>
    <xf numFmtId="0" fontId="1" fillId="0" borderId="11" xfId="407" applyFont="1" applyBorder="1" applyAlignment="1">
      <alignment wrapText="1"/>
    </xf>
    <xf numFmtId="175" fontId="119" fillId="0" borderId="11" xfId="416" applyNumberFormat="1" applyFont="1" applyBorder="1"/>
    <xf numFmtId="0" fontId="14" fillId="0" borderId="0" xfId="407" applyFont="1"/>
    <xf numFmtId="0" fontId="119" fillId="0" borderId="11" xfId="416" applyFont="1" applyBorder="1"/>
    <xf numFmtId="171" fontId="119" fillId="0" borderId="11" xfId="478" applyNumberFormat="1" applyFont="1" applyBorder="1"/>
    <xf numFmtId="0" fontId="119" fillId="0" borderId="11" xfId="416" applyFont="1" applyBorder="1" applyAlignment="1">
      <alignment wrapText="1"/>
    </xf>
    <xf numFmtId="171" fontId="119" fillId="0" borderId="11" xfId="416" applyNumberFormat="1" applyFont="1" applyBorder="1"/>
    <xf numFmtId="0" fontId="121" fillId="0" borderId="0" xfId="416" applyFont="1" applyAlignment="1">
      <alignment vertical="center"/>
    </xf>
    <xf numFmtId="0" fontId="121" fillId="0" borderId="0" xfId="416" applyFont="1" applyAlignment="1">
      <alignment horizontal="left" vertical="center"/>
    </xf>
    <xf numFmtId="0" fontId="107" fillId="30" borderId="12" xfId="416" applyFont="1" applyFill="1" applyBorder="1" applyAlignment="1">
      <alignment vertical="center" wrapText="1"/>
    </xf>
    <xf numFmtId="0" fontId="107" fillId="30" borderId="11" xfId="416" applyFont="1" applyFill="1" applyBorder="1" applyAlignment="1">
      <alignment horizontal="center" vertical="center" wrapText="1"/>
    </xf>
    <xf numFmtId="0" fontId="107" fillId="30" borderId="11" xfId="416" applyFont="1" applyFill="1" applyBorder="1" applyAlignment="1">
      <alignment vertical="center" wrapText="1"/>
    </xf>
    <xf numFmtId="10" fontId="107" fillId="30" borderId="11" xfId="416" applyNumberFormat="1" applyFont="1" applyFill="1" applyBorder="1" applyAlignment="1">
      <alignment horizontal="center" vertical="center" wrapText="1"/>
    </xf>
    <xf numFmtId="9" fontId="107" fillId="30" borderId="11" xfId="416" applyNumberFormat="1" applyFont="1" applyFill="1" applyBorder="1" applyAlignment="1">
      <alignment horizontal="center" vertical="center" wrapText="1"/>
    </xf>
    <xf numFmtId="171" fontId="107" fillId="30" borderId="11" xfId="416" applyNumberFormat="1" applyFont="1" applyFill="1" applyBorder="1" applyAlignment="1">
      <alignment horizontal="center" vertical="center" wrapText="1"/>
    </xf>
    <xf numFmtId="0" fontId="107" fillId="30" borderId="12" xfId="416" applyFont="1" applyFill="1" applyBorder="1" applyAlignment="1">
      <alignment horizontal="left" vertical="center" wrapText="1"/>
    </xf>
    <xf numFmtId="10" fontId="107" fillId="30" borderId="12" xfId="416" applyNumberFormat="1" applyFont="1" applyFill="1" applyBorder="1" applyAlignment="1">
      <alignment horizontal="center" vertical="center" wrapText="1"/>
    </xf>
    <xf numFmtId="9" fontId="107" fillId="30" borderId="12" xfId="416" applyNumberFormat="1" applyFont="1" applyFill="1" applyBorder="1" applyAlignment="1">
      <alignment horizontal="center" vertical="center" wrapText="1"/>
    </xf>
    <xf numFmtId="171" fontId="107" fillId="30" borderId="12" xfId="416" applyNumberFormat="1" applyFont="1" applyFill="1" applyBorder="1" applyAlignment="1">
      <alignment horizontal="center" vertical="center" wrapText="1"/>
    </xf>
    <xf numFmtId="0" fontId="107" fillId="30" borderId="12" xfId="416" applyFont="1" applyFill="1" applyBorder="1" applyAlignment="1">
      <alignment horizontal="center" vertical="center" wrapText="1"/>
    </xf>
    <xf numFmtId="0" fontId="123" fillId="30" borderId="11" xfId="416" applyFont="1" applyFill="1" applyBorder="1" applyAlignment="1">
      <alignment vertical="center" wrapText="1"/>
    </xf>
    <xf numFmtId="10" fontId="107" fillId="30" borderId="13" xfId="416" applyNumberFormat="1" applyFont="1" applyFill="1" applyBorder="1" applyAlignment="1">
      <alignment horizontal="center" vertical="center" wrapText="1"/>
    </xf>
    <xf numFmtId="0" fontId="106" fillId="30" borderId="11" xfId="416" applyFont="1" applyFill="1" applyBorder="1" applyAlignment="1">
      <alignment horizontal="center" vertical="center" wrapText="1"/>
    </xf>
    <xf numFmtId="0" fontId="121" fillId="0" borderId="0" xfId="416" applyFont="1" applyAlignment="1"/>
    <xf numFmtId="0" fontId="121" fillId="0" borderId="0" xfId="416" applyFont="1"/>
    <xf numFmtId="0" fontId="1" fillId="0" borderId="0" xfId="428" applyFont="1" applyAlignment="1">
      <alignment horizontal="center" vertical="center"/>
    </xf>
    <xf numFmtId="0" fontId="2" fillId="0" borderId="0" xfId="428" applyFont="1" applyAlignment="1">
      <alignment horizontal="left" vertical="center"/>
    </xf>
    <xf numFmtId="14" fontId="2" fillId="29" borderId="11" xfId="407" applyNumberFormat="1" applyFont="1" applyFill="1" applyBorder="1"/>
    <xf numFmtId="2" fontId="1" fillId="29" borderId="11" xfId="407" applyNumberFormat="1" applyFont="1" applyFill="1" applyBorder="1"/>
    <xf numFmtId="0" fontId="1" fillId="29" borderId="11" xfId="407" applyFont="1" applyFill="1" applyBorder="1"/>
    <xf numFmtId="14" fontId="2" fillId="29" borderId="0" xfId="407" applyNumberFormat="1" applyFont="1" applyFill="1" applyBorder="1"/>
    <xf numFmtId="0" fontId="1" fillId="29" borderId="0" xfId="407" applyFont="1" applyFill="1" applyBorder="1"/>
    <xf numFmtId="185" fontId="1" fillId="29" borderId="0" xfId="407" applyNumberFormat="1" applyFont="1" applyFill="1" applyBorder="1"/>
    <xf numFmtId="0" fontId="1" fillId="0" borderId="0" xfId="430" applyFont="1"/>
    <xf numFmtId="0" fontId="2" fillId="0" borderId="0" xfId="430" applyFont="1"/>
    <xf numFmtId="0" fontId="1" fillId="0" borderId="0" xfId="430" applyFont="1" applyAlignment="1">
      <alignment horizontal="center" vertical="center" wrapText="1"/>
    </xf>
    <xf numFmtId="168" fontId="1" fillId="0" borderId="11" xfId="430" applyNumberFormat="1" applyFont="1" applyBorder="1"/>
    <xf numFmtId="0" fontId="1" fillId="0" borderId="11" xfId="430" applyFont="1" applyBorder="1"/>
    <xf numFmtId="2" fontId="1" fillId="0" borderId="11" xfId="430" applyNumberFormat="1" applyFont="1" applyBorder="1"/>
    <xf numFmtId="0" fontId="1" fillId="0" borderId="11" xfId="404" applyFont="1" applyBorder="1" applyAlignment="1">
      <alignment vertical="top"/>
    </xf>
    <xf numFmtId="49" fontId="1" fillId="0" borderId="11" xfId="404" applyNumberFormat="1" applyFont="1" applyBorder="1" applyAlignment="1">
      <alignment vertical="top"/>
    </xf>
    <xf numFmtId="168" fontId="1" fillId="0" borderId="11" xfId="404" applyNumberFormat="1" applyFont="1" applyBorder="1" applyAlignment="1">
      <alignment vertical="top"/>
    </xf>
    <xf numFmtId="171" fontId="1" fillId="0" borderId="11" xfId="474" applyNumberFormat="1" applyFont="1" applyBorder="1"/>
    <xf numFmtId="0" fontId="1" fillId="0" borderId="11" xfId="443" applyFont="1" applyFill="1" applyBorder="1" applyAlignment="1">
      <alignment vertical="center" wrapText="1"/>
    </xf>
    <xf numFmtId="168" fontId="1" fillId="0" borderId="11" xfId="443" applyNumberFormat="1" applyFont="1" applyBorder="1" applyAlignment="1">
      <alignment horizontal="right" vertical="center"/>
    </xf>
    <xf numFmtId="168" fontId="1" fillId="0" borderId="11" xfId="443" applyNumberFormat="1" applyFont="1" applyFill="1" applyBorder="1" applyAlignment="1">
      <alignment horizontal="right" vertical="center" wrapText="1"/>
    </xf>
    <xf numFmtId="9" fontId="1" fillId="0" borderId="11" xfId="474" applyFont="1" applyBorder="1" applyAlignment="1">
      <alignment horizontal="center" vertical="center"/>
    </xf>
    <xf numFmtId="0" fontId="1" fillId="0" borderId="11" xfId="393" applyFont="1" applyBorder="1" applyAlignment="1">
      <alignment wrapText="1"/>
    </xf>
    <xf numFmtId="2" fontId="1" fillId="0" borderId="11" xfId="393" applyNumberFormat="1" applyFont="1" applyBorder="1"/>
    <xf numFmtId="0" fontId="1" fillId="0" borderId="0" xfId="393" applyFont="1" applyFill="1"/>
    <xf numFmtId="167" fontId="1" fillId="0" borderId="11" xfId="393" applyNumberFormat="1" applyFont="1" applyBorder="1"/>
    <xf numFmtId="0" fontId="14" fillId="0" borderId="0" xfId="393" applyFont="1" applyAlignment="1">
      <alignment horizontal="justify" vertical="top" wrapText="1"/>
    </xf>
    <xf numFmtId="0" fontId="26" fillId="0" borderId="0" xfId="393" applyFont="1"/>
    <xf numFmtId="2" fontId="1" fillId="0" borderId="11" xfId="464" applyNumberFormat="1" applyFont="1" applyBorder="1" applyAlignment="1">
      <alignment horizontal="right" vertical="top" wrapText="1"/>
    </xf>
    <xf numFmtId="0" fontId="12" fillId="0" borderId="11" xfId="393" applyFont="1" applyBorder="1" applyAlignment="1">
      <alignment horizontal="left" vertical="top" wrapText="1"/>
    </xf>
    <xf numFmtId="0" fontId="12" fillId="0" borderId="11" xfId="393" applyFont="1" applyBorder="1" applyAlignment="1">
      <alignment horizontal="center" vertical="center" wrapText="1"/>
    </xf>
    <xf numFmtId="0" fontId="1" fillId="0" borderId="11" xfId="393" applyFont="1" applyBorder="1" applyAlignment="1">
      <alignment horizontal="left" vertical="top" wrapText="1"/>
    </xf>
    <xf numFmtId="0" fontId="1" fillId="0" borderId="12" xfId="393" applyFont="1" applyBorder="1" applyAlignment="1">
      <alignment horizontal="left" vertical="top" wrapText="1"/>
    </xf>
    <xf numFmtId="0" fontId="12" fillId="0" borderId="12" xfId="393" applyFont="1" applyBorder="1" applyAlignment="1">
      <alignment horizontal="center" vertical="center" wrapText="1"/>
    </xf>
    <xf numFmtId="0" fontId="1" fillId="0" borderId="11" xfId="393" applyFont="1" applyBorder="1" applyAlignment="1">
      <alignment horizontal="justify" vertical="top" wrapText="1"/>
    </xf>
    <xf numFmtId="3" fontId="12" fillId="0" borderId="11" xfId="393" applyNumberFormat="1" applyFont="1" applyBorder="1" applyAlignment="1">
      <alignment horizontal="center" vertical="center" wrapText="1"/>
    </xf>
    <xf numFmtId="0" fontId="1" fillId="0" borderId="11" xfId="393" applyFont="1" applyBorder="1" applyAlignment="1">
      <alignment vertical="top" wrapText="1"/>
    </xf>
    <xf numFmtId="0" fontId="12" fillId="0" borderId="11" xfId="393" applyFont="1" applyBorder="1" applyAlignment="1">
      <alignment wrapText="1"/>
    </xf>
    <xf numFmtId="9" fontId="12" fillId="0" borderId="11" xfId="393" applyNumberFormat="1" applyFont="1" applyBorder="1"/>
    <xf numFmtId="184" fontId="1" fillId="0" borderId="0" xfId="492" applyNumberFormat="1" applyFont="1"/>
    <xf numFmtId="0" fontId="2" fillId="0" borderId="0" xfId="445" applyFont="1"/>
    <xf numFmtId="0" fontId="2" fillId="0" borderId="11" xfId="445" applyFont="1" applyBorder="1" applyAlignment="1">
      <alignment horizontal="center" vertical="center" wrapText="1"/>
    </xf>
    <xf numFmtId="0" fontId="1" fillId="0" borderId="11" xfId="445" applyFont="1" applyBorder="1" applyAlignment="1">
      <alignment wrapText="1"/>
    </xf>
    <xf numFmtId="169" fontId="1" fillId="0" borderId="11" xfId="445" applyNumberFormat="1" applyFont="1" applyBorder="1" applyAlignment="1">
      <alignment horizontal="center"/>
    </xf>
    <xf numFmtId="169" fontId="1" fillId="0" borderId="11" xfId="445" applyNumberFormat="1" applyFont="1" applyFill="1" applyBorder="1" applyAlignment="1">
      <alignment horizontal="center"/>
    </xf>
    <xf numFmtId="169" fontId="1" fillId="0" borderId="0" xfId="445" applyNumberFormat="1" applyFont="1"/>
    <xf numFmtId="0" fontId="9" fillId="0" borderId="11" xfId="445" applyFont="1" applyBorder="1" applyAlignment="1">
      <alignment wrapText="1"/>
    </xf>
    <xf numFmtId="169" fontId="9" fillId="0" borderId="11" xfId="445" applyNumberFormat="1" applyFont="1" applyBorder="1" applyAlignment="1">
      <alignment horizontal="center"/>
    </xf>
    <xf numFmtId="169" fontId="9" fillId="0" borderId="11" xfId="445" applyNumberFormat="1" applyFont="1" applyFill="1" applyBorder="1" applyAlignment="1">
      <alignment horizontal="center"/>
    </xf>
    <xf numFmtId="171" fontId="1" fillId="0" borderId="0" xfId="474" applyNumberFormat="1" applyFont="1"/>
    <xf numFmtId="187" fontId="1" fillId="0" borderId="0" xfId="474" applyNumberFormat="1" applyFont="1"/>
    <xf numFmtId="171" fontId="1" fillId="0" borderId="11" xfId="474" applyNumberFormat="1" applyFont="1" applyBorder="1" applyAlignment="1">
      <alignment horizontal="center"/>
    </xf>
    <xf numFmtId="171" fontId="1" fillId="0" borderId="11" xfId="474" applyNumberFormat="1" applyFont="1" applyFill="1" applyBorder="1" applyAlignment="1">
      <alignment horizontal="center"/>
    </xf>
    <xf numFmtId="168" fontId="1" fillId="0" borderId="0" xfId="445" applyNumberFormat="1" applyFont="1"/>
    <xf numFmtId="0" fontId="2" fillId="0" borderId="0" xfId="445" applyFont="1" applyBorder="1" applyAlignment="1">
      <alignment horizontal="left"/>
    </xf>
    <xf numFmtId="171" fontId="2" fillId="0" borderId="0" xfId="474" applyNumberFormat="1" applyFont="1" applyBorder="1" applyAlignment="1">
      <alignment horizontal="center"/>
    </xf>
    <xf numFmtId="0" fontId="1" fillId="0" borderId="0" xfId="445" applyFont="1" applyBorder="1" applyAlignment="1">
      <alignment wrapText="1"/>
    </xf>
    <xf numFmtId="0" fontId="1" fillId="0" borderId="0" xfId="445" applyFont="1" applyBorder="1"/>
    <xf numFmtId="171" fontId="1" fillId="0" borderId="0" xfId="474" applyNumberFormat="1" applyFont="1" applyBorder="1"/>
    <xf numFmtId="10" fontId="1" fillId="0" borderId="0" xfId="474" applyNumberFormat="1" applyFont="1"/>
    <xf numFmtId="187" fontId="1" fillId="0" borderId="0" xfId="474" applyNumberFormat="1" applyFont="1" applyBorder="1"/>
    <xf numFmtId="0" fontId="14" fillId="0" borderId="0" xfId="445" applyFont="1" applyBorder="1"/>
    <xf numFmtId="0" fontId="14" fillId="0" borderId="0" xfId="445" applyFont="1" applyFill="1" applyBorder="1" applyAlignment="1">
      <alignment vertical="top" wrapText="1"/>
    </xf>
    <xf numFmtId="0" fontId="1" fillId="0" borderId="11" xfId="445" applyFont="1" applyFill="1" applyBorder="1" applyAlignment="1">
      <alignment horizontal="center" vertical="center" wrapText="1"/>
    </xf>
    <xf numFmtId="0" fontId="9" fillId="0" borderId="11" xfId="445" applyFont="1" applyFill="1" applyBorder="1" applyAlignment="1">
      <alignment horizontal="center" vertical="center" wrapText="1"/>
    </xf>
    <xf numFmtId="0" fontId="1" fillId="0" borderId="11" xfId="445" applyFont="1" applyFill="1" applyBorder="1" applyAlignment="1">
      <alignment horizontal="left" vertical="justify" wrapText="1"/>
    </xf>
    <xf numFmtId="169" fontId="1" fillId="0" borderId="11" xfId="445" applyNumberFormat="1" applyFont="1" applyFill="1" applyBorder="1" applyAlignment="1">
      <alignment horizontal="center" vertical="center"/>
    </xf>
    <xf numFmtId="171" fontId="9" fillId="0" borderId="11" xfId="474" applyNumberFormat="1" applyFont="1" applyFill="1" applyBorder="1" applyAlignment="1">
      <alignment horizontal="center" vertical="center"/>
    </xf>
    <xf numFmtId="0" fontId="2" fillId="0" borderId="13" xfId="445" applyFont="1" applyFill="1" applyBorder="1" applyAlignment="1">
      <alignment horizontal="left" vertical="justify" wrapText="1"/>
    </xf>
    <xf numFmtId="169" fontId="2" fillId="0" borderId="11" xfId="445" applyNumberFormat="1" applyFont="1" applyFill="1" applyBorder="1" applyAlignment="1">
      <alignment horizontal="center" vertical="center"/>
    </xf>
    <xf numFmtId="171" fontId="7" fillId="0" borderId="11" xfId="474" applyNumberFormat="1" applyFont="1" applyFill="1" applyBorder="1" applyAlignment="1">
      <alignment horizontal="center" vertical="center"/>
    </xf>
    <xf numFmtId="0" fontId="31" fillId="0" borderId="0" xfId="445" applyFont="1"/>
    <xf numFmtId="0" fontId="14" fillId="0" borderId="0" xfId="445" applyFont="1"/>
    <xf numFmtId="0" fontId="32" fillId="0" borderId="0" xfId="445" applyFont="1" applyFill="1" applyBorder="1" applyAlignment="1">
      <alignment horizontal="left" vertical="justify" wrapText="1"/>
    </xf>
    <xf numFmtId="171" fontId="32" fillId="0" borderId="0" xfId="474" applyNumberFormat="1" applyFont="1" applyFill="1" applyBorder="1" applyAlignment="1">
      <alignment horizontal="center"/>
    </xf>
    <xf numFmtId="0" fontId="1" fillId="0" borderId="11" xfId="445" applyFont="1" applyFill="1" applyBorder="1" applyAlignment="1">
      <alignment vertical="center" wrapText="1"/>
    </xf>
    <xf numFmtId="168" fontId="1" fillId="0" borderId="11" xfId="445" applyNumberFormat="1" applyFont="1" applyFill="1" applyBorder="1" applyAlignment="1">
      <alignment horizontal="center" vertical="center" wrapText="1"/>
    </xf>
    <xf numFmtId="168" fontId="1" fillId="0" borderId="16" xfId="445" applyNumberFormat="1" applyFont="1" applyFill="1" applyBorder="1" applyAlignment="1">
      <alignment horizontal="center" vertical="center" wrapText="1"/>
    </xf>
    <xf numFmtId="2" fontId="1" fillId="0" borderId="11" xfId="445" applyNumberFormat="1" applyFont="1" applyFill="1" applyBorder="1" applyAlignment="1">
      <alignment horizontal="center" vertical="center" wrapText="1"/>
    </xf>
    <xf numFmtId="0" fontId="14" fillId="0" borderId="0" xfId="445" applyFont="1" applyBorder="1" applyAlignment="1"/>
    <xf numFmtId="0" fontId="2" fillId="0" borderId="0" xfId="445" applyFont="1" applyAlignment="1">
      <alignment horizontal="left"/>
    </xf>
    <xf numFmtId="0" fontId="2" fillId="0" borderId="0" xfId="445" applyFont="1" applyAlignment="1">
      <alignment horizontal="justify"/>
    </xf>
    <xf numFmtId="0" fontId="2" fillId="0" borderId="11" xfId="445" applyFont="1" applyFill="1" applyBorder="1" applyAlignment="1">
      <alignment horizontal="center"/>
    </xf>
    <xf numFmtId="0" fontId="2" fillId="0" borderId="11" xfId="445" applyFont="1" applyFill="1" applyBorder="1" applyAlignment="1">
      <alignment horizontal="center" wrapText="1"/>
    </xf>
    <xf numFmtId="0" fontId="9" fillId="0" borderId="11" xfId="445" applyFont="1" applyFill="1" applyBorder="1" applyAlignment="1">
      <alignment horizontal="left" vertical="top"/>
    </xf>
    <xf numFmtId="0" fontId="1" fillId="0" borderId="11" xfId="445" applyFont="1" applyFill="1" applyBorder="1" applyAlignment="1">
      <alignment horizontal="justify" vertical="top"/>
    </xf>
    <xf numFmtId="169" fontId="1" fillId="0" borderId="11" xfId="492" applyNumberFormat="1" applyFont="1" applyFill="1" applyBorder="1" applyAlignment="1">
      <alignment horizontal="center"/>
    </xf>
    <xf numFmtId="182" fontId="1" fillId="0" borderId="11" xfId="492" applyNumberFormat="1" applyFont="1" applyFill="1" applyBorder="1" applyAlignment="1">
      <alignment horizontal="center"/>
    </xf>
    <xf numFmtId="0" fontId="9" fillId="0" borderId="0" xfId="445" applyFont="1" applyAlignment="1"/>
    <xf numFmtId="171" fontId="9" fillId="0" borderId="0" xfId="474" applyNumberFormat="1" applyFont="1"/>
    <xf numFmtId="10" fontId="9" fillId="0" borderId="0" xfId="474" applyNumberFormat="1" applyFont="1"/>
    <xf numFmtId="0" fontId="9" fillId="0" borderId="0" xfId="445" applyFont="1"/>
    <xf numFmtId="0" fontId="1" fillId="0" borderId="0" xfId="445" applyFont="1" applyAlignment="1"/>
    <xf numFmtId="3" fontId="1" fillId="0" borderId="11" xfId="445" applyNumberFormat="1" applyFont="1" applyFill="1" applyBorder="1" applyAlignment="1">
      <alignment horizontal="center"/>
    </xf>
    <xf numFmtId="0" fontId="14" fillId="0" borderId="0" xfId="445" applyFont="1" applyAlignment="1">
      <alignment horizontal="justify"/>
    </xf>
    <xf numFmtId="0" fontId="1" fillId="0" borderId="11" xfId="445" applyFont="1" applyFill="1" applyBorder="1" applyAlignment="1">
      <alignment vertical="top" wrapText="1"/>
    </xf>
    <xf numFmtId="2" fontId="1" fillId="0" borderId="0" xfId="445" applyNumberFormat="1" applyFont="1"/>
    <xf numFmtId="9" fontId="1" fillId="0" borderId="0" xfId="474" applyFont="1"/>
    <xf numFmtId="0" fontId="14" fillId="0" borderId="0" xfId="445" applyFont="1" applyAlignment="1"/>
    <xf numFmtId="0" fontId="1" fillId="0" borderId="11" xfId="0" applyFont="1" applyBorder="1" applyAlignment="1">
      <alignment horizontal="left" wrapText="1"/>
    </xf>
    <xf numFmtId="0" fontId="14" fillId="0" borderId="0" xfId="404" applyFont="1" applyAlignment="1">
      <alignment wrapText="1"/>
    </xf>
    <xf numFmtId="0" fontId="129" fillId="0" borderId="0" xfId="0" applyFont="1" applyAlignment="1">
      <alignment vertical="center" wrapText="1"/>
    </xf>
    <xf numFmtId="0" fontId="119" fillId="0" borderId="17" xfId="0" applyFont="1" applyBorder="1" applyAlignment="1">
      <alignment horizontal="center" vertical="center"/>
    </xf>
    <xf numFmtId="0" fontId="119" fillId="0" borderId="11" xfId="0" applyFont="1" applyBorder="1" applyAlignment="1">
      <alignment horizontal="center" vertical="center" wrapText="1"/>
    </xf>
    <xf numFmtId="0" fontId="119" fillId="0" borderId="11" xfId="0" applyFont="1" applyBorder="1" applyAlignment="1">
      <alignment vertical="center" wrapText="1"/>
    </xf>
    <xf numFmtId="0" fontId="122" fillId="0" borderId="11" xfId="0" applyFont="1" applyBorder="1" applyAlignment="1">
      <alignment vertical="center" wrapText="1"/>
    </xf>
    <xf numFmtId="0" fontId="119" fillId="31" borderId="11" xfId="0" applyFont="1" applyFill="1" applyBorder="1" applyAlignment="1">
      <alignment vertical="center"/>
    </xf>
    <xf numFmtId="0" fontId="121" fillId="0" borderId="0" xfId="0" applyFont="1" applyAlignment="1">
      <alignment vertical="center"/>
    </xf>
    <xf numFmtId="0" fontId="121" fillId="0" borderId="0" xfId="0" applyFont="1" applyBorder="1" applyAlignment="1">
      <alignment vertical="center"/>
    </xf>
    <xf numFmtId="10" fontId="119" fillId="0" borderId="11" xfId="0" applyNumberFormat="1" applyFont="1" applyBorder="1" applyAlignment="1">
      <alignment horizontal="center" vertical="center"/>
    </xf>
    <xf numFmtId="49" fontId="2" fillId="0" borderId="11" xfId="393" applyNumberFormat="1" applyFont="1" applyFill="1" applyBorder="1" applyAlignment="1">
      <alignment horizontal="left"/>
    </xf>
    <xf numFmtId="0" fontId="2" fillId="0" borderId="0" xfId="393" applyFont="1" applyAlignment="1">
      <alignment horizontal="left" vertical="top"/>
    </xf>
    <xf numFmtId="14" fontId="2" fillId="0" borderId="11" xfId="393" applyNumberFormat="1" applyFont="1" applyFill="1" applyBorder="1" applyAlignment="1">
      <alignment horizontal="left"/>
    </xf>
    <xf numFmtId="0" fontId="1" fillId="0" borderId="11" xfId="393" applyFont="1" applyFill="1" applyBorder="1" applyAlignment="1">
      <alignment wrapText="1"/>
    </xf>
    <xf numFmtId="0" fontId="2" fillId="0" borderId="11" xfId="393" applyFont="1" applyFill="1" applyBorder="1"/>
    <xf numFmtId="0" fontId="1" fillId="0" borderId="11" xfId="393" applyFont="1" applyFill="1" applyBorder="1" applyAlignment="1">
      <alignment horizontal="left" vertical="top" wrapText="1" indent="2"/>
    </xf>
    <xf numFmtId="0" fontId="14" fillId="0" borderId="0" xfId="393" applyFont="1" applyFill="1"/>
    <xf numFmtId="0" fontId="14" fillId="0" borderId="0" xfId="393" applyFont="1" applyAlignment="1">
      <alignment horizontal="left" vertical="top"/>
    </xf>
    <xf numFmtId="0" fontId="2" fillId="0" borderId="11" xfId="393" applyFont="1" applyFill="1" applyBorder="1" applyAlignment="1">
      <alignment horizontal="left"/>
    </xf>
    <xf numFmtId="49" fontId="2" fillId="0" borderId="11" xfId="393" applyNumberFormat="1" applyFont="1" applyBorder="1"/>
    <xf numFmtId="14" fontId="1" fillId="0" borderId="11" xfId="393" applyNumberFormat="1" applyFont="1" applyBorder="1" applyAlignment="1">
      <alignment wrapText="1"/>
    </xf>
    <xf numFmtId="49" fontId="2" fillId="0" borderId="11" xfId="393" applyNumberFormat="1" applyFont="1" applyFill="1" applyBorder="1" applyAlignment="1" applyProtection="1">
      <alignment horizontal="center" wrapText="1"/>
      <protection locked="0"/>
    </xf>
    <xf numFmtId="10" fontId="1" fillId="0" borderId="11" xfId="475" applyNumberFormat="1" applyFont="1" applyBorder="1"/>
    <xf numFmtId="0" fontId="86" fillId="0" borderId="0" xfId="393" applyFont="1"/>
    <xf numFmtId="0" fontId="14" fillId="0" borderId="0" xfId="393" applyFont="1" applyAlignment="1">
      <alignment vertical="top" wrapText="1"/>
    </xf>
    <xf numFmtId="0" fontId="2" fillId="0" borderId="0" xfId="393" applyFont="1" applyFill="1"/>
    <xf numFmtId="0" fontId="2" fillId="0" borderId="11" xfId="393" applyFont="1" applyFill="1" applyBorder="1" applyAlignment="1">
      <alignment horizontal="center" vertical="center"/>
    </xf>
    <xf numFmtId="49" fontId="1" fillId="0" borderId="11" xfId="393" applyNumberFormat="1" applyFont="1" applyFill="1" applyBorder="1" applyAlignment="1" applyProtection="1">
      <alignment wrapText="1"/>
      <protection locked="0"/>
    </xf>
    <xf numFmtId="171" fontId="1" fillId="0" borderId="11" xfId="474" applyNumberFormat="1" applyFont="1" applyFill="1" applyBorder="1"/>
    <xf numFmtId="168" fontId="1" fillId="0" borderId="11" xfId="393" applyNumberFormat="1" applyFont="1" applyBorder="1"/>
    <xf numFmtId="0" fontId="1" fillId="0" borderId="0" xfId="393" applyFont="1" applyFill="1" applyBorder="1" applyAlignment="1">
      <alignment wrapText="1"/>
    </xf>
    <xf numFmtId="165" fontId="1" fillId="0" borderId="0" xfId="393" applyNumberFormat="1" applyFont="1"/>
    <xf numFmtId="169" fontId="1" fillId="0" borderId="11" xfId="492" applyNumberFormat="1" applyFont="1" applyFill="1" applyBorder="1" applyAlignment="1">
      <alignment horizontal="center" vertical="center" wrapText="1"/>
    </xf>
    <xf numFmtId="0" fontId="1" fillId="0" borderId="8" xfId="393" applyFont="1" applyFill="1" applyBorder="1" applyAlignment="1">
      <alignment wrapText="1"/>
    </xf>
    <xf numFmtId="0" fontId="2" fillId="0" borderId="11" xfId="393" applyFont="1" applyFill="1" applyBorder="1" applyAlignment="1">
      <alignment horizontal="center" vertical="center" wrapText="1"/>
    </xf>
    <xf numFmtId="171" fontId="1" fillId="0" borderId="11" xfId="474" applyNumberFormat="1" applyFont="1" applyFill="1" applyBorder="1" applyAlignment="1">
      <alignment wrapText="1"/>
    </xf>
    <xf numFmtId="49" fontId="87" fillId="0" borderId="11" xfId="393" applyNumberFormat="1" applyFont="1" applyFill="1" applyBorder="1" applyAlignment="1">
      <alignment horizontal="center"/>
    </xf>
    <xf numFmtId="165" fontId="1" fillId="0" borderId="11" xfId="492" applyFont="1" applyFill="1" applyBorder="1"/>
    <xf numFmtId="0" fontId="14" fillId="0" borderId="0" xfId="393" applyFont="1" applyFill="1" applyAlignment="1">
      <alignment horizontal="left" vertical="top" wrapText="1"/>
    </xf>
    <xf numFmtId="170" fontId="2" fillId="0" borderId="0" xfId="447" applyNumberFormat="1" applyFont="1" applyFill="1" applyBorder="1"/>
    <xf numFmtId="0" fontId="1" fillId="0" borderId="0" xfId="447" applyFont="1"/>
    <xf numFmtId="0" fontId="2" fillId="0" borderId="0" xfId="447" applyFont="1" applyBorder="1"/>
    <xf numFmtId="0" fontId="1" fillId="0" borderId="0" xfId="447" applyFont="1" applyBorder="1"/>
    <xf numFmtId="2" fontId="1" fillId="0" borderId="0" xfId="447" applyNumberFormat="1" applyFont="1" applyFill="1" applyBorder="1" applyAlignment="1">
      <alignment horizontal="right"/>
    </xf>
    <xf numFmtId="10" fontId="1" fillId="0" borderId="0" xfId="447" applyNumberFormat="1" applyFont="1" applyFill="1" applyBorder="1" applyAlignment="1">
      <alignment horizontal="right"/>
    </xf>
    <xf numFmtId="0" fontId="1" fillId="0" borderId="11" xfId="447" applyFont="1" applyBorder="1" applyAlignment="1">
      <alignment wrapText="1"/>
    </xf>
    <xf numFmtId="1" fontId="1" fillId="0" borderId="0" xfId="447" applyNumberFormat="1" applyFont="1" applyFill="1" applyBorder="1" applyAlignment="1">
      <alignment horizontal="right"/>
    </xf>
    <xf numFmtId="0" fontId="1" fillId="0" borderId="11" xfId="447" applyFont="1" applyFill="1" applyBorder="1" applyAlignment="1">
      <alignment wrapText="1"/>
    </xf>
    <xf numFmtId="0" fontId="9" fillId="0" borderId="0" xfId="447" applyFont="1"/>
    <xf numFmtId="3" fontId="1" fillId="0" borderId="0" xfId="447" applyNumberFormat="1" applyFont="1"/>
    <xf numFmtId="169" fontId="1" fillId="0" borderId="0" xfId="447" applyNumberFormat="1" applyFont="1"/>
    <xf numFmtId="0" fontId="1" fillId="0" borderId="0" xfId="447" applyFont="1" applyFill="1" applyBorder="1"/>
    <xf numFmtId="3" fontId="1" fillId="0" borderId="0" xfId="447" applyNumberFormat="1" applyFont="1" applyBorder="1"/>
    <xf numFmtId="0" fontId="1" fillId="0" borderId="0" xfId="447" applyFont="1" applyFill="1"/>
    <xf numFmtId="2" fontId="1" fillId="0" borderId="0" xfId="447" applyNumberFormat="1" applyFont="1" applyFill="1" applyBorder="1"/>
    <xf numFmtId="0" fontId="14" fillId="0" borderId="0" xfId="447" applyFont="1"/>
    <xf numFmtId="0" fontId="2" fillId="0" borderId="11" xfId="393" applyFont="1" applyBorder="1" applyAlignment="1">
      <alignment horizontal="center" vertical="center" wrapText="1"/>
    </xf>
    <xf numFmtId="0" fontId="12" fillId="0" borderId="11" xfId="393" applyFont="1" applyFill="1" applyBorder="1" applyAlignment="1">
      <alignment horizontal="left" wrapText="1"/>
    </xf>
    <xf numFmtId="169" fontId="1" fillId="0" borderId="11" xfId="393" applyNumberFormat="1" applyFont="1" applyFill="1" applyBorder="1" applyAlignment="1">
      <alignment horizontal="center" vertical="center"/>
    </xf>
    <xf numFmtId="0" fontId="13" fillId="0" borderId="11" xfId="393" applyFont="1" applyFill="1" applyBorder="1" applyAlignment="1">
      <alignment horizontal="left" wrapText="1"/>
    </xf>
    <xf numFmtId="0" fontId="2" fillId="0" borderId="11" xfId="412" applyFont="1" applyBorder="1"/>
    <xf numFmtId="2" fontId="1" fillId="0" borderId="11" xfId="412" applyNumberFormat="1" applyFont="1" applyBorder="1"/>
    <xf numFmtId="0" fontId="9" fillId="0" borderId="0" xfId="447" applyFont="1" applyFill="1" applyBorder="1"/>
    <xf numFmtId="0" fontId="1" fillId="0" borderId="11" xfId="412" applyFont="1" applyFill="1" applyBorder="1"/>
    <xf numFmtId="10" fontId="1" fillId="0" borderId="11" xfId="412" applyNumberFormat="1" applyFont="1" applyBorder="1"/>
    <xf numFmtId="10" fontId="1" fillId="0" borderId="0" xfId="447" applyNumberFormat="1" applyFont="1" applyFill="1" applyBorder="1"/>
    <xf numFmtId="0" fontId="14" fillId="0" borderId="0" xfId="447" applyFont="1" applyFill="1" applyBorder="1"/>
    <xf numFmtId="0" fontId="17" fillId="0" borderId="0" xfId="393" applyFont="1"/>
    <xf numFmtId="0" fontId="88" fillId="0" borderId="11" xfId="393" applyFont="1" applyBorder="1"/>
    <xf numFmtId="0" fontId="88" fillId="0" borderId="11" xfId="393" applyFont="1" applyBorder="1" applyAlignment="1">
      <alignment horizontal="center"/>
    </xf>
    <xf numFmtId="0" fontId="17" fillId="0" borderId="11" xfId="393" applyFont="1" applyBorder="1" applyAlignment="1">
      <alignment wrapText="1"/>
    </xf>
    <xf numFmtId="184" fontId="17" fillId="0" borderId="11" xfId="492" applyNumberFormat="1" applyFont="1" applyBorder="1"/>
    <xf numFmtId="0" fontId="1" fillId="0" borderId="11" xfId="393" applyFont="1" applyFill="1" applyBorder="1" applyAlignment="1">
      <alignment horizontal="left"/>
    </xf>
    <xf numFmtId="182" fontId="1" fillId="0" borderId="0" xfId="492" applyNumberFormat="1" applyFont="1" applyFill="1" applyBorder="1" applyAlignment="1">
      <alignment wrapText="1"/>
    </xf>
    <xf numFmtId="0" fontId="26" fillId="0" borderId="0" xfId="393" applyFont="1" applyAlignment="1">
      <alignment horizontal="left" vertical="top"/>
    </xf>
    <xf numFmtId="0" fontId="26" fillId="0" borderId="11" xfId="393" applyFont="1" applyBorder="1"/>
    <xf numFmtId="0" fontId="2" fillId="0" borderId="11" xfId="393" applyFont="1" applyBorder="1" applyAlignment="1">
      <alignment horizontal="center" wrapText="1"/>
    </xf>
    <xf numFmtId="169" fontId="1" fillId="0" borderId="11" xfId="393" applyNumberFormat="1" applyFont="1" applyBorder="1" applyAlignment="1">
      <alignment horizontal="center" vertical="center"/>
    </xf>
    <xf numFmtId="169" fontId="2" fillId="0" borderId="11" xfId="393" applyNumberFormat="1" applyFont="1" applyBorder="1" applyAlignment="1">
      <alignment horizontal="center" vertical="center"/>
    </xf>
    <xf numFmtId="0" fontId="2" fillId="0" borderId="11" xfId="393" applyFont="1" applyFill="1" applyBorder="1" applyAlignment="1">
      <alignment wrapText="1"/>
    </xf>
    <xf numFmtId="0" fontId="2" fillId="0" borderId="11" xfId="393" applyFont="1" applyBorder="1" applyAlignment="1">
      <alignment horizontal="right"/>
    </xf>
    <xf numFmtId="175" fontId="1" fillId="0" borderId="11" xfId="393" applyNumberFormat="1" applyFont="1" applyFill="1" applyBorder="1"/>
    <xf numFmtId="175" fontId="1" fillId="0" borderId="0" xfId="393" applyNumberFormat="1" applyFont="1" applyFill="1" applyBorder="1"/>
    <xf numFmtId="0" fontId="2" fillId="0" borderId="0" xfId="461" applyFont="1" applyFill="1" applyBorder="1" applyAlignment="1">
      <alignment horizontal="left" vertical="center"/>
    </xf>
    <xf numFmtId="0" fontId="89" fillId="0" borderId="0" xfId="414" applyFont="1"/>
    <xf numFmtId="0" fontId="12" fillId="0" borderId="11" xfId="414" applyFont="1" applyBorder="1"/>
    <xf numFmtId="0" fontId="2" fillId="0" borderId="11" xfId="393" applyFont="1" applyBorder="1" applyAlignment="1">
      <alignment horizontal="center" vertical="top" wrapText="1"/>
    </xf>
    <xf numFmtId="0" fontId="1" fillId="0" borderId="11" xfId="393" applyFont="1" applyBorder="1" applyAlignment="1">
      <alignment horizontal="center" vertical="top" wrapText="1"/>
    </xf>
    <xf numFmtId="9" fontId="1" fillId="0" borderId="11" xfId="393" applyNumberFormat="1" applyFont="1" applyBorder="1" applyAlignment="1">
      <alignment horizontal="center" vertical="top" wrapText="1"/>
    </xf>
    <xf numFmtId="0" fontId="129" fillId="0" borderId="18" xfId="0" applyFont="1" applyBorder="1" applyAlignment="1">
      <alignment horizontal="center" vertical="center" wrapText="1"/>
    </xf>
    <xf numFmtId="0" fontId="121" fillId="0" borderId="0" xfId="0" applyFont="1" applyAlignment="1">
      <alignment vertical="center" wrapText="1"/>
    </xf>
    <xf numFmtId="0" fontId="14" fillId="0" borderId="0" xfId="366" applyFont="1" applyBorder="1" applyAlignment="1" applyProtection="1">
      <alignment vertical="center"/>
    </xf>
    <xf numFmtId="0" fontId="121" fillId="0" borderId="0" xfId="0" applyFont="1" applyBorder="1" applyAlignment="1">
      <alignment vertical="center" wrapText="1"/>
    </xf>
    <xf numFmtId="0" fontId="129" fillId="0" borderId="0" xfId="0" applyFont="1" applyBorder="1" applyAlignment="1">
      <alignment vertical="center" wrapText="1"/>
    </xf>
    <xf numFmtId="0" fontId="119" fillId="0" borderId="11" xfId="0" applyFont="1" applyBorder="1" applyAlignment="1">
      <alignment horizontal="justify" vertical="center" wrapText="1"/>
    </xf>
    <xf numFmtId="0" fontId="2" fillId="0" borderId="0" xfId="0" applyFont="1" applyBorder="1" applyAlignment="1">
      <alignment vertical="center" wrapText="1"/>
    </xf>
    <xf numFmtId="0" fontId="105" fillId="0" borderId="19" xfId="0" applyFont="1" applyBorder="1" applyAlignment="1">
      <alignment horizontal="center" vertical="center" wrapText="1"/>
    </xf>
    <xf numFmtId="0" fontId="107" fillId="0" borderId="20" xfId="0" applyFont="1" applyBorder="1" applyAlignment="1">
      <alignment horizontal="center" vertical="center"/>
    </xf>
    <xf numFmtId="0" fontId="105" fillId="0" borderId="11" xfId="0" applyFont="1" applyBorder="1" applyAlignment="1">
      <alignment horizontal="center" vertical="center" wrapText="1"/>
    </xf>
    <xf numFmtId="0" fontId="107" fillId="0" borderId="11" xfId="0" applyFont="1" applyBorder="1" applyAlignment="1">
      <alignment vertical="center" wrapText="1"/>
    </xf>
    <xf numFmtId="0" fontId="107" fillId="0" borderId="11" xfId="0" applyFont="1" applyBorder="1" applyAlignment="1">
      <alignment horizontal="center" vertical="center"/>
    </xf>
    <xf numFmtId="0" fontId="107" fillId="0" borderId="0" xfId="0" applyFont="1" applyAlignment="1">
      <alignment vertical="center"/>
    </xf>
    <xf numFmtId="0" fontId="107" fillId="0" borderId="18" xfId="0" applyFont="1" applyBorder="1" applyAlignment="1">
      <alignment vertical="center"/>
    </xf>
    <xf numFmtId="0" fontId="105" fillId="0" borderId="21" xfId="0" applyFont="1" applyBorder="1" applyAlignment="1">
      <alignment horizontal="center" vertical="center"/>
    </xf>
    <xf numFmtId="0" fontId="105" fillId="0" borderId="22" xfId="0" applyFont="1" applyBorder="1" applyAlignment="1">
      <alignment horizontal="center" vertical="center"/>
    </xf>
    <xf numFmtId="0" fontId="105" fillId="0" borderId="19" xfId="0" applyFont="1" applyBorder="1" applyAlignment="1">
      <alignment horizontal="center" vertical="center"/>
    </xf>
    <xf numFmtId="0" fontId="105" fillId="0" borderId="23" xfId="0" applyFont="1" applyBorder="1" applyAlignment="1">
      <alignment vertical="center" wrapText="1"/>
    </xf>
    <xf numFmtId="0" fontId="107" fillId="0" borderId="0" xfId="0" applyFont="1" applyAlignment="1">
      <alignment horizontal="center" vertical="center"/>
    </xf>
    <xf numFmtId="0" fontId="107" fillId="0" borderId="24" xfId="0" applyFont="1" applyBorder="1" applyAlignment="1">
      <alignment horizontal="right" vertical="center"/>
    </xf>
    <xf numFmtId="0" fontId="107" fillId="0" borderId="24" xfId="0" applyFont="1" applyBorder="1" applyAlignment="1">
      <alignment horizontal="right" vertical="center" wrapText="1"/>
    </xf>
    <xf numFmtId="0" fontId="107" fillId="0" borderId="25" xfId="0" applyFont="1" applyBorder="1" applyAlignment="1">
      <alignment vertical="center" wrapText="1"/>
    </xf>
    <xf numFmtId="0" fontId="107" fillId="0" borderId="26" xfId="0" applyFont="1" applyBorder="1" applyAlignment="1">
      <alignment horizontal="center" vertical="center"/>
    </xf>
    <xf numFmtId="0" fontId="107" fillId="0" borderId="27" xfId="0" applyFont="1" applyBorder="1" applyAlignment="1">
      <alignment horizontal="right" vertical="center" wrapText="1"/>
    </xf>
    <xf numFmtId="0" fontId="105" fillId="0" borderId="23" xfId="0" applyFont="1" applyBorder="1" applyAlignment="1">
      <alignment vertical="center"/>
    </xf>
    <xf numFmtId="0" fontId="107" fillId="0" borderId="23" xfId="0" applyFont="1" applyBorder="1" applyAlignment="1">
      <alignment vertical="center" wrapText="1"/>
    </xf>
    <xf numFmtId="0" fontId="105" fillId="0" borderId="25" xfId="0" applyFont="1" applyBorder="1" applyAlignment="1">
      <alignment horizontal="center" vertical="center"/>
    </xf>
    <xf numFmtId="0" fontId="107" fillId="0" borderId="28" xfId="0" applyFont="1" applyBorder="1" applyAlignment="1">
      <alignment vertical="center" wrapText="1"/>
    </xf>
    <xf numFmtId="0" fontId="107" fillId="0" borderId="20" xfId="0" applyFont="1" applyBorder="1" applyAlignment="1">
      <alignment horizontal="right" vertical="center"/>
    </xf>
    <xf numFmtId="0" fontId="107" fillId="0" borderId="20" xfId="0" applyFont="1" applyBorder="1" applyAlignment="1">
      <alignment horizontal="right" vertical="center" wrapText="1"/>
    </xf>
    <xf numFmtId="0" fontId="129" fillId="0" borderId="0" xfId="0" applyFont="1" applyBorder="1" applyAlignment="1">
      <alignment horizontal="center" vertical="center" wrapText="1"/>
    </xf>
    <xf numFmtId="0" fontId="2" fillId="0" borderId="0" xfId="0" applyFont="1" applyBorder="1" applyAlignment="1">
      <alignment vertical="center"/>
    </xf>
    <xf numFmtId="0" fontId="107" fillId="0" borderId="11" xfId="0" applyFont="1" applyBorder="1" applyAlignment="1">
      <alignment horizontal="center" vertical="center" wrapText="1"/>
    </xf>
    <xf numFmtId="0" fontId="122" fillId="0" borderId="11" xfId="0" applyFont="1" applyBorder="1" applyAlignment="1">
      <alignment horizontal="justify" vertical="center" wrapText="1"/>
    </xf>
    <xf numFmtId="9" fontId="107" fillId="0" borderId="20" xfId="0" applyNumberFormat="1" applyFont="1" applyBorder="1" applyAlignment="1">
      <alignment horizontal="center" vertical="center"/>
    </xf>
    <xf numFmtId="10" fontId="107" fillId="0" borderId="20" xfId="0" applyNumberFormat="1" applyFont="1" applyBorder="1" applyAlignment="1">
      <alignment horizontal="center" vertical="center" wrapText="1"/>
    </xf>
    <xf numFmtId="9" fontId="107" fillId="0" borderId="20" xfId="0" applyNumberFormat="1" applyFont="1" applyBorder="1" applyAlignment="1">
      <alignment horizontal="center" vertical="center" wrapText="1"/>
    </xf>
    <xf numFmtId="10" fontId="107" fillId="0" borderId="20" xfId="0" applyNumberFormat="1" applyFont="1" applyBorder="1" applyAlignment="1">
      <alignment horizontal="center" vertical="center"/>
    </xf>
    <xf numFmtId="0" fontId="107" fillId="0" borderId="17" xfId="0" applyFont="1" applyBorder="1" applyAlignment="1">
      <alignment vertical="center" wrapText="1"/>
    </xf>
    <xf numFmtId="0" fontId="107" fillId="0" borderId="29" xfId="0" applyFont="1" applyBorder="1" applyAlignment="1">
      <alignment vertical="center" wrapText="1"/>
    </xf>
    <xf numFmtId="0" fontId="107" fillId="0" borderId="39" xfId="0" applyFont="1" applyBorder="1" applyAlignment="1">
      <alignment vertical="center" wrapText="1"/>
    </xf>
    <xf numFmtId="9" fontId="107" fillId="32" borderId="20" xfId="0" applyNumberFormat="1" applyFont="1" applyFill="1" applyBorder="1" applyAlignment="1">
      <alignment horizontal="center" vertical="center"/>
    </xf>
    <xf numFmtId="10" fontId="107" fillId="32" borderId="20" xfId="0" applyNumberFormat="1" applyFont="1" applyFill="1" applyBorder="1" applyAlignment="1">
      <alignment horizontal="center" vertical="center"/>
    </xf>
    <xf numFmtId="14" fontId="2" fillId="0" borderId="11" xfId="502" applyNumberFormat="1" applyFont="1" applyFill="1" applyBorder="1" applyAlignment="1">
      <alignment horizontal="center"/>
    </xf>
    <xf numFmtId="0" fontId="120" fillId="0" borderId="0" xfId="393" applyFont="1"/>
    <xf numFmtId="0" fontId="1" fillId="0" borderId="11" xfId="393" applyFont="1" applyBorder="1" applyAlignment="1">
      <alignment horizontal="left"/>
    </xf>
    <xf numFmtId="49" fontId="1" fillId="0" borderId="11" xfId="0" applyNumberFormat="1" applyFont="1" applyFill="1" applyBorder="1" applyAlignment="1">
      <alignment horizontal="left" wrapText="1" indent="1"/>
    </xf>
    <xf numFmtId="169" fontId="1" fillId="0" borderId="11" xfId="452" applyNumberFormat="1" applyFont="1" applyBorder="1" applyAlignment="1">
      <alignment horizontal="left" wrapText="1"/>
    </xf>
    <xf numFmtId="169" fontId="1" fillId="0" borderId="11" xfId="452" applyNumberFormat="1" applyFont="1" applyFill="1" applyBorder="1" applyAlignment="1">
      <alignment horizontal="left" wrapText="1"/>
    </xf>
    <xf numFmtId="167" fontId="1" fillId="0" borderId="11" xfId="0" applyNumberFormat="1" applyFont="1" applyBorder="1" applyAlignment="1">
      <alignment horizontal="left"/>
    </xf>
    <xf numFmtId="184" fontId="17" fillId="0" borderId="11" xfId="492" applyNumberFormat="1" applyFont="1" applyBorder="1" applyAlignment="1">
      <alignment horizontal="center"/>
    </xf>
    <xf numFmtId="0" fontId="2" fillId="0" borderId="0" xfId="465" applyFont="1" applyFill="1" applyAlignment="1">
      <alignment horizontal="center"/>
    </xf>
    <xf numFmtId="0" fontId="2" fillId="0" borderId="0" xfId="465" applyFont="1" applyFill="1" applyBorder="1" applyAlignment="1">
      <alignment horizontal="center"/>
    </xf>
    <xf numFmtId="0" fontId="2" fillId="0" borderId="0" xfId="435" applyFont="1"/>
    <xf numFmtId="0" fontId="2" fillId="0" borderId="0" xfId="465" applyFont="1" applyFill="1" applyBorder="1" applyAlignment="1">
      <alignment horizontal="left"/>
    </xf>
    <xf numFmtId="0" fontId="1" fillId="0" borderId="0" xfId="393" applyFont="1" applyBorder="1" applyAlignment="1">
      <alignment horizontal="center"/>
    </xf>
    <xf numFmtId="0" fontId="1" fillId="0" borderId="0" xfId="393" applyFont="1" applyFill="1" applyBorder="1" applyAlignment="1">
      <alignment horizontal="center"/>
    </xf>
    <xf numFmtId="0" fontId="2" fillId="0" borderId="0" xfId="465" applyFont="1" applyFill="1" applyBorder="1" applyAlignment="1">
      <alignment horizontal="left" wrapText="1"/>
    </xf>
    <xf numFmtId="0" fontId="2" fillId="26" borderId="11" xfId="455" applyFont="1" applyFill="1" applyBorder="1" applyAlignment="1">
      <alignment horizontal="center"/>
    </xf>
    <xf numFmtId="0" fontId="7" fillId="26" borderId="11" xfId="465" applyFont="1" applyFill="1" applyBorder="1" applyAlignment="1">
      <alignment horizontal="center"/>
    </xf>
    <xf numFmtId="0" fontId="2" fillId="0" borderId="0" xfId="393" applyFont="1" applyAlignment="1"/>
    <xf numFmtId="0" fontId="2" fillId="0" borderId="0" xfId="393" applyFont="1" applyFill="1" applyBorder="1"/>
    <xf numFmtId="0" fontId="2" fillId="0" borderId="0" xfId="393" applyFont="1" applyBorder="1"/>
    <xf numFmtId="0" fontId="2" fillId="0" borderId="0" xfId="393" applyFont="1" applyFill="1" applyBorder="1" applyAlignment="1">
      <alignment horizontal="left" wrapText="1"/>
    </xf>
    <xf numFmtId="0" fontId="2" fillId="0" borderId="0" xfId="446" applyFont="1" applyAlignment="1">
      <alignment horizontal="left"/>
    </xf>
    <xf numFmtId="0" fontId="27" fillId="0" borderId="0" xfId="393" applyFont="1"/>
    <xf numFmtId="0" fontId="2" fillId="0" borderId="0" xfId="366" applyFont="1" applyFill="1" applyBorder="1" applyAlignment="1" applyProtection="1">
      <alignment horizontal="left"/>
    </xf>
    <xf numFmtId="0" fontId="2" fillId="27" borderId="11" xfId="393" applyFont="1" applyFill="1" applyBorder="1"/>
    <xf numFmtId="0" fontId="2" fillId="27" borderId="11" xfId="483" applyNumberFormat="1" applyFont="1" applyFill="1" applyBorder="1" applyAlignment="1"/>
    <xf numFmtId="0" fontId="2" fillId="27" borderId="11" xfId="439" applyFont="1" applyFill="1" applyBorder="1"/>
    <xf numFmtId="0" fontId="2" fillId="27" borderId="11" xfId="432" applyFont="1" applyFill="1" applyBorder="1"/>
    <xf numFmtId="0" fontId="2" fillId="27" borderId="11" xfId="434" applyFont="1" applyFill="1" applyBorder="1"/>
    <xf numFmtId="0" fontId="2" fillId="27" borderId="11" xfId="393" applyFont="1" applyFill="1" applyBorder="1" applyAlignment="1">
      <alignment vertical="center" wrapText="1"/>
    </xf>
    <xf numFmtId="0" fontId="2" fillId="27" borderId="11" xfId="465" applyFont="1" applyFill="1" applyBorder="1" applyAlignment="1">
      <alignment horizontal="left" wrapText="1"/>
    </xf>
    <xf numFmtId="0" fontId="2" fillId="27" borderId="11" xfId="438" applyFont="1" applyFill="1" applyBorder="1"/>
    <xf numFmtId="0" fontId="2" fillId="27" borderId="11" xfId="438" applyFont="1" applyFill="1" applyBorder="1" applyAlignment="1">
      <alignment vertical="center" wrapText="1"/>
    </xf>
    <xf numFmtId="0" fontId="2" fillId="27" borderId="11" xfId="436" applyFont="1" applyFill="1" applyBorder="1" applyAlignment="1">
      <alignment horizontal="left"/>
    </xf>
    <xf numFmtId="0" fontId="2" fillId="27" borderId="11" xfId="461" applyFont="1" applyFill="1" applyBorder="1" applyAlignment="1">
      <alignment horizontal="left" vertical="center"/>
    </xf>
    <xf numFmtId="0" fontId="2" fillId="27" borderId="11" xfId="393" applyFont="1" applyFill="1" applyBorder="1" applyAlignment="1"/>
    <xf numFmtId="0" fontId="2" fillId="27" borderId="11" xfId="446" applyFont="1" applyFill="1" applyBorder="1"/>
    <xf numFmtId="0" fontId="2" fillId="27" borderId="11" xfId="446" applyFont="1" applyFill="1" applyBorder="1" applyAlignment="1">
      <alignment horizontal="left"/>
    </xf>
    <xf numFmtId="0" fontId="2" fillId="0" borderId="0" xfId="446" applyFont="1" applyFill="1" applyBorder="1"/>
    <xf numFmtId="167" fontId="1" fillId="0" borderId="11" xfId="404" applyNumberFormat="1" applyFont="1" applyBorder="1"/>
    <xf numFmtId="0" fontId="130" fillId="0" borderId="24" xfId="0" applyFont="1" applyBorder="1" applyAlignment="1">
      <alignment horizontal="center" vertical="center"/>
    </xf>
    <xf numFmtId="9" fontId="1" fillId="0" borderId="11" xfId="393" applyNumberFormat="1" applyFont="1" applyBorder="1" applyAlignment="1">
      <alignment horizontal="center" vertical="center" wrapText="1"/>
    </xf>
    <xf numFmtId="0" fontId="2" fillId="27" borderId="11" xfId="393" applyFont="1" applyFill="1" applyBorder="1" applyAlignment="1">
      <alignment wrapText="1"/>
    </xf>
    <xf numFmtId="14" fontId="1" fillId="0" borderId="0" xfId="430" applyNumberFormat="1" applyFont="1" applyBorder="1"/>
    <xf numFmtId="168" fontId="1" fillId="0" borderId="0" xfId="430" applyNumberFormat="1" applyFont="1" applyBorder="1"/>
    <xf numFmtId="2" fontId="1" fillId="0" borderId="0" xfId="430" applyNumberFormat="1" applyFont="1" applyBorder="1"/>
    <xf numFmtId="0" fontId="121" fillId="0" borderId="0" xfId="0" applyFont="1" applyAlignment="1">
      <alignment horizontal="justify" vertical="center" wrapText="1"/>
    </xf>
    <xf numFmtId="0" fontId="121" fillId="0" borderId="0" xfId="0" applyFont="1" applyAlignment="1">
      <alignment horizontal="left"/>
    </xf>
    <xf numFmtId="3" fontId="1" fillId="0" borderId="11" xfId="404" applyNumberFormat="1" applyFont="1" applyFill="1" applyBorder="1" applyAlignment="1">
      <alignment horizontal="center" vertical="center"/>
    </xf>
    <xf numFmtId="49" fontId="2" fillId="26" borderId="11" xfId="465" applyNumberFormat="1" applyFont="1" applyFill="1" applyBorder="1" applyAlignment="1">
      <alignment horizontal="center"/>
    </xf>
    <xf numFmtId="168" fontId="119" fillId="0" borderId="11" xfId="0" applyNumberFormat="1" applyFont="1" applyBorder="1" applyAlignment="1">
      <alignment horizontal="center" vertical="center"/>
    </xf>
    <xf numFmtId="168" fontId="1" fillId="0" borderId="11" xfId="0" applyNumberFormat="1" applyFont="1" applyFill="1" applyBorder="1" applyAlignment="1">
      <alignment horizontal="center" vertical="center"/>
    </xf>
    <xf numFmtId="2" fontId="1" fillId="0" borderId="11" xfId="0" applyNumberFormat="1" applyFont="1" applyBorder="1" applyAlignment="1">
      <alignment horizontal="center" vertical="center"/>
    </xf>
    <xf numFmtId="168" fontId="1" fillId="0" borderId="11" xfId="0" applyNumberFormat="1" applyFont="1" applyBorder="1" applyAlignment="1">
      <alignment horizontal="center" vertical="center"/>
    </xf>
    <xf numFmtId="169" fontId="1" fillId="0" borderId="11" xfId="0" applyNumberFormat="1" applyFont="1" applyBorder="1" applyAlignment="1">
      <alignment horizontal="center" vertical="center"/>
    </xf>
    <xf numFmtId="169" fontId="1" fillId="0" borderId="11" xfId="0" applyNumberFormat="1" applyFont="1" applyFill="1" applyBorder="1" applyAlignment="1">
      <alignment horizontal="center" vertical="center"/>
    </xf>
    <xf numFmtId="0" fontId="2" fillId="0" borderId="11" xfId="440" applyFont="1" applyBorder="1"/>
    <xf numFmtId="0" fontId="2" fillId="0" borderId="11" xfId="440" applyFont="1" applyBorder="1" applyAlignment="1">
      <alignment horizontal="center" vertical="center"/>
    </xf>
    <xf numFmtId="167" fontId="2" fillId="0" borderId="11" xfId="440" applyNumberFormat="1" applyFont="1" applyBorder="1" applyAlignment="1">
      <alignment horizontal="center" vertical="center"/>
    </xf>
    <xf numFmtId="0" fontId="1" fillId="0" borderId="11" xfId="440" applyFont="1" applyBorder="1"/>
    <xf numFmtId="0" fontId="1" fillId="0" borderId="11" xfId="404" applyFont="1" applyFill="1" applyBorder="1" applyAlignment="1">
      <alignment horizontal="left" wrapText="1"/>
    </xf>
    <xf numFmtId="168" fontId="1" fillId="0" borderId="11" xfId="404" applyNumberFormat="1" applyFont="1" applyBorder="1" applyAlignment="1">
      <alignment horizontal="center" vertical="center"/>
    </xf>
    <xf numFmtId="0" fontId="1" fillId="0" borderId="0" xfId="466" applyFont="1" applyAlignment="1">
      <alignment wrapText="1"/>
    </xf>
    <xf numFmtId="0" fontId="106" fillId="0" borderId="0" xfId="0" applyFont="1" applyAlignment="1">
      <alignment horizontal="center" vertical="center" readingOrder="1"/>
    </xf>
    <xf numFmtId="0" fontId="131" fillId="0" borderId="0" xfId="393" applyFont="1"/>
    <xf numFmtId="0" fontId="1" fillId="0" borderId="0" xfId="393" applyFont="1" applyAlignment="1">
      <alignment horizontal="center" vertical="center"/>
    </xf>
    <xf numFmtId="0" fontId="1" fillId="0" borderId="11" xfId="393" applyFont="1" applyBorder="1" applyAlignment="1">
      <alignment horizontal="center" vertical="center"/>
    </xf>
    <xf numFmtId="0" fontId="2" fillId="0" borderId="11" xfId="393" applyFont="1" applyBorder="1" applyAlignment="1">
      <alignment horizontal="center" vertical="center"/>
    </xf>
    <xf numFmtId="168" fontId="1" fillId="0" borderId="11" xfId="393" applyNumberFormat="1" applyFont="1" applyBorder="1" applyAlignment="1">
      <alignment horizontal="center" vertical="center"/>
    </xf>
    <xf numFmtId="168" fontId="1" fillId="0" borderId="11" xfId="393" applyNumberFormat="1" applyFont="1" applyFill="1" applyBorder="1" applyAlignment="1">
      <alignment horizontal="center" vertical="center"/>
    </xf>
    <xf numFmtId="0" fontId="1" fillId="0" borderId="0" xfId="393" applyFont="1" applyBorder="1" applyAlignment="1">
      <alignment horizontal="center" vertical="center"/>
    </xf>
    <xf numFmtId="182" fontId="1" fillId="0" borderId="11" xfId="502" applyNumberFormat="1" applyFont="1" applyBorder="1" applyAlignment="1">
      <alignment horizontal="center" vertical="center"/>
    </xf>
    <xf numFmtId="184" fontId="1" fillId="0" borderId="11" xfId="502" applyNumberFormat="1" applyFont="1" applyBorder="1" applyAlignment="1">
      <alignment horizontal="center" vertical="center"/>
    </xf>
    <xf numFmtId="49" fontId="2" fillId="0" borderId="11" xfId="393" applyNumberFormat="1" applyFont="1" applyFill="1" applyBorder="1" applyAlignment="1">
      <alignment horizontal="center"/>
    </xf>
    <xf numFmtId="2" fontId="1" fillId="0" borderId="11" xfId="447" applyNumberFormat="1" applyFont="1" applyFill="1" applyBorder="1" applyAlignment="1">
      <alignment horizontal="center" vertical="center"/>
    </xf>
    <xf numFmtId="4" fontId="1" fillId="0" borderId="11" xfId="447" applyNumberFormat="1" applyFont="1" applyFill="1" applyBorder="1" applyAlignment="1">
      <alignment horizontal="center" vertical="center"/>
    </xf>
    <xf numFmtId="0" fontId="1" fillId="0" borderId="0" xfId="393" applyFont="1" applyFill="1" applyBorder="1" applyAlignment="1">
      <alignment horizontal="left"/>
    </xf>
    <xf numFmtId="10" fontId="1" fillId="0" borderId="0" xfId="474" applyNumberFormat="1" applyFont="1" applyFill="1" applyBorder="1"/>
    <xf numFmtId="0" fontId="1" fillId="0" borderId="11" xfId="393" applyFont="1" applyBorder="1" applyAlignment="1">
      <alignment vertical="center" wrapText="1"/>
    </xf>
    <xf numFmtId="175" fontId="1" fillId="0" borderId="11" xfId="393" applyNumberFormat="1" applyFont="1" applyFill="1" applyBorder="1" applyAlignment="1">
      <alignment horizontal="center" vertical="center"/>
    </xf>
    <xf numFmtId="2" fontId="1" fillId="0" borderId="0" xfId="393" applyNumberFormat="1" applyFont="1" applyBorder="1"/>
    <xf numFmtId="2" fontId="1" fillId="0" borderId="11" xfId="404" applyNumberFormat="1" applyFont="1" applyBorder="1" applyAlignment="1">
      <alignment horizontal="center" vertical="center"/>
    </xf>
    <xf numFmtId="0" fontId="1" fillId="0" borderId="0" xfId="407" applyFont="1" applyBorder="1" applyAlignment="1">
      <alignment wrapText="1"/>
    </xf>
    <xf numFmtId="175" fontId="119" fillId="0" borderId="0" xfId="416" applyNumberFormat="1" applyFont="1" applyBorder="1"/>
    <xf numFmtId="9" fontId="1" fillId="0" borderId="11" xfId="474" applyFont="1" applyFill="1" applyBorder="1" applyAlignment="1">
      <alignment horizontal="center" vertical="center"/>
    </xf>
    <xf numFmtId="2" fontId="1" fillId="0" borderId="11" xfId="393" applyNumberFormat="1" applyFont="1" applyBorder="1" applyAlignment="1">
      <alignment horizontal="center" vertical="center"/>
    </xf>
    <xf numFmtId="177" fontId="1" fillId="0" borderId="11" xfId="393" applyNumberFormat="1" applyFont="1" applyBorder="1"/>
    <xf numFmtId="186" fontId="1" fillId="0" borderId="11" xfId="393" applyNumberFormat="1" applyFont="1" applyBorder="1"/>
    <xf numFmtId="171" fontId="1" fillId="0" borderId="0" xfId="474" applyNumberFormat="1" applyFont="1" applyBorder="1" applyAlignment="1">
      <alignment horizontal="center"/>
    </xf>
    <xf numFmtId="171" fontId="1" fillId="0" borderId="0" xfId="474" applyNumberFormat="1" applyFont="1" applyFill="1" applyBorder="1" applyAlignment="1">
      <alignment horizontal="center"/>
    </xf>
    <xf numFmtId="169" fontId="1" fillId="0" borderId="11" xfId="492" applyNumberFormat="1" applyFont="1" applyFill="1" applyBorder="1" applyAlignment="1">
      <alignment horizontal="center" vertical="center"/>
    </xf>
    <xf numFmtId="3" fontId="1" fillId="0" borderId="11" xfId="445" applyNumberFormat="1" applyFont="1" applyFill="1" applyBorder="1" applyAlignment="1">
      <alignment horizontal="center" vertical="center"/>
    </xf>
    <xf numFmtId="3" fontId="1" fillId="0" borderId="11" xfId="492" applyNumberFormat="1" applyFont="1" applyFill="1" applyBorder="1" applyAlignment="1">
      <alignment horizontal="center" vertical="center"/>
    </xf>
    <xf numFmtId="0" fontId="120" fillId="0" borderId="11" xfId="0" applyFont="1" applyBorder="1" applyAlignment="1">
      <alignment horizontal="center"/>
    </xf>
    <xf numFmtId="166" fontId="120" fillId="0" borderId="11" xfId="0" applyNumberFormat="1" applyFont="1" applyBorder="1" applyAlignment="1">
      <alignment horizontal="center"/>
    </xf>
    <xf numFmtId="167" fontId="120" fillId="0" borderId="11" xfId="0" applyNumberFormat="1" applyFont="1" applyBorder="1" applyAlignment="1">
      <alignment horizontal="center"/>
    </xf>
    <xf numFmtId="0" fontId="128" fillId="0" borderId="11" xfId="0" applyFont="1" applyBorder="1"/>
    <xf numFmtId="166" fontId="2" fillId="0" borderId="11" xfId="0" applyNumberFormat="1" applyFont="1" applyBorder="1"/>
    <xf numFmtId="0" fontId="132" fillId="0" borderId="0" xfId="0" applyFont="1"/>
    <xf numFmtId="0" fontId="120" fillId="0" borderId="11" xfId="0" applyFont="1" applyFill="1" applyBorder="1"/>
    <xf numFmtId="167" fontId="2" fillId="0" borderId="11" xfId="0" applyNumberFormat="1" applyFont="1" applyBorder="1" applyAlignment="1">
      <alignment horizontal="center" vertical="center" wrapText="1"/>
    </xf>
    <xf numFmtId="166" fontId="120" fillId="0" borderId="11" xfId="0" applyNumberFormat="1" applyFont="1" applyBorder="1" applyAlignment="1">
      <alignment horizontal="center" vertical="center"/>
    </xf>
    <xf numFmtId="0" fontId="120" fillId="0" borderId="11" xfId="0" applyFont="1" applyBorder="1" applyAlignment="1">
      <alignment horizontal="center" vertical="center"/>
    </xf>
    <xf numFmtId="167" fontId="120" fillId="0" borderId="11" xfId="0" applyNumberFormat="1" applyFont="1" applyBorder="1" applyAlignment="1">
      <alignment horizontal="center" vertical="center"/>
    </xf>
    <xf numFmtId="167" fontId="2" fillId="0" borderId="11" xfId="0" applyNumberFormat="1" applyFont="1" applyFill="1" applyBorder="1" applyAlignment="1">
      <alignment horizontal="center" vertical="center"/>
    </xf>
    <xf numFmtId="0" fontId="2" fillId="0" borderId="11" xfId="0" applyFont="1" applyBorder="1" applyAlignment="1">
      <alignment horizontal="center" vertical="center" wrapText="1"/>
    </xf>
    <xf numFmtId="0" fontId="105" fillId="0" borderId="11" xfId="0" applyFont="1" applyBorder="1" applyAlignment="1">
      <alignment vertical="center"/>
    </xf>
    <xf numFmtId="167" fontId="120" fillId="0" borderId="11" xfId="0" applyNumberFormat="1" applyFont="1" applyBorder="1" applyAlignment="1">
      <alignment horizontal="right" vertical="center"/>
    </xf>
    <xf numFmtId="167" fontId="120" fillId="0" borderId="0" xfId="0" applyNumberFormat="1" applyFont="1"/>
    <xf numFmtId="0" fontId="125" fillId="0" borderId="11" xfId="0" applyFont="1" applyBorder="1"/>
    <xf numFmtId="0" fontId="2" fillId="0" borderId="11" xfId="0" applyFont="1" applyBorder="1" applyAlignment="1">
      <alignment horizontal="center" vertical="center"/>
    </xf>
    <xf numFmtId="2" fontId="2" fillId="0" borderId="0" xfId="440" applyNumberFormat="1" applyFont="1"/>
    <xf numFmtId="167" fontId="2" fillId="0" borderId="11" xfId="404" applyNumberFormat="1" applyFont="1" applyBorder="1" applyAlignment="1">
      <alignment horizontal="center"/>
    </xf>
    <xf numFmtId="14" fontId="2" fillId="0" borderId="11" xfId="404" applyNumberFormat="1" applyFont="1" applyBorder="1" applyAlignment="1">
      <alignment horizontal="center" vertical="center" wrapText="1"/>
    </xf>
    <xf numFmtId="0" fontId="2" fillId="0" borderId="11" xfId="404" applyFont="1" applyBorder="1" applyAlignment="1">
      <alignment wrapText="1"/>
    </xf>
    <xf numFmtId="0" fontId="2" fillId="0" borderId="12" xfId="453" applyFont="1" applyFill="1" applyBorder="1" applyAlignment="1" applyProtection="1">
      <alignment horizontal="center" vertical="center" wrapText="1"/>
      <protection hidden="1"/>
    </xf>
    <xf numFmtId="0" fontId="2" fillId="0" borderId="11" xfId="0" applyFont="1" applyFill="1" applyBorder="1" applyAlignment="1" applyProtection="1">
      <alignment horizontal="center" vertical="center" wrapText="1"/>
      <protection hidden="1"/>
    </xf>
    <xf numFmtId="4" fontId="2" fillId="0" borderId="11" xfId="126" applyNumberFormat="1" applyFont="1" applyFill="1" applyBorder="1" applyAlignment="1">
      <alignment horizontal="center"/>
    </xf>
    <xf numFmtId="0" fontId="2" fillId="0" borderId="11" xfId="126" applyNumberFormat="1" applyFont="1" applyFill="1" applyBorder="1" applyAlignment="1">
      <alignment horizontal="center"/>
    </xf>
    <xf numFmtId="3" fontId="2" fillId="0" borderId="0" xfId="448" applyNumberFormat="1" applyFont="1" applyFill="1" applyBorder="1"/>
    <xf numFmtId="0" fontId="2" fillId="0" borderId="0" xfId="124" applyFont="1" applyFill="1" applyBorder="1"/>
    <xf numFmtId="0" fontId="2" fillId="0" borderId="0" xfId="124" applyFont="1" applyFill="1"/>
    <xf numFmtId="182" fontId="2" fillId="0" borderId="11" xfId="502" applyNumberFormat="1" applyFont="1" applyFill="1" applyBorder="1" applyAlignment="1">
      <alignment horizontal="center" vertical="center" wrapText="1"/>
    </xf>
    <xf numFmtId="49" fontId="2" fillId="0" borderId="11" xfId="447" applyNumberFormat="1" applyFont="1" applyBorder="1" applyAlignment="1">
      <alignment horizontal="center" vertical="center"/>
    </xf>
    <xf numFmtId="0" fontId="2" fillId="0" borderId="11" xfId="412" applyFont="1" applyBorder="1" applyAlignment="1">
      <alignment horizontal="center" vertical="center" wrapText="1"/>
    </xf>
    <xf numFmtId="0" fontId="2" fillId="0" borderId="11" xfId="404" applyFont="1" applyBorder="1" applyAlignment="1">
      <alignment horizontal="left"/>
    </xf>
    <xf numFmtId="17" fontId="120" fillId="0" borderId="11" xfId="416" applyNumberFormat="1" applyFont="1" applyBorder="1" applyAlignment="1">
      <alignment horizontal="center" vertical="center"/>
    </xf>
    <xf numFmtId="0" fontId="105" fillId="30" borderId="11" xfId="416" applyFont="1" applyFill="1" applyBorder="1" applyAlignment="1">
      <alignment horizontal="center" vertical="center" wrapText="1"/>
    </xf>
    <xf numFmtId="0" fontId="105" fillId="30" borderId="30" xfId="416" applyFont="1" applyFill="1" applyBorder="1" applyAlignment="1">
      <alignment horizontal="center" vertical="center" wrapText="1"/>
    </xf>
    <xf numFmtId="0" fontId="105" fillId="30" borderId="12" xfId="416" applyFont="1" applyFill="1" applyBorder="1" applyAlignment="1">
      <alignment horizontal="center" vertical="center" wrapText="1"/>
    </xf>
    <xf numFmtId="0" fontId="2" fillId="29" borderId="11" xfId="407" applyFont="1" applyFill="1" applyBorder="1" applyAlignment="1">
      <alignment horizontal="center" vertical="center" wrapText="1"/>
    </xf>
    <xf numFmtId="0" fontId="2" fillId="0" borderId="11" xfId="430" applyFont="1" applyBorder="1" applyAlignment="1">
      <alignment horizontal="center" vertical="center" wrapText="1"/>
    </xf>
    <xf numFmtId="0" fontId="105" fillId="0" borderId="31" xfId="0" applyFont="1" applyBorder="1" applyAlignment="1">
      <alignment horizontal="right" vertical="center" wrapText="1"/>
    </xf>
    <xf numFmtId="0" fontId="105" fillId="0" borderId="17" xfId="0" applyFont="1" applyBorder="1" applyAlignment="1">
      <alignment vertical="center" wrapText="1"/>
    </xf>
    <xf numFmtId="167" fontId="2" fillId="0" borderId="11" xfId="404" applyNumberFormat="1" applyFont="1" applyFill="1" applyBorder="1" applyAlignment="1">
      <alignment horizontal="center" vertical="center"/>
    </xf>
    <xf numFmtId="14" fontId="2" fillId="0" borderId="11" xfId="404" applyNumberFormat="1" applyFont="1" applyBorder="1" applyAlignment="1">
      <alignment horizontal="center" vertical="center"/>
    </xf>
    <xf numFmtId="0" fontId="2" fillId="0" borderId="11" xfId="443" applyFont="1" applyFill="1" applyBorder="1" applyAlignment="1">
      <alignment horizontal="center" vertical="center" wrapText="1"/>
    </xf>
    <xf numFmtId="167" fontId="2" fillId="0" borderId="11" xfId="443" applyNumberFormat="1" applyFont="1" applyBorder="1" applyAlignment="1">
      <alignment horizontal="center" vertical="center" wrapText="1"/>
    </xf>
    <xf numFmtId="167" fontId="2" fillId="0" borderId="11" xfId="443" applyNumberFormat="1" applyFont="1" applyBorder="1" applyAlignment="1">
      <alignment horizontal="center"/>
    </xf>
    <xf numFmtId="49" fontId="2" fillId="0" borderId="11" xfId="404" applyNumberFormat="1" applyFont="1" applyBorder="1" applyAlignment="1">
      <alignment horizontal="center" vertical="center"/>
    </xf>
    <xf numFmtId="14" fontId="2" fillId="0" borderId="11" xfId="444" applyNumberFormat="1" applyFont="1" applyBorder="1" applyAlignment="1">
      <alignment horizontal="right"/>
    </xf>
    <xf numFmtId="0" fontId="13" fillId="0" borderId="11" xfId="393" applyFont="1" applyBorder="1" applyAlignment="1">
      <alignment horizontal="center" vertical="center" wrapText="1"/>
    </xf>
    <xf numFmtId="0" fontId="2" fillId="0" borderId="11" xfId="393" applyFont="1" applyBorder="1" applyAlignment="1">
      <alignment horizontal="center"/>
    </xf>
    <xf numFmtId="14" fontId="2" fillId="0" borderId="11" xfId="393" applyNumberFormat="1" applyFont="1" applyBorder="1" applyAlignment="1">
      <alignment horizontal="center"/>
    </xf>
    <xf numFmtId="168" fontId="1" fillId="0" borderId="11" xfId="464" applyNumberFormat="1" applyFont="1" applyBorder="1" applyAlignment="1">
      <alignment horizontal="right" vertical="top" wrapText="1"/>
    </xf>
    <xf numFmtId="2" fontId="12" fillId="0" borderId="11" xfId="451" applyNumberFormat="1" applyFont="1" applyFill="1" applyBorder="1"/>
    <xf numFmtId="2" fontId="12" fillId="0" borderId="11" xfId="451" applyNumberFormat="1" applyFont="1" applyBorder="1"/>
    <xf numFmtId="0" fontId="1" fillId="0" borderId="0" xfId="404" applyFont="1" applyBorder="1" applyAlignment="1">
      <alignment horizontal="left"/>
    </xf>
    <xf numFmtId="2" fontId="1" fillId="0" borderId="0" xfId="404" applyNumberFormat="1" applyFont="1" applyBorder="1"/>
    <xf numFmtId="0" fontId="1" fillId="0" borderId="0" xfId="404" applyFont="1" applyBorder="1" applyAlignment="1">
      <alignment vertical="top" wrapText="1"/>
    </xf>
    <xf numFmtId="0" fontId="9" fillId="0" borderId="11" xfId="404" applyFont="1" applyBorder="1" applyAlignment="1">
      <alignment horizontal="justify" vertical="top" wrapText="1"/>
    </xf>
    <xf numFmtId="0" fontId="9" fillId="0" borderId="11" xfId="404" applyFont="1" applyBorder="1" applyAlignment="1">
      <alignment horizontal="center" vertical="center" wrapText="1"/>
    </xf>
    <xf numFmtId="0" fontId="1" fillId="0" borderId="11" xfId="404" applyFont="1" applyBorder="1" applyAlignment="1">
      <alignment horizontal="justify" vertical="top" wrapText="1"/>
    </xf>
    <xf numFmtId="0" fontId="1" fillId="0" borderId="11" xfId="404" applyFont="1" applyBorder="1" applyAlignment="1">
      <alignment horizontal="center" vertical="center" wrapText="1"/>
    </xf>
    <xf numFmtId="0" fontId="119" fillId="0" borderId="12" xfId="0" applyFont="1" applyBorder="1" applyAlignment="1">
      <alignment vertical="center" wrapText="1"/>
    </xf>
    <xf numFmtId="0" fontId="12" fillId="0" borderId="11" xfId="460" applyFont="1" applyBorder="1" applyAlignment="1">
      <alignment horizontal="center"/>
    </xf>
    <xf numFmtId="169" fontId="1" fillId="0" borderId="11" xfId="492" applyNumberFormat="1" applyFont="1" applyBorder="1" applyAlignment="1">
      <alignment horizontal="center"/>
    </xf>
    <xf numFmtId="165" fontId="1" fillId="0" borderId="11" xfId="393" applyNumberFormat="1" applyFont="1" applyBorder="1" applyAlignment="1">
      <alignment horizontal="center" vertical="center"/>
    </xf>
    <xf numFmtId="0" fontId="94" fillId="0" borderId="0" xfId="366" applyFont="1" applyAlignment="1" applyProtection="1"/>
    <xf numFmtId="0" fontId="1" fillId="0" borderId="11" xfId="393" applyFont="1" applyBorder="1" applyAlignment="1">
      <alignment horizontal="center"/>
    </xf>
    <xf numFmtId="165" fontId="1" fillId="0" borderId="11" xfId="492" applyFont="1" applyBorder="1" applyAlignment="1">
      <alignment horizontal="center"/>
    </xf>
    <xf numFmtId="183" fontId="1" fillId="0" borderId="11" xfId="393" applyNumberFormat="1" applyFont="1" applyBorder="1" applyAlignment="1">
      <alignment horizontal="center" vertical="center"/>
    </xf>
    <xf numFmtId="2" fontId="1" fillId="0" borderId="11" xfId="393" applyNumberFormat="1" applyFont="1" applyFill="1" applyBorder="1" applyAlignment="1">
      <alignment horizontal="center"/>
    </xf>
    <xf numFmtId="196" fontId="1" fillId="0" borderId="11" xfId="492" applyNumberFormat="1" applyFont="1" applyFill="1" applyBorder="1" applyAlignment="1">
      <alignment horizontal="center"/>
    </xf>
    <xf numFmtId="2" fontId="1" fillId="0" borderId="11" xfId="393" applyNumberFormat="1" applyFont="1" applyBorder="1" applyAlignment="1">
      <alignment horizontal="center"/>
    </xf>
    <xf numFmtId="2" fontId="1" fillId="0" borderId="11" xfId="492" applyNumberFormat="1" applyFont="1" applyBorder="1" applyAlignment="1">
      <alignment horizontal="center"/>
    </xf>
    <xf numFmtId="2" fontId="1" fillId="0" borderId="11" xfId="492" applyNumberFormat="1" applyFont="1" applyFill="1" applyBorder="1" applyAlignment="1">
      <alignment horizontal="center" vertical="center"/>
    </xf>
    <xf numFmtId="2" fontId="1" fillId="0" borderId="11" xfId="393" applyNumberFormat="1" applyFont="1" applyFill="1" applyBorder="1" applyAlignment="1">
      <alignment horizontal="center" vertical="center"/>
    </xf>
    <xf numFmtId="2" fontId="1" fillId="0" borderId="11" xfId="492" applyNumberFormat="1" applyFont="1" applyFill="1" applyBorder="1" applyAlignment="1">
      <alignment horizontal="center"/>
    </xf>
    <xf numFmtId="0" fontId="2" fillId="0" borderId="11" xfId="447" applyFont="1" applyBorder="1" applyAlignment="1">
      <alignment horizontal="center"/>
    </xf>
    <xf numFmtId="10" fontId="1" fillId="0" borderId="12" xfId="393" applyNumberFormat="1" applyFont="1" applyBorder="1" applyAlignment="1">
      <alignment horizontal="center" vertical="center" wrapText="1"/>
    </xf>
    <xf numFmtId="10" fontId="1" fillId="0" borderId="11" xfId="393" applyNumberFormat="1" applyFont="1" applyBorder="1" applyAlignment="1">
      <alignment horizontal="center" vertical="top" wrapText="1"/>
    </xf>
    <xf numFmtId="9" fontId="1" fillId="0" borderId="0" xfId="393" applyNumberFormat="1" applyFont="1"/>
    <xf numFmtId="14" fontId="2" fillId="29" borderId="11" xfId="502" applyNumberFormat="1" applyFont="1" applyFill="1" applyBorder="1" applyAlignment="1">
      <alignment horizontal="center"/>
    </xf>
    <xf numFmtId="0" fontId="2" fillId="0" borderId="11" xfId="404" applyFont="1" applyFill="1" applyBorder="1" applyAlignment="1">
      <alignment horizontal="center"/>
    </xf>
    <xf numFmtId="0" fontId="120" fillId="0" borderId="11" xfId="416" applyFont="1" applyBorder="1" applyAlignment="1">
      <alignment horizontal="center"/>
    </xf>
    <xf numFmtId="0" fontId="119" fillId="0" borderId="20" xfId="0" applyFont="1" applyBorder="1" applyAlignment="1">
      <alignment horizontal="center" vertical="center" wrapText="1"/>
    </xf>
    <xf numFmtId="0" fontId="119" fillId="0" borderId="17" xfId="0" applyFont="1" applyBorder="1" applyAlignment="1">
      <alignment horizontal="center" vertical="center" wrapText="1"/>
    </xf>
    <xf numFmtId="0" fontId="120" fillId="0" borderId="20" xfId="0" applyFont="1" applyBorder="1" applyAlignment="1">
      <alignment horizontal="center" vertical="center" wrapText="1"/>
    </xf>
    <xf numFmtId="0" fontId="120" fillId="33" borderId="20" xfId="0" applyFont="1" applyFill="1" applyBorder="1" applyAlignment="1">
      <alignment horizontal="center" vertical="center" wrapText="1"/>
    </xf>
    <xf numFmtId="0" fontId="122" fillId="0" borderId="0" xfId="416" applyFont="1" applyAlignment="1">
      <alignment horizontal="left" vertical="center"/>
    </xf>
    <xf numFmtId="0" fontId="120" fillId="30" borderId="24" xfId="0" applyFont="1" applyFill="1" applyBorder="1" applyAlignment="1">
      <alignment horizontal="center" vertical="center" wrapText="1"/>
    </xf>
    <xf numFmtId="0" fontId="120" fillId="30" borderId="20" xfId="0" applyFont="1" applyFill="1" applyBorder="1" applyAlignment="1">
      <alignment horizontal="center" vertical="center" wrapText="1"/>
    </xf>
    <xf numFmtId="0" fontId="119" fillId="0" borderId="29" xfId="0" applyFont="1" applyBorder="1" applyAlignment="1">
      <alignment vertical="center" wrapText="1"/>
    </xf>
    <xf numFmtId="0" fontId="119" fillId="0" borderId="17" xfId="0" applyFont="1" applyBorder="1" applyAlignment="1">
      <alignment vertical="center" wrapText="1"/>
    </xf>
    <xf numFmtId="0" fontId="119" fillId="30" borderId="20" xfId="0" applyFont="1" applyFill="1" applyBorder="1" applyAlignment="1">
      <alignment horizontal="center" vertical="center" wrapText="1"/>
    </xf>
    <xf numFmtId="0" fontId="119" fillId="30" borderId="20" xfId="0" applyFont="1" applyFill="1" applyBorder="1" applyAlignment="1">
      <alignment horizontal="center" vertical="center"/>
    </xf>
    <xf numFmtId="0" fontId="126" fillId="0" borderId="0" xfId="0" applyFont="1" applyBorder="1"/>
    <xf numFmtId="2" fontId="2" fillId="29" borderId="11" xfId="407" applyNumberFormat="1" applyFont="1" applyFill="1" applyBorder="1"/>
    <xf numFmtId="14" fontId="1" fillId="0" borderId="11" xfId="430" applyNumberFormat="1" applyFont="1" applyBorder="1" applyAlignment="1">
      <alignment horizontal="center"/>
    </xf>
    <xf numFmtId="0" fontId="2" fillId="0" borderId="11" xfId="404" applyFont="1" applyFill="1" applyBorder="1" applyAlignment="1">
      <alignment horizontal="center" wrapText="1"/>
    </xf>
    <xf numFmtId="0" fontId="1" fillId="0" borderId="0" xfId="404" applyFont="1" applyAlignment="1">
      <alignment vertical="top"/>
    </xf>
    <xf numFmtId="3" fontId="126" fillId="0" borderId="0" xfId="0" applyNumberFormat="1" applyFont="1"/>
    <xf numFmtId="2" fontId="126" fillId="0" borderId="0" xfId="0" applyNumberFormat="1" applyFont="1"/>
    <xf numFmtId="1" fontId="126" fillId="0" borderId="0" xfId="0" applyNumberFormat="1" applyFont="1"/>
    <xf numFmtId="17" fontId="126" fillId="0" borderId="0" xfId="0" applyNumberFormat="1" applyFont="1"/>
    <xf numFmtId="0" fontId="1" fillId="0" borderId="0" xfId="404" applyNumberFormat="1" applyFont="1" applyAlignment="1">
      <alignment wrapText="1"/>
    </xf>
    <xf numFmtId="2" fontId="1" fillId="0" borderId="0" xfId="404" applyNumberFormat="1" applyFont="1"/>
    <xf numFmtId="2" fontId="1" fillId="0" borderId="0" xfId="404" applyNumberFormat="1" applyFont="1" applyFill="1"/>
    <xf numFmtId="172" fontId="1" fillId="0" borderId="0" xfId="404" quotePrefix="1" applyNumberFormat="1" applyFont="1" applyFill="1"/>
    <xf numFmtId="0" fontId="1" fillId="0" borderId="0" xfId="404" quotePrefix="1" applyNumberFormat="1" applyFont="1" applyFill="1"/>
    <xf numFmtId="14" fontId="2" fillId="0" borderId="0" xfId="404" applyNumberFormat="1" applyFont="1" applyFill="1" applyBorder="1" applyAlignment="1">
      <alignment horizontal="center"/>
    </xf>
    <xf numFmtId="2" fontId="1" fillId="0" borderId="0" xfId="404" applyNumberFormat="1" applyFont="1" applyFill="1" applyBorder="1" applyAlignment="1">
      <alignment horizontal="right"/>
    </xf>
    <xf numFmtId="2" fontId="12" fillId="0" borderId="11" xfId="466" applyNumberFormat="1" applyFont="1" applyFill="1" applyBorder="1"/>
    <xf numFmtId="168" fontId="1" fillId="0" borderId="0" xfId="404" applyNumberFormat="1" applyFont="1"/>
    <xf numFmtId="172" fontId="95" fillId="0" borderId="0" xfId="404" applyNumberFormat="1" applyFont="1" applyFill="1" applyBorder="1" applyAlignment="1" applyProtection="1">
      <alignment horizontal="center" vertical="top"/>
    </xf>
    <xf numFmtId="2" fontId="95" fillId="0" borderId="0" xfId="404" applyNumberFormat="1" applyFont="1" applyFill="1" applyBorder="1" applyAlignment="1" applyProtection="1">
      <alignment horizontal="right" vertical="top"/>
    </xf>
    <xf numFmtId="2" fontId="95" fillId="0" borderId="18" xfId="404" applyNumberFormat="1" applyFont="1" applyFill="1" applyBorder="1" applyAlignment="1" applyProtection="1">
      <alignment horizontal="right" vertical="top"/>
    </xf>
    <xf numFmtId="10" fontId="32" fillId="0" borderId="0" xfId="125" applyNumberFormat="1" applyFont="1" applyBorder="1" applyAlignment="1">
      <alignment horizontal="right"/>
    </xf>
    <xf numFmtId="2" fontId="32" fillId="0" borderId="0" xfId="125" applyNumberFormat="1" applyFont="1" applyBorder="1" applyAlignment="1">
      <alignment horizontal="right"/>
    </xf>
    <xf numFmtId="10" fontId="28" fillId="0" borderId="0" xfId="125" applyNumberFormat="1" applyFont="1" applyBorder="1" applyAlignment="1">
      <alignment horizontal="right"/>
    </xf>
    <xf numFmtId="10" fontId="95" fillId="0" borderId="0" xfId="397" applyNumberFormat="1" applyFont="1" applyFill="1" applyBorder="1" applyAlignment="1" applyProtection="1">
      <alignment horizontal="right" vertical="top"/>
    </xf>
    <xf numFmtId="0" fontId="95" fillId="0" borderId="0" xfId="398" applyNumberFormat="1" applyFont="1" applyFill="1" applyBorder="1" applyAlignment="1" applyProtection="1">
      <alignment horizontal="right" vertical="top"/>
    </xf>
    <xf numFmtId="2" fontId="95" fillId="0" borderId="0" xfId="398" applyNumberFormat="1" applyFont="1" applyFill="1" applyBorder="1" applyAlignment="1" applyProtection="1">
      <alignment horizontal="right" vertical="top"/>
    </xf>
    <xf numFmtId="3" fontId="32" fillId="0" borderId="0" xfId="0" applyNumberFormat="1" applyFont="1" applyFill="1" applyBorder="1" applyAlignment="1">
      <alignment horizontal="right"/>
    </xf>
    <xf numFmtId="177" fontId="1" fillId="0" borderId="11" xfId="337" applyFont="1" applyFill="1" applyBorder="1"/>
    <xf numFmtId="3" fontId="32" fillId="0" borderId="0" xfId="0" applyNumberFormat="1" applyFont="1" applyFill="1" applyBorder="1" applyAlignment="1"/>
    <xf numFmtId="17" fontId="1" fillId="0" borderId="0" xfId="0" applyNumberFormat="1" applyFont="1" applyFill="1"/>
    <xf numFmtId="0" fontId="126" fillId="0" borderId="0" xfId="0" applyFont="1" applyAlignment="1">
      <alignment horizontal="center"/>
    </xf>
    <xf numFmtId="0" fontId="96" fillId="0" borderId="7" xfId="450" applyFont="1" applyFill="1" applyBorder="1" applyAlignment="1">
      <alignment wrapText="1"/>
    </xf>
    <xf numFmtId="2" fontId="126" fillId="0" borderId="0" xfId="0" applyNumberFormat="1" applyFont="1" applyFill="1"/>
    <xf numFmtId="179" fontId="28" fillId="0" borderId="0" xfId="456" applyNumberFormat="1" applyFont="1" applyFill="1" applyBorder="1" applyAlignment="1">
      <alignment horizontal="right"/>
    </xf>
    <xf numFmtId="179" fontId="32" fillId="0" borderId="0" xfId="404" applyNumberFormat="1" applyFont="1" applyFill="1" applyBorder="1"/>
    <xf numFmtId="3" fontId="32" fillId="0" borderId="0" xfId="404" applyNumberFormat="1" applyFont="1" applyFill="1" applyBorder="1"/>
    <xf numFmtId="180" fontId="28" fillId="0" borderId="0" xfId="456" applyNumberFormat="1" applyFont="1" applyFill="1" applyBorder="1" applyAlignment="1">
      <alignment horizontal="right"/>
    </xf>
    <xf numFmtId="180" fontId="32" fillId="0" borderId="0" xfId="404" applyNumberFormat="1" applyFont="1" applyFill="1" applyBorder="1"/>
    <xf numFmtId="168" fontId="1" fillId="0" borderId="0" xfId="404" applyNumberFormat="1" applyFont="1" applyFill="1" applyBorder="1"/>
    <xf numFmtId="179" fontId="87" fillId="0" borderId="0" xfId="404" applyNumberFormat="1" applyFont="1" applyFill="1" applyBorder="1"/>
    <xf numFmtId="180" fontId="87" fillId="0" borderId="0" xfId="404" applyNumberFormat="1" applyFont="1" applyFill="1" applyBorder="1"/>
    <xf numFmtId="0" fontId="94" fillId="0" borderId="0" xfId="367" applyFont="1" applyFill="1" applyBorder="1" applyAlignment="1" applyProtection="1"/>
    <xf numFmtId="181" fontId="1" fillId="0" borderId="0" xfId="404" applyNumberFormat="1" applyFont="1" applyFill="1" applyBorder="1"/>
    <xf numFmtId="181" fontId="1" fillId="0" borderId="0" xfId="124" applyNumberFormat="1" applyFont="1" applyBorder="1"/>
    <xf numFmtId="0" fontId="87" fillId="0" borderId="0" xfId="124" applyFont="1" applyBorder="1" applyAlignment="1">
      <alignment horizontal="right"/>
    </xf>
    <xf numFmtId="0" fontId="32" fillId="0" borderId="0" xfId="124" applyFont="1" applyBorder="1"/>
    <xf numFmtId="181" fontId="32" fillId="0" borderId="0" xfId="124" applyNumberFormat="1" applyFont="1" applyBorder="1"/>
    <xf numFmtId="4" fontId="32" fillId="0" borderId="0" xfId="124" applyNumberFormat="1" applyFont="1" applyBorder="1"/>
    <xf numFmtId="181" fontId="87" fillId="0" borderId="0" xfId="124" applyNumberFormat="1" applyFont="1" applyBorder="1"/>
    <xf numFmtId="180" fontId="1" fillId="0" borderId="11" xfId="404" applyNumberFormat="1" applyFont="1" applyBorder="1"/>
    <xf numFmtId="2" fontId="32" fillId="0" borderId="0" xfId="125" applyNumberFormat="1" applyFont="1" applyFill="1" applyBorder="1" applyAlignment="1">
      <alignment horizontal="right"/>
    </xf>
    <xf numFmtId="181" fontId="32" fillId="0" borderId="0" xfId="124" applyNumberFormat="1" applyFont="1" applyFill="1" applyBorder="1"/>
    <xf numFmtId="0" fontId="32" fillId="0" borderId="0" xfId="124" applyFont="1"/>
    <xf numFmtId="0" fontId="133" fillId="0" borderId="0" xfId="404" applyFont="1"/>
    <xf numFmtId="182" fontId="126" fillId="0" borderId="0" xfId="492" applyNumberFormat="1" applyFont="1" applyFill="1"/>
    <xf numFmtId="0" fontId="133" fillId="0" borderId="0" xfId="0" applyFont="1" applyFill="1"/>
    <xf numFmtId="182" fontId="1" fillId="0" borderId="0" xfId="492" applyNumberFormat="1" applyFont="1"/>
    <xf numFmtId="182" fontId="1" fillId="0" borderId="0" xfId="393" applyNumberFormat="1" applyFont="1"/>
    <xf numFmtId="3" fontId="2" fillId="0" borderId="0" xfId="393" applyNumberFormat="1" applyFont="1" applyFill="1" applyBorder="1" applyAlignment="1" applyProtection="1">
      <alignment wrapText="1"/>
      <protection locked="0"/>
    </xf>
    <xf numFmtId="165" fontId="1" fillId="0" borderId="0" xfId="393" applyNumberFormat="1" applyFont="1" applyFill="1"/>
    <xf numFmtId="0" fontId="1" fillId="0" borderId="0" xfId="393" applyFont="1" applyFill="1" applyAlignment="1">
      <alignment horizontal="right"/>
    </xf>
    <xf numFmtId="182" fontId="1" fillId="0" borderId="0" xfId="393" applyNumberFormat="1" applyFont="1" applyFill="1"/>
    <xf numFmtId="165" fontId="1" fillId="0" borderId="0" xfId="492" applyFont="1" applyFill="1"/>
    <xf numFmtId="0" fontId="133" fillId="0" borderId="0" xfId="393" applyFont="1" applyFill="1"/>
    <xf numFmtId="2" fontId="1" fillId="0" borderId="0" xfId="393" applyNumberFormat="1" applyFont="1" applyFill="1"/>
    <xf numFmtId="3" fontId="1" fillId="0" borderId="0" xfId="393" applyNumberFormat="1" applyFont="1" applyFill="1"/>
    <xf numFmtId="168" fontId="1" fillId="0" borderId="0" xfId="393" applyNumberFormat="1" applyFont="1" applyFill="1"/>
    <xf numFmtId="1" fontId="97" fillId="0" borderId="0" xfId="413" applyNumberFormat="1" applyFont="1" applyFill="1" applyBorder="1" applyAlignment="1">
      <alignment vertical="top" wrapText="1"/>
    </xf>
    <xf numFmtId="2" fontId="97" fillId="0" borderId="0" xfId="413" applyNumberFormat="1" applyFont="1" applyFill="1" applyBorder="1" applyAlignment="1">
      <alignment vertical="top" wrapText="1"/>
    </xf>
    <xf numFmtId="0" fontId="96" fillId="0" borderId="0" xfId="414" applyFont="1"/>
    <xf numFmtId="171" fontId="96" fillId="0" borderId="0" xfId="474" applyNumberFormat="1" applyFont="1"/>
    <xf numFmtId="0" fontId="1" fillId="0" borderId="0" xfId="404" applyFont="1" applyAlignment="1"/>
    <xf numFmtId="0" fontId="1" fillId="0" borderId="0" xfId="404" applyFont="1" applyAlignment="1">
      <alignment wrapText="1"/>
    </xf>
    <xf numFmtId="0" fontId="119" fillId="0" borderId="0" xfId="404" applyFont="1"/>
    <xf numFmtId="0" fontId="1" fillId="0" borderId="8" xfId="393" applyFont="1" applyBorder="1" applyAlignment="1">
      <alignment vertical="center"/>
    </xf>
    <xf numFmtId="2" fontId="1" fillId="0" borderId="0" xfId="393" applyNumberFormat="1" applyFont="1"/>
    <xf numFmtId="0" fontId="133" fillId="0" borderId="0" xfId="393" applyFont="1"/>
    <xf numFmtId="0" fontId="126" fillId="0" borderId="0" xfId="416" applyFont="1"/>
    <xf numFmtId="0" fontId="126" fillId="0" borderId="0" xfId="416" applyFont="1" applyBorder="1"/>
    <xf numFmtId="0" fontId="98" fillId="0" borderId="0" xfId="0" applyFont="1"/>
    <xf numFmtId="171" fontId="126" fillId="0" borderId="0" xfId="478" applyNumberFormat="1" applyFont="1"/>
    <xf numFmtId="9" fontId="126" fillId="0" borderId="0" xfId="416" applyNumberFormat="1" applyFont="1"/>
    <xf numFmtId="17" fontId="126" fillId="0" borderId="0" xfId="416" applyNumberFormat="1" applyFont="1"/>
    <xf numFmtId="9" fontId="134" fillId="0" borderId="0" xfId="416" applyNumberFormat="1" applyFont="1"/>
    <xf numFmtId="171" fontId="134" fillId="0" borderId="0" xfId="478" applyNumberFormat="1" applyFont="1"/>
    <xf numFmtId="10" fontId="126" fillId="0" borderId="0" xfId="416" applyNumberFormat="1" applyFont="1"/>
    <xf numFmtId="0" fontId="1" fillId="0" borderId="0" xfId="407" applyFont="1"/>
    <xf numFmtId="165" fontId="1" fillId="0" borderId="32" xfId="430" applyNumberFormat="1" applyFont="1" applyBorder="1"/>
    <xf numFmtId="165" fontId="1" fillId="0" borderId="11" xfId="430" applyNumberFormat="1" applyFont="1" applyBorder="1"/>
    <xf numFmtId="165" fontId="1" fillId="0" borderId="12" xfId="430" applyNumberFormat="1" applyFont="1" applyBorder="1"/>
    <xf numFmtId="165" fontId="1" fillId="0" borderId="33" xfId="430" applyNumberFormat="1" applyFont="1" applyBorder="1"/>
    <xf numFmtId="165" fontId="2" fillId="0" borderId="34" xfId="430" applyNumberFormat="1" applyFont="1" applyBorder="1"/>
    <xf numFmtId="0" fontId="1" fillId="0" borderId="11" xfId="404" applyFont="1" applyFill="1" applyBorder="1" applyAlignment="1">
      <alignment horizontal="left" vertical="center" wrapText="1"/>
    </xf>
    <xf numFmtId="168" fontId="17" fillId="0" borderId="0" xfId="393" applyNumberFormat="1" applyFont="1" applyAlignment="1">
      <alignment horizontal="right" vertical="center"/>
    </xf>
    <xf numFmtId="0" fontId="1" fillId="0" borderId="0" xfId="393" applyFont="1" applyFill="1" applyBorder="1"/>
    <xf numFmtId="17" fontId="1" fillId="0" borderId="0" xfId="393" applyNumberFormat="1" applyFont="1" applyFill="1" applyBorder="1"/>
    <xf numFmtId="0" fontId="1" fillId="0" borderId="0" xfId="393" applyNumberFormat="1" applyFont="1" applyFill="1" applyBorder="1"/>
    <xf numFmtId="0" fontId="1" fillId="0" borderId="0" xfId="337" applyNumberFormat="1" applyFont="1" applyFill="1" applyBorder="1"/>
    <xf numFmtId="0" fontId="2" fillId="0" borderId="0" xfId="393" applyFont="1" applyAlignment="1">
      <alignment horizontal="center" vertical="center"/>
    </xf>
    <xf numFmtId="168" fontId="1" fillId="0" borderId="0" xfId="393" applyNumberFormat="1" applyFont="1"/>
    <xf numFmtId="186" fontId="1" fillId="0" borderId="0" xfId="337" applyNumberFormat="1" applyFont="1" applyFill="1" applyBorder="1"/>
    <xf numFmtId="14" fontId="1" fillId="0" borderId="0" xfId="393" quotePrefix="1" applyNumberFormat="1" applyFont="1" applyFill="1" applyBorder="1" applyAlignment="1">
      <alignment horizontal="right"/>
    </xf>
    <xf numFmtId="177" fontId="99" fillId="0" borderId="0" xfId="337" applyFont="1" applyFill="1" applyBorder="1"/>
    <xf numFmtId="14" fontId="1" fillId="0" borderId="0" xfId="393" applyNumberFormat="1" applyFont="1" applyFill="1" applyBorder="1" applyAlignment="1">
      <alignment horizontal="right"/>
    </xf>
    <xf numFmtId="184" fontId="1" fillId="0" borderId="0" xfId="427" applyNumberFormat="1" applyFont="1"/>
    <xf numFmtId="0" fontId="1" fillId="0" borderId="0" xfId="445" applyFont="1" applyAlignment="1">
      <alignment horizontal="left"/>
    </xf>
    <xf numFmtId="0" fontId="1" fillId="0" borderId="11" xfId="393" applyFont="1" applyFill="1" applyBorder="1" applyAlignment="1">
      <alignment vertical="top" wrapText="1"/>
    </xf>
    <xf numFmtId="0" fontId="14" fillId="0" borderId="0" xfId="393" applyFont="1" applyAlignment="1">
      <alignment wrapText="1"/>
    </xf>
    <xf numFmtId="0" fontId="1" fillId="0" borderId="11" xfId="393" applyFont="1" applyBorder="1" applyAlignment="1">
      <alignment horizontal="left" vertical="top" wrapText="1" indent="2"/>
    </xf>
    <xf numFmtId="14" fontId="1" fillId="0" borderId="11" xfId="393" applyNumberFormat="1" applyFont="1" applyBorder="1"/>
    <xf numFmtId="14" fontId="1" fillId="0" borderId="11" xfId="393" applyNumberFormat="1" applyFont="1" applyFill="1" applyBorder="1"/>
    <xf numFmtId="0" fontId="107" fillId="30" borderId="11" xfId="0" applyFont="1" applyFill="1" applyBorder="1" applyAlignment="1">
      <alignment horizontal="center" vertical="center" wrapText="1"/>
    </xf>
    <xf numFmtId="0" fontId="120" fillId="0" borderId="11" xfId="0" applyFont="1" applyBorder="1" applyAlignment="1">
      <alignment horizontal="center" vertical="center" wrapText="1"/>
    </xf>
    <xf numFmtId="0" fontId="119" fillId="0" borderId="11" xfId="0" applyFont="1" applyBorder="1" applyAlignment="1">
      <alignment horizontal="center" vertical="center"/>
    </xf>
    <xf numFmtId="0" fontId="14" fillId="0" borderId="0" xfId="404" applyFont="1" applyAlignment="1">
      <alignment horizontal="left" wrapText="1"/>
    </xf>
    <xf numFmtId="172" fontId="2" fillId="0" borderId="11" xfId="126" applyNumberFormat="1" applyFont="1" applyFill="1" applyBorder="1" applyAlignment="1">
      <alignment horizontal="center" wrapText="1"/>
    </xf>
    <xf numFmtId="0" fontId="2" fillId="0" borderId="11" xfId="0" applyFont="1" applyFill="1" applyBorder="1" applyAlignment="1">
      <alignment horizontal="center"/>
    </xf>
    <xf numFmtId="0" fontId="2" fillId="0" borderId="32" xfId="0" applyFont="1" applyFill="1" applyBorder="1" applyAlignment="1">
      <alignment horizontal="center"/>
    </xf>
    <xf numFmtId="0" fontId="2" fillId="0" borderId="11" xfId="404" applyFont="1" applyBorder="1" applyAlignment="1">
      <alignment horizontal="center"/>
    </xf>
    <xf numFmtId="0" fontId="2" fillId="0" borderId="11" xfId="393" applyFont="1" applyFill="1" applyBorder="1" applyAlignment="1">
      <alignment horizontal="center"/>
    </xf>
    <xf numFmtId="0" fontId="14" fillId="0" borderId="0" xfId="393" applyFont="1" applyAlignment="1">
      <alignment horizontal="left" vertical="top" wrapText="1"/>
    </xf>
    <xf numFmtId="0" fontId="2" fillId="0" borderId="11" xfId="393" applyFont="1" applyFill="1" applyBorder="1" applyAlignment="1">
      <alignment horizontal="center" wrapText="1"/>
    </xf>
    <xf numFmtId="10" fontId="1" fillId="0" borderId="11" xfId="393" applyNumberFormat="1" applyFont="1" applyBorder="1" applyAlignment="1">
      <alignment horizontal="center" vertical="center" wrapText="1"/>
    </xf>
    <xf numFmtId="0" fontId="1" fillId="0" borderId="11" xfId="393" applyFont="1" applyBorder="1" applyAlignment="1">
      <alignment horizontal="center" vertical="center" wrapText="1"/>
    </xf>
    <xf numFmtId="0" fontId="1" fillId="0" borderId="0" xfId="404" applyFont="1" applyAlignment="1">
      <alignment horizontal="left"/>
    </xf>
    <xf numFmtId="0" fontId="107" fillId="0" borderId="26" xfId="0" applyFont="1" applyBorder="1" applyAlignment="1">
      <alignment vertical="center"/>
    </xf>
    <xf numFmtId="0" fontId="107" fillId="0" borderId="27" xfId="0" applyFont="1" applyBorder="1" applyAlignment="1">
      <alignment horizontal="right" vertical="center"/>
    </xf>
    <xf numFmtId="0" fontId="1" fillId="0" borderId="11" xfId="404" applyFont="1" applyBorder="1" applyAlignment="1">
      <alignment horizontal="center" vertical="center"/>
    </xf>
    <xf numFmtId="0" fontId="1" fillId="0" borderId="0" xfId="445" applyFont="1"/>
    <xf numFmtId="0" fontId="2" fillId="0" borderId="11" xfId="445" applyFont="1" applyFill="1" applyBorder="1" applyAlignment="1">
      <alignment horizontal="center" vertical="center" wrapText="1"/>
    </xf>
    <xf numFmtId="0" fontId="33" fillId="0" borderId="0" xfId="445" applyFont="1" applyBorder="1" applyAlignment="1">
      <alignment horizontal="left" wrapText="1"/>
    </xf>
    <xf numFmtId="0" fontId="33" fillId="0" borderId="0" xfId="445" applyFont="1" applyAlignment="1">
      <alignment horizontal="left" wrapText="1"/>
    </xf>
    <xf numFmtId="0" fontId="2" fillId="0" borderId="0" xfId="445" applyFont="1" applyBorder="1" applyAlignment="1">
      <alignment horizontal="center"/>
    </xf>
    <xf numFmtId="0" fontId="15" fillId="0" borderId="0" xfId="366" applyAlignment="1" applyProtection="1"/>
    <xf numFmtId="0" fontId="133" fillId="0" borderId="0" xfId="466" applyFont="1" applyFill="1"/>
    <xf numFmtId="14" fontId="1" fillId="0" borderId="11" xfId="0" applyNumberFormat="1" applyFont="1" applyFill="1" applyBorder="1"/>
    <xf numFmtId="0" fontId="99" fillId="0" borderId="0" xfId="366" applyFont="1" applyFill="1" applyBorder="1" applyAlignment="1" applyProtection="1">
      <alignment horizontal="left"/>
    </xf>
    <xf numFmtId="0" fontId="1" fillId="0" borderId="0" xfId="393" applyFont="1" applyAlignment="1"/>
    <xf numFmtId="0" fontId="1" fillId="0" borderId="0" xfId="393" applyFont="1" applyAlignment="1">
      <alignment wrapText="1" shrinkToFit="1"/>
    </xf>
    <xf numFmtId="0" fontId="2" fillId="28" borderId="11" xfId="410" applyFont="1" applyFill="1" applyBorder="1" applyAlignment="1">
      <alignment horizontal="center"/>
    </xf>
    <xf numFmtId="0" fontId="2" fillId="26" borderId="11" xfId="410" applyFont="1" applyFill="1" applyBorder="1" applyAlignment="1">
      <alignment horizontal="center"/>
    </xf>
    <xf numFmtId="0" fontId="1" fillId="0" borderId="11" xfId="446" applyFont="1" applyFill="1" applyBorder="1" applyAlignment="1">
      <alignment horizontal="justify" vertical="top"/>
    </xf>
    <xf numFmtId="0" fontId="20" fillId="0" borderId="0" xfId="393" applyFont="1"/>
    <xf numFmtId="0" fontId="2" fillId="27" borderId="11" xfId="393" applyFont="1" applyFill="1" applyBorder="1" applyAlignment="1">
      <alignment horizontal="left" vertical="top" wrapText="1"/>
    </xf>
    <xf numFmtId="1" fontId="2" fillId="0" borderId="0" xfId="0" applyNumberFormat="1" applyFont="1"/>
    <xf numFmtId="0" fontId="88" fillId="0" borderId="0" xfId="393" applyFont="1" applyAlignment="1">
      <alignment horizontal="right"/>
    </xf>
    <xf numFmtId="0" fontId="2" fillId="0" borderId="0" xfId="393" applyFont="1" applyAlignment="1">
      <alignment horizontal="center"/>
    </xf>
    <xf numFmtId="0" fontId="2" fillId="0" borderId="0" xfId="433" applyFont="1" applyAlignment="1">
      <alignment horizontal="center"/>
    </xf>
    <xf numFmtId="168" fontId="2" fillId="27" borderId="11" xfId="457" applyNumberFormat="1" applyFont="1" applyFill="1" applyBorder="1" applyAlignment="1">
      <alignment horizontal="left" wrapText="1"/>
    </xf>
    <xf numFmtId="1" fontId="2" fillId="27" borderId="11" xfId="457" applyNumberFormat="1" applyFont="1" applyFill="1" applyBorder="1" applyAlignment="1">
      <alignment horizontal="left"/>
    </xf>
    <xf numFmtId="169" fontId="1" fillId="0" borderId="11" xfId="0" applyNumberFormat="1" applyFont="1" applyBorder="1"/>
    <xf numFmtId="0" fontId="14" fillId="0" borderId="0" xfId="0" applyFont="1" applyAlignment="1">
      <alignment horizontal="left" vertical="center"/>
    </xf>
    <xf numFmtId="0" fontId="1" fillId="0" borderId="11" xfId="0" applyFont="1" applyBorder="1"/>
    <xf numFmtId="0" fontId="120" fillId="0" borderId="0" xfId="0" applyFont="1" applyAlignment="1">
      <alignment horizontal="left"/>
    </xf>
    <xf numFmtId="0" fontId="12" fillId="0" borderId="0" xfId="451" applyFont="1" applyBorder="1"/>
    <xf numFmtId="0" fontId="101" fillId="0" borderId="0" xfId="451" applyFont="1" applyAlignment="1">
      <alignment horizontal="left"/>
    </xf>
    <xf numFmtId="14" fontId="1" fillId="0" borderId="11" xfId="451" applyNumberFormat="1" applyFont="1" applyBorder="1"/>
    <xf numFmtId="14" fontId="1" fillId="0" borderId="11" xfId="451" applyNumberFormat="1" applyFont="1" applyFill="1" applyBorder="1"/>
    <xf numFmtId="0" fontId="1" fillId="0" borderId="11" xfId="0" applyFont="1" applyBorder="1" applyAlignment="1">
      <alignment vertical="center" wrapText="1"/>
    </xf>
    <xf numFmtId="0" fontId="2" fillId="27" borderId="11" xfId="366" applyFont="1" applyFill="1" applyBorder="1" applyAlignment="1" applyProtection="1">
      <alignment horizontal="left"/>
    </xf>
    <xf numFmtId="0" fontId="1" fillId="0" borderId="11" xfId="0" applyFont="1" applyBorder="1" applyAlignment="1">
      <alignment vertical="center"/>
    </xf>
    <xf numFmtId="0" fontId="2" fillId="0" borderId="11" xfId="0" applyFont="1" applyBorder="1" applyAlignment="1">
      <alignment wrapText="1"/>
    </xf>
    <xf numFmtId="0" fontId="2" fillId="0" borderId="11" xfId="0" applyFont="1" applyBorder="1" applyAlignment="1">
      <alignment vertical="center"/>
    </xf>
    <xf numFmtId="0" fontId="2" fillId="0" borderId="12" xfId="0" applyFont="1" applyBorder="1" applyAlignment="1">
      <alignment horizontal="center" vertical="center" wrapText="1"/>
    </xf>
    <xf numFmtId="0" fontId="1" fillId="0" borderId="11" xfId="0" applyFont="1" applyBorder="1" applyAlignment="1">
      <alignment horizontal="center" vertical="center"/>
    </xf>
    <xf numFmtId="10" fontId="1" fillId="0" borderId="11" xfId="0" applyNumberFormat="1" applyFont="1" applyBorder="1" applyAlignment="1">
      <alignment horizontal="center" vertical="center"/>
    </xf>
    <xf numFmtId="14" fontId="1" fillId="0" borderId="11" xfId="0" applyNumberFormat="1" applyFont="1" applyBorder="1"/>
    <xf numFmtId="1" fontId="1" fillId="0" borderId="11" xfId="0" applyNumberFormat="1" applyFont="1" applyBorder="1"/>
    <xf numFmtId="3" fontId="1" fillId="0" borderId="11" xfId="0" applyNumberFormat="1" applyFont="1" applyBorder="1"/>
    <xf numFmtId="4" fontId="1" fillId="0" borderId="11" xfId="0" applyNumberFormat="1" applyFont="1" applyBorder="1"/>
    <xf numFmtId="3" fontId="2" fillId="0" borderId="11" xfId="448" applyNumberFormat="1" applyFont="1" applyFill="1" applyBorder="1"/>
    <xf numFmtId="14" fontId="2" fillId="0" borderId="11" xfId="448" applyNumberFormat="1" applyFont="1" applyFill="1" applyBorder="1" applyAlignment="1">
      <alignment horizontal="right" wrapText="1"/>
    </xf>
    <xf numFmtId="3" fontId="2" fillId="0" borderId="11" xfId="448" applyNumberFormat="1" applyFont="1" applyFill="1" applyBorder="1" applyAlignment="1" applyProtection="1">
      <protection locked="0"/>
    </xf>
    <xf numFmtId="14" fontId="2" fillId="0" borderId="11" xfId="448" applyNumberFormat="1" applyFont="1" applyFill="1" applyBorder="1" applyAlignment="1" applyProtection="1">
      <alignment horizontal="right" wrapText="1"/>
      <protection locked="0"/>
    </xf>
    <xf numFmtId="3" fontId="2" fillId="0" borderId="11" xfId="448" applyNumberFormat="1" applyFont="1" applyFill="1" applyBorder="1" applyProtection="1">
      <protection locked="0"/>
    </xf>
    <xf numFmtId="0" fontId="2" fillId="0" borderId="0" xfId="393" applyFont="1" applyBorder="1" applyAlignment="1">
      <alignment horizontal="center" vertical="center"/>
    </xf>
    <xf numFmtId="168" fontId="1" fillId="0" borderId="0" xfId="393" applyNumberFormat="1" applyFont="1" applyBorder="1" applyAlignment="1">
      <alignment horizontal="center" vertical="center"/>
    </xf>
    <xf numFmtId="0" fontId="2" fillId="0" borderId="11" xfId="451" applyFont="1" applyBorder="1" applyAlignment="1">
      <alignment horizontal="center" vertical="center" wrapText="1"/>
    </xf>
    <xf numFmtId="0" fontId="2" fillId="27" borderId="11" xfId="0" applyFont="1" applyFill="1" applyBorder="1"/>
    <xf numFmtId="0" fontId="2" fillId="0" borderId="0" xfId="366" applyFont="1" applyFill="1" applyBorder="1" applyAlignment="1" applyProtection="1"/>
    <xf numFmtId="0" fontId="2" fillId="27" borderId="11" xfId="366" applyFont="1" applyFill="1" applyBorder="1" applyAlignment="1" applyProtection="1">
      <alignment horizontal="left" vertical="center"/>
    </xf>
    <xf numFmtId="0" fontId="2" fillId="27" borderId="11" xfId="366" applyFont="1" applyFill="1" applyBorder="1" applyAlignment="1" applyProtection="1"/>
    <xf numFmtId="0" fontId="1" fillId="34" borderId="0" xfId="393" applyFont="1" applyFill="1"/>
    <xf numFmtId="0" fontId="16" fillId="34" borderId="0" xfId="465" applyFont="1" applyFill="1" applyAlignment="1">
      <alignment horizontal="center"/>
    </xf>
    <xf numFmtId="0" fontId="1" fillId="0" borderId="0" xfId="404" applyFont="1" applyAlignment="1">
      <alignment horizontal="right"/>
    </xf>
    <xf numFmtId="0" fontId="119" fillId="0" borderId="0" xfId="0" applyFont="1" applyAlignment="1">
      <alignment horizontal="right"/>
    </xf>
    <xf numFmtId="0" fontId="14" fillId="0" borderId="0" xfId="393" applyFont="1" applyAlignment="1">
      <alignment horizontal="right"/>
    </xf>
    <xf numFmtId="0" fontId="9" fillId="0" borderId="0" xfId="393" applyFont="1" applyAlignment="1">
      <alignment horizontal="right"/>
    </xf>
    <xf numFmtId="0" fontId="14" fillId="0" borderId="0" xfId="393" applyFont="1" applyAlignment="1">
      <alignment horizontal="left" wrapText="1"/>
    </xf>
    <xf numFmtId="0" fontId="119" fillId="31" borderId="11" xfId="0" applyFont="1" applyFill="1" applyBorder="1" applyAlignment="1">
      <alignment horizontal="right" vertical="center"/>
    </xf>
    <xf numFmtId="0" fontId="119" fillId="31" borderId="12" xfId="0" applyFont="1" applyFill="1" applyBorder="1" applyAlignment="1">
      <alignment horizontal="center" vertical="center"/>
    </xf>
    <xf numFmtId="0" fontId="119" fillId="31" borderId="32" xfId="0" applyFont="1" applyFill="1" applyBorder="1" applyAlignment="1">
      <alignment horizontal="center" vertical="center"/>
    </xf>
    <xf numFmtId="0" fontId="2" fillId="0" borderId="11" xfId="0" applyFont="1" applyBorder="1" applyAlignment="1">
      <alignment horizontal="center" vertical="center" wrapText="1"/>
    </xf>
    <xf numFmtId="0" fontId="2" fillId="0" borderId="0" xfId="0" applyFont="1" applyAlignment="1">
      <alignment horizontal="left" vertical="center" wrapText="1"/>
    </xf>
    <xf numFmtId="0" fontId="1" fillId="0" borderId="11" xfId="0" applyFont="1" applyBorder="1" applyAlignment="1">
      <alignment horizontal="center" vertical="center"/>
    </xf>
    <xf numFmtId="0" fontId="7" fillId="0" borderId="12" xfId="404" applyFont="1" applyBorder="1" applyAlignment="1">
      <alignment horizontal="center" vertical="center" wrapText="1"/>
    </xf>
    <xf numFmtId="0" fontId="7" fillId="0" borderId="8" xfId="404" applyFont="1" applyBorder="1" applyAlignment="1">
      <alignment horizontal="center" vertical="center" wrapText="1"/>
    </xf>
    <xf numFmtId="0" fontId="7" fillId="0" borderId="32" xfId="404" applyFont="1" applyBorder="1" applyAlignment="1">
      <alignment horizontal="center" vertical="center" wrapText="1"/>
    </xf>
    <xf numFmtId="0" fontId="7" fillId="0" borderId="11" xfId="404" applyFont="1" applyBorder="1" applyAlignment="1">
      <alignment horizontal="center" vertical="center" wrapText="1"/>
    </xf>
    <xf numFmtId="0" fontId="14" fillId="0" borderId="0" xfId="404" applyFont="1" applyAlignment="1">
      <alignment horizontal="left" wrapText="1"/>
    </xf>
    <xf numFmtId="0" fontId="2" fillId="0" borderId="0" xfId="404" applyFont="1" applyAlignment="1">
      <alignment horizontal="left"/>
    </xf>
    <xf numFmtId="0" fontId="9" fillId="25" borderId="35" xfId="404" applyFont="1" applyFill="1" applyBorder="1" applyAlignment="1">
      <alignment horizontal="left" wrapText="1"/>
    </xf>
    <xf numFmtId="0" fontId="9" fillId="25" borderId="0" xfId="404" applyFont="1" applyFill="1" applyBorder="1" applyAlignment="1">
      <alignment horizontal="left" wrapText="1"/>
    </xf>
    <xf numFmtId="0" fontId="2" fillId="0" borderId="13" xfId="433" applyFont="1" applyBorder="1" applyAlignment="1">
      <alignment horizontal="center" vertical="center"/>
    </xf>
    <xf numFmtId="0" fontId="2" fillId="0" borderId="15" xfId="433" applyFont="1" applyBorder="1" applyAlignment="1">
      <alignment horizontal="center" vertical="center"/>
    </xf>
    <xf numFmtId="0" fontId="2" fillId="0" borderId="14" xfId="433" applyFont="1" applyBorder="1" applyAlignment="1">
      <alignment horizontal="center" vertical="center"/>
    </xf>
    <xf numFmtId="0" fontId="2" fillId="0" borderId="11" xfId="433"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32" xfId="0" applyFont="1" applyBorder="1" applyAlignment="1">
      <alignment horizontal="center" vertical="center" wrapText="1"/>
    </xf>
    <xf numFmtId="0" fontId="2" fillId="0" borderId="8" xfId="0" applyFont="1" applyBorder="1" applyAlignment="1">
      <alignment horizontal="center" vertical="center" wrapText="1"/>
    </xf>
    <xf numFmtId="172" fontId="2" fillId="0" borderId="11" xfId="126" applyNumberFormat="1" applyFont="1" applyFill="1" applyBorder="1" applyAlignment="1">
      <alignment horizontal="center" wrapText="1"/>
    </xf>
    <xf numFmtId="0" fontId="2" fillId="0" borderId="11" xfId="127" applyNumberFormat="1" applyFont="1" applyFill="1" applyBorder="1" applyAlignment="1">
      <alignment horizontal="center" wrapText="1"/>
    </xf>
    <xf numFmtId="0" fontId="119" fillId="0" borderId="11" xfId="0" applyFont="1" applyBorder="1" applyAlignment="1">
      <alignment horizontal="center" vertical="center" textRotation="90"/>
    </xf>
    <xf numFmtId="0" fontId="126" fillId="0" borderId="11" xfId="0" applyFont="1" applyBorder="1" applyAlignment="1">
      <alignment horizontal="center" vertical="center" textRotation="90"/>
    </xf>
    <xf numFmtId="0" fontId="2" fillId="0" borderId="11" xfId="0" applyFont="1" applyFill="1" applyBorder="1" applyAlignment="1">
      <alignment horizontal="center" vertical="center"/>
    </xf>
    <xf numFmtId="0" fontId="2" fillId="0" borderId="11" xfId="0" applyFont="1" applyFill="1" applyBorder="1" applyAlignment="1">
      <alignment horizontal="center"/>
    </xf>
    <xf numFmtId="0" fontId="2" fillId="0" borderId="32" xfId="0" applyFont="1" applyFill="1" applyBorder="1" applyAlignment="1">
      <alignment horizontal="center"/>
    </xf>
    <xf numFmtId="0" fontId="2" fillId="0" borderId="11" xfId="404" applyFont="1" applyBorder="1" applyAlignment="1">
      <alignment horizontal="center"/>
    </xf>
    <xf numFmtId="0" fontId="2" fillId="0" borderId="11" xfId="393" applyFont="1" applyFill="1" applyBorder="1" applyAlignment="1">
      <alignment horizontal="center"/>
    </xf>
    <xf numFmtId="0" fontId="1" fillId="0" borderId="11" xfId="393" applyFont="1" applyFill="1" applyBorder="1" applyAlignment="1">
      <alignment horizontal="center" wrapText="1"/>
    </xf>
    <xf numFmtId="0" fontId="2" fillId="0" borderId="13" xfId="393" applyFont="1" applyFill="1" applyBorder="1" applyAlignment="1">
      <alignment horizontal="center" wrapText="1"/>
    </xf>
    <xf numFmtId="0" fontId="2" fillId="0" borderId="14" xfId="393" applyFont="1" applyFill="1" applyBorder="1" applyAlignment="1">
      <alignment horizontal="center" wrapText="1"/>
    </xf>
    <xf numFmtId="14" fontId="2" fillId="0" borderId="13" xfId="393" applyNumberFormat="1" applyFont="1" applyFill="1" applyBorder="1" applyAlignment="1" applyProtection="1">
      <alignment horizontal="center" wrapText="1"/>
      <protection locked="0"/>
    </xf>
    <xf numFmtId="14" fontId="2" fillId="0" borderId="14" xfId="393" applyNumberFormat="1" applyFont="1" applyFill="1" applyBorder="1" applyAlignment="1" applyProtection="1">
      <alignment horizontal="center" wrapText="1"/>
      <protection locked="0"/>
    </xf>
    <xf numFmtId="0" fontId="14" fillId="0" borderId="0" xfId="393" applyFont="1" applyAlignment="1">
      <alignment horizontal="left" vertical="top" wrapText="1"/>
    </xf>
    <xf numFmtId="0" fontId="9" fillId="0" borderId="0" xfId="393" applyFont="1" applyFill="1" applyAlignment="1">
      <alignment horizontal="left" wrapText="1"/>
    </xf>
    <xf numFmtId="0" fontId="14" fillId="0" borderId="35" xfId="393" applyFont="1" applyBorder="1" applyAlignment="1">
      <alignment horizontal="left" wrapText="1"/>
    </xf>
    <xf numFmtId="0" fontId="2" fillId="0" borderId="11" xfId="393" applyFont="1" applyFill="1" applyBorder="1" applyAlignment="1">
      <alignment horizontal="center" wrapText="1"/>
    </xf>
    <xf numFmtId="14" fontId="2" fillId="0" borderId="11" xfId="393" applyNumberFormat="1" applyFont="1" applyFill="1" applyBorder="1" applyAlignment="1" applyProtection="1">
      <alignment horizontal="center" wrapText="1"/>
      <protection locked="0"/>
    </xf>
    <xf numFmtId="10" fontId="1" fillId="0" borderId="11" xfId="393" applyNumberFormat="1" applyFont="1" applyBorder="1" applyAlignment="1">
      <alignment horizontal="center" vertical="center" wrapText="1"/>
    </xf>
    <xf numFmtId="0" fontId="1" fillId="0" borderId="11" xfId="393" applyFont="1" applyBorder="1" applyAlignment="1">
      <alignment horizontal="center" vertical="center" wrapText="1"/>
    </xf>
    <xf numFmtId="0" fontId="121" fillId="0" borderId="0" xfId="0" applyFont="1" applyAlignment="1">
      <alignment horizontal="left" vertical="center" wrapText="1"/>
    </xf>
    <xf numFmtId="2" fontId="2" fillId="0" borderId="13" xfId="404" applyNumberFormat="1" applyFont="1" applyFill="1" applyBorder="1" applyAlignment="1">
      <alignment horizontal="center"/>
    </xf>
    <xf numFmtId="2" fontId="2" fillId="0" borderId="15" xfId="404" applyNumberFormat="1" applyFont="1" applyFill="1" applyBorder="1" applyAlignment="1">
      <alignment horizontal="center"/>
    </xf>
    <xf numFmtId="2" fontId="2" fillId="0" borderId="14" xfId="404" applyNumberFormat="1" applyFont="1" applyFill="1" applyBorder="1" applyAlignment="1">
      <alignment horizontal="center"/>
    </xf>
    <xf numFmtId="0" fontId="2" fillId="0" borderId="13" xfId="404" applyFont="1" applyBorder="1" applyAlignment="1">
      <alignment horizontal="center"/>
    </xf>
    <xf numFmtId="0" fontId="2" fillId="0" borderId="15" xfId="404" applyFont="1" applyBorder="1" applyAlignment="1">
      <alignment horizontal="center"/>
    </xf>
    <xf numFmtId="0" fontId="2" fillId="0" borderId="14" xfId="404" applyFont="1" applyBorder="1" applyAlignment="1">
      <alignment horizontal="center"/>
    </xf>
    <xf numFmtId="0" fontId="1" fillId="0" borderId="12" xfId="393" applyFont="1" applyBorder="1" applyAlignment="1">
      <alignment vertical="center"/>
    </xf>
    <xf numFmtId="0" fontId="1" fillId="0" borderId="32" xfId="393" applyFont="1" applyBorder="1" applyAlignment="1">
      <alignment vertical="center"/>
    </xf>
    <xf numFmtId="0" fontId="2" fillId="0" borderId="12" xfId="404" applyFont="1" applyBorder="1" applyAlignment="1">
      <alignment vertical="center" wrapText="1"/>
    </xf>
    <xf numFmtId="0" fontId="2" fillId="0" borderId="8" xfId="404" applyFont="1" applyBorder="1" applyAlignment="1">
      <alignment vertical="center" wrapText="1"/>
    </xf>
    <xf numFmtId="0" fontId="2" fillId="0" borderId="32" xfId="404" applyFont="1" applyBorder="1" applyAlignment="1">
      <alignment vertical="center" wrapText="1"/>
    </xf>
    <xf numFmtId="0" fontId="2" fillId="0" borderId="0" xfId="404" applyFont="1" applyAlignment="1">
      <alignment horizontal="left" vertical="top" wrapText="1"/>
    </xf>
    <xf numFmtId="0" fontId="1" fillId="0" borderId="0" xfId="404" applyFont="1" applyAlignment="1">
      <alignment horizontal="left"/>
    </xf>
    <xf numFmtId="0" fontId="14" fillId="0" borderId="0" xfId="404" applyFont="1" applyBorder="1" applyAlignment="1">
      <alignment horizontal="justify" vertical="top" wrapText="1"/>
    </xf>
    <xf numFmtId="0" fontId="14" fillId="0" borderId="0" xfId="404" applyFont="1" applyAlignment="1">
      <alignment horizontal="left" vertical="top" wrapText="1"/>
    </xf>
    <xf numFmtId="0" fontId="105" fillId="0" borderId="11" xfId="0" applyFont="1" applyBorder="1" applyAlignment="1">
      <alignment horizontal="center" vertical="center"/>
    </xf>
    <xf numFmtId="0" fontId="121" fillId="0" borderId="0" xfId="0" applyFont="1" applyBorder="1" applyAlignment="1">
      <alignment horizontal="left" vertical="center" wrapText="1"/>
    </xf>
    <xf numFmtId="0" fontId="2" fillId="0" borderId="0" xfId="0" applyFont="1" applyAlignment="1">
      <alignment horizontal="left"/>
    </xf>
    <xf numFmtId="0" fontId="107" fillId="0" borderId="36" xfId="0" applyFont="1" applyBorder="1" applyAlignment="1">
      <alignment vertical="center"/>
    </xf>
    <xf numFmtId="0" fontId="107" fillId="0" borderId="26" xfId="0" applyFont="1" applyBorder="1" applyAlignment="1">
      <alignment vertical="center"/>
    </xf>
    <xf numFmtId="0" fontId="107" fillId="0" borderId="37" xfId="0" applyFont="1" applyBorder="1" applyAlignment="1">
      <alignment horizontal="right" vertical="center"/>
    </xf>
    <xf numFmtId="0" fontId="107" fillId="0" borderId="27" xfId="0" applyFont="1" applyBorder="1" applyAlignment="1">
      <alignment horizontal="right" vertical="center"/>
    </xf>
    <xf numFmtId="0" fontId="120" fillId="0" borderId="31" xfId="0" applyFont="1" applyBorder="1" applyAlignment="1">
      <alignment horizontal="center" vertical="center" wrapText="1"/>
    </xf>
    <xf numFmtId="0" fontId="120" fillId="0" borderId="17" xfId="0" applyFont="1" applyBorder="1" applyAlignment="1">
      <alignment horizontal="center" vertical="center" wrapText="1"/>
    </xf>
    <xf numFmtId="0" fontId="120" fillId="33" borderId="31" xfId="0" applyFont="1" applyFill="1" applyBorder="1" applyAlignment="1">
      <alignment horizontal="center" vertical="center" wrapText="1"/>
    </xf>
    <xf numFmtId="0" fontId="120" fillId="33" borderId="17" xfId="0" applyFont="1" applyFill="1" applyBorder="1" applyAlignment="1">
      <alignment horizontal="center" vertical="center" wrapText="1"/>
    </xf>
    <xf numFmtId="0" fontId="120" fillId="0" borderId="21" xfId="0" applyFont="1" applyBorder="1" applyAlignment="1">
      <alignment horizontal="center" vertical="center" wrapText="1"/>
    </xf>
    <xf numFmtId="0" fontId="120" fillId="0" borderId="19" xfId="0" applyFont="1" applyBorder="1" applyAlignment="1">
      <alignment horizontal="center" vertical="center" wrapText="1"/>
    </xf>
    <xf numFmtId="0" fontId="122" fillId="0" borderId="38" xfId="0" applyFont="1" applyBorder="1" applyAlignment="1">
      <alignment vertical="center" wrapText="1"/>
    </xf>
    <xf numFmtId="0" fontId="122" fillId="0" borderId="0" xfId="0" applyFont="1" applyAlignment="1">
      <alignment vertical="center" wrapText="1"/>
    </xf>
    <xf numFmtId="0" fontId="120" fillId="30" borderId="31" xfId="0" applyFont="1" applyFill="1" applyBorder="1" applyAlignment="1">
      <alignment horizontal="center" vertical="center" wrapText="1"/>
    </xf>
    <xf numFmtId="0" fontId="120" fillId="30" borderId="17" xfId="0" applyFont="1" applyFill="1" applyBorder="1" applyAlignment="1">
      <alignment horizontal="center" vertical="center" wrapText="1"/>
    </xf>
    <xf numFmtId="0" fontId="119" fillId="30" borderId="31" xfId="0" applyFont="1" applyFill="1" applyBorder="1" applyAlignment="1">
      <alignment horizontal="center" vertical="center"/>
    </xf>
    <xf numFmtId="0" fontId="119" fillId="30" borderId="17" xfId="0" applyFont="1" applyFill="1" applyBorder="1" applyAlignment="1">
      <alignment horizontal="center" vertical="center"/>
    </xf>
    <xf numFmtId="0" fontId="119" fillId="30" borderId="31" xfId="0" applyFont="1" applyFill="1" applyBorder="1" applyAlignment="1">
      <alignment horizontal="center" vertical="center" wrapText="1"/>
    </xf>
    <xf numFmtId="0" fontId="119" fillId="30" borderId="17" xfId="0" applyFont="1" applyFill="1" applyBorder="1" applyAlignment="1">
      <alignment horizontal="center" vertical="center" wrapText="1"/>
    </xf>
    <xf numFmtId="0" fontId="121" fillId="0" borderId="0" xfId="0" applyFont="1" applyBorder="1" applyAlignment="1">
      <alignment horizontal="justify" vertical="center" wrapText="1"/>
    </xf>
    <xf numFmtId="0" fontId="2" fillId="0" borderId="0" xfId="0" applyFont="1" applyBorder="1" applyAlignment="1">
      <alignment horizontal="left" vertical="center" wrapText="1"/>
    </xf>
    <xf numFmtId="9" fontId="107" fillId="0" borderId="31" xfId="0" applyNumberFormat="1" applyFont="1" applyBorder="1" applyAlignment="1">
      <alignment horizontal="center" vertical="center" wrapText="1"/>
    </xf>
    <xf numFmtId="9" fontId="107" fillId="0" borderId="17" xfId="0" applyNumberFormat="1" applyFont="1" applyBorder="1" applyAlignment="1">
      <alignment horizontal="center" vertical="center" wrapText="1"/>
    </xf>
    <xf numFmtId="14" fontId="105" fillId="0" borderId="31" xfId="0" applyNumberFormat="1" applyFont="1" applyBorder="1" applyAlignment="1">
      <alignment horizontal="center" vertical="center" wrapText="1"/>
    </xf>
    <xf numFmtId="14" fontId="105" fillId="0" borderId="17" xfId="0" applyNumberFormat="1" applyFont="1" applyBorder="1" applyAlignment="1">
      <alignment horizontal="center" vertical="center" wrapText="1"/>
    </xf>
    <xf numFmtId="14" fontId="105" fillId="0" borderId="31" xfId="0" applyNumberFormat="1" applyFont="1" applyBorder="1" applyAlignment="1">
      <alignment horizontal="center" vertical="center"/>
    </xf>
    <xf numFmtId="14" fontId="105" fillId="0" borderId="39" xfId="0" applyNumberFormat="1" applyFont="1" applyBorder="1" applyAlignment="1">
      <alignment horizontal="center" vertical="center"/>
    </xf>
    <xf numFmtId="14" fontId="105" fillId="0" borderId="17" xfId="0" applyNumberFormat="1" applyFont="1" applyBorder="1" applyAlignment="1">
      <alignment horizontal="center" vertical="center"/>
    </xf>
    <xf numFmtId="0" fontId="107" fillId="32" borderId="31" xfId="0" applyFont="1" applyFill="1" applyBorder="1" applyAlignment="1">
      <alignment vertical="center" wrapText="1"/>
    </xf>
    <xf numFmtId="0" fontId="107" fillId="32" borderId="39" xfId="0" applyFont="1" applyFill="1" applyBorder="1" applyAlignment="1">
      <alignment vertical="center" wrapText="1"/>
    </xf>
    <xf numFmtId="0" fontId="107" fillId="0" borderId="21" xfId="0" applyFont="1" applyBorder="1" applyAlignment="1">
      <alignment horizontal="center" vertical="center"/>
    </xf>
    <xf numFmtId="0" fontId="107" fillId="0" borderId="22" xfId="0" applyFont="1" applyBorder="1" applyAlignment="1">
      <alignment horizontal="center" vertical="center"/>
    </xf>
    <xf numFmtId="0" fontId="107" fillId="0" borderId="40" xfId="0" applyFont="1" applyBorder="1" applyAlignment="1">
      <alignment horizontal="center" vertical="center"/>
    </xf>
    <xf numFmtId="9" fontId="107" fillId="0" borderId="21" xfId="0" applyNumberFormat="1" applyFont="1" applyBorder="1" applyAlignment="1">
      <alignment horizontal="center" vertical="center"/>
    </xf>
    <xf numFmtId="9" fontId="107" fillId="0" borderId="22" xfId="0" applyNumberFormat="1" applyFont="1" applyBorder="1" applyAlignment="1">
      <alignment horizontal="center" vertical="center"/>
    </xf>
    <xf numFmtId="9" fontId="107" fillId="0" borderId="40" xfId="0" applyNumberFormat="1" applyFont="1" applyBorder="1" applyAlignment="1">
      <alignment horizontal="center" vertical="center"/>
    </xf>
    <xf numFmtId="0" fontId="107" fillId="30" borderId="21" xfId="0" applyFont="1" applyFill="1" applyBorder="1" applyAlignment="1">
      <alignment horizontal="center" vertical="center"/>
    </xf>
    <xf numFmtId="0" fontId="107" fillId="30" borderId="22" xfId="0" applyFont="1" applyFill="1" applyBorder="1" applyAlignment="1">
      <alignment horizontal="center" vertical="center"/>
    </xf>
    <xf numFmtId="0" fontId="107" fillId="30" borderId="19" xfId="0" applyFont="1" applyFill="1" applyBorder="1" applyAlignment="1">
      <alignment horizontal="center" vertical="center"/>
    </xf>
    <xf numFmtId="9" fontId="107" fillId="0" borderId="31" xfId="0" applyNumberFormat="1" applyFont="1" applyBorder="1" applyAlignment="1">
      <alignment horizontal="center" vertical="center"/>
    </xf>
    <xf numFmtId="9" fontId="107" fillId="0" borderId="17" xfId="0" applyNumberFormat="1" applyFont="1" applyBorder="1" applyAlignment="1">
      <alignment horizontal="center" vertical="center"/>
    </xf>
    <xf numFmtId="10" fontId="107" fillId="0" borderId="31" xfId="0" applyNumberFormat="1" applyFont="1" applyBorder="1" applyAlignment="1">
      <alignment horizontal="center" vertical="center" wrapText="1"/>
    </xf>
    <xf numFmtId="10" fontId="107" fillId="0" borderId="17" xfId="0" applyNumberFormat="1" applyFont="1" applyBorder="1" applyAlignment="1">
      <alignment horizontal="center" vertical="center" wrapText="1"/>
    </xf>
    <xf numFmtId="0" fontId="1" fillId="0" borderId="11" xfId="404" applyFont="1" applyBorder="1" applyAlignment="1">
      <alignment horizontal="center" vertical="center"/>
    </xf>
    <xf numFmtId="0" fontId="2" fillId="0" borderId="0" xfId="393" applyFont="1" applyAlignment="1">
      <alignment horizontal="left"/>
    </xf>
    <xf numFmtId="0" fontId="2" fillId="0" borderId="0" xfId="393" applyFont="1" applyAlignment="1">
      <alignment horizontal="center"/>
    </xf>
    <xf numFmtId="0" fontId="30" fillId="0" borderId="35" xfId="393" applyFont="1" applyBorder="1" applyAlignment="1">
      <alignment horizontal="left" vertical="top" wrapText="1"/>
    </xf>
    <xf numFmtId="0" fontId="14" fillId="0" borderId="0" xfId="393" applyFont="1" applyBorder="1" applyAlignment="1">
      <alignment vertical="top" wrapText="1"/>
    </xf>
    <xf numFmtId="0" fontId="30" fillId="0" borderId="0" xfId="393" applyFont="1" applyAlignment="1">
      <alignment vertical="top" wrapText="1"/>
    </xf>
    <xf numFmtId="0" fontId="1" fillId="0" borderId="0" xfId="445" applyFont="1"/>
    <xf numFmtId="0" fontId="1" fillId="0" borderId="12" xfId="445" applyFont="1" applyBorder="1" applyAlignment="1">
      <alignment vertical="top" wrapText="1"/>
    </xf>
    <xf numFmtId="0" fontId="1" fillId="0" borderId="8" xfId="445" applyFont="1" applyBorder="1" applyAlignment="1">
      <alignment vertical="top" wrapText="1"/>
    </xf>
    <xf numFmtId="0" fontId="1" fillId="0" borderId="32" xfId="445" applyFont="1" applyBorder="1" applyAlignment="1">
      <alignment vertical="top" wrapText="1"/>
    </xf>
    <xf numFmtId="0" fontId="1" fillId="0" borderId="13" xfId="445" applyFont="1" applyBorder="1" applyAlignment="1">
      <alignment wrapText="1"/>
    </xf>
    <xf numFmtId="0" fontId="1" fillId="0" borderId="14" xfId="445" applyFont="1" applyBorder="1" applyAlignment="1">
      <alignment wrapText="1"/>
    </xf>
    <xf numFmtId="0" fontId="2" fillId="0" borderId="11" xfId="445" applyFont="1" applyFill="1" applyBorder="1" applyAlignment="1">
      <alignment horizontal="center" vertical="center" wrapText="1"/>
    </xf>
    <xf numFmtId="0" fontId="2" fillId="0" borderId="11" xfId="445" applyFont="1" applyFill="1" applyBorder="1" applyAlignment="1">
      <alignment horizontal="center" vertical="center"/>
    </xf>
    <xf numFmtId="0" fontId="14" fillId="0" borderId="0" xfId="445" applyFont="1" applyBorder="1" applyAlignment="1">
      <alignment horizontal="left" wrapText="1"/>
    </xf>
    <xf numFmtId="0" fontId="102" fillId="0" borderId="0" xfId="445" applyFont="1" applyBorder="1" applyAlignment="1">
      <alignment horizontal="left" wrapText="1"/>
    </xf>
    <xf numFmtId="0" fontId="14" fillId="0" borderId="0" xfId="445" applyFont="1" applyAlignment="1">
      <alignment horizontal="left" wrapText="1"/>
    </xf>
    <xf numFmtId="0" fontId="102" fillId="0" borderId="0" xfId="445" applyFont="1" applyAlignment="1">
      <alignment horizontal="left" wrapText="1"/>
    </xf>
    <xf numFmtId="0" fontId="2" fillId="0" borderId="0" xfId="445" applyFont="1" applyBorder="1" applyAlignment="1">
      <alignment horizontal="center"/>
    </xf>
  </cellXfs>
  <cellStyles count="536">
    <cellStyle name="_3.1_Риск ликвидности и прибыльность банков" xfId="1"/>
    <cellStyle name="_3.1_Риск ликвидности и прибыльность банков 2" xfId="2"/>
    <cellStyle name="_3.1_Риск ликвидности и прибыльность банков 3" xfId="3"/>
    <cellStyle name="_3.1_Риск ликвидности и прибыльность банков_валюта в динамике_ласт" xfId="4"/>
    <cellStyle name="_3.1_Риск ликвидности и прибыльность банков_График 1-корп." xfId="5"/>
    <cellStyle name="_3.1_Риск ликвидности и прибыльность банков_Таблицы и диаграммы_Алмат" xfId="6"/>
    <cellStyle name="_3.3_достаточность капитала и структура фондирования" xfId="7"/>
    <cellStyle name="_3.3_достаточность капитала и структура фондирования 2" xfId="8"/>
    <cellStyle name="_3.3_достаточность капитала и структура фондирования 3" xfId="9"/>
    <cellStyle name="_3.3_достаточность капитала и структура фондирования_валюта в динамике_ласт" xfId="10"/>
    <cellStyle name="_3.3_достаточность капитала и структура фондирования_График 1-корп." xfId="11"/>
    <cellStyle name="_3.3_достаточность капитала и структура фондирования_Таблицы и диаграммы_Алмат" xfId="12"/>
    <cellStyle name="_для макро сектора (Асия)" xfId="13"/>
    <cellStyle name="20% - Accent1" xfId="14"/>
    <cellStyle name="20% - Accent2" xfId="15"/>
    <cellStyle name="20% - Accent3" xfId="16"/>
    <cellStyle name="20% - Accent4" xfId="17"/>
    <cellStyle name="20% - Accent5" xfId="18"/>
    <cellStyle name="20% - Accent6" xfId="19"/>
    <cellStyle name="20% - Акцент1 2" xfId="20"/>
    <cellStyle name="20% - Акцент1 3" xfId="21"/>
    <cellStyle name="20% - Акцент1 4" xfId="22"/>
    <cellStyle name="20% - Акцент2 2" xfId="23"/>
    <cellStyle name="20% - Акцент2 3" xfId="24"/>
    <cellStyle name="20% - Акцент2 4" xfId="25"/>
    <cellStyle name="20% - Акцент3 2" xfId="26"/>
    <cellStyle name="20% - Акцент3 3" xfId="27"/>
    <cellStyle name="20% - Акцент3 4" xfId="28"/>
    <cellStyle name="20% - Акцент4 2" xfId="29"/>
    <cellStyle name="20% - Акцент4 3" xfId="30"/>
    <cellStyle name="20% - Акцент4 4" xfId="31"/>
    <cellStyle name="20% - Акцент5 2" xfId="32"/>
    <cellStyle name="20% - Акцент5 3" xfId="33"/>
    <cellStyle name="20% - Акцент5 4" xfId="34"/>
    <cellStyle name="20% - Акцент6 2" xfId="35"/>
    <cellStyle name="20% - Акцент6 3" xfId="36"/>
    <cellStyle name="20% - Акцент6 4" xfId="37"/>
    <cellStyle name="40% - Accent1" xfId="38"/>
    <cellStyle name="40% - Accent2" xfId="39"/>
    <cellStyle name="40% - Accent3" xfId="40"/>
    <cellStyle name="40% - Accent4" xfId="41"/>
    <cellStyle name="40% - Accent5" xfId="42"/>
    <cellStyle name="40% - Accent6" xfId="43"/>
    <cellStyle name="40% - Акцент1 2" xfId="44"/>
    <cellStyle name="40% - Акцент1 3" xfId="45"/>
    <cellStyle name="40% - Акцент1 4" xfId="46"/>
    <cellStyle name="40% - Акцент2 2" xfId="47"/>
    <cellStyle name="40% - Акцент2 3" xfId="48"/>
    <cellStyle name="40% - Акцент2 4" xfId="49"/>
    <cellStyle name="40% - Акцент3 2" xfId="50"/>
    <cellStyle name="40% - Акцент3 3" xfId="51"/>
    <cellStyle name="40% - Акцент3 4" xfId="52"/>
    <cellStyle name="40% - Акцент4 2" xfId="53"/>
    <cellStyle name="40% - Акцент4 3" xfId="54"/>
    <cellStyle name="40% - Акцент4 4" xfId="55"/>
    <cellStyle name="40% - Акцент5 2" xfId="56"/>
    <cellStyle name="40% - Акцент5 3" xfId="57"/>
    <cellStyle name="40% - Акцент5 4" xfId="58"/>
    <cellStyle name="40% - Акцент6 2" xfId="59"/>
    <cellStyle name="40% - Акцент6 3" xfId="60"/>
    <cellStyle name="40% - Акцент6 4" xfId="61"/>
    <cellStyle name="60% - Accent1" xfId="62"/>
    <cellStyle name="60% - Accent2" xfId="63"/>
    <cellStyle name="60% - Accent3" xfId="64"/>
    <cellStyle name="60% - Accent4" xfId="65"/>
    <cellStyle name="60% - Accent5" xfId="66"/>
    <cellStyle name="60% - Accent6" xfId="67"/>
    <cellStyle name="60% - Акцент1 2" xfId="68"/>
    <cellStyle name="60% - Акцент1 3" xfId="69"/>
    <cellStyle name="60% - Акцент1 4" xfId="70"/>
    <cellStyle name="60% - Акцент2 2" xfId="71"/>
    <cellStyle name="60% - Акцент2 3" xfId="72"/>
    <cellStyle name="60% - Акцент3 2" xfId="73"/>
    <cellStyle name="60% - Акцент3 3" xfId="74"/>
    <cellStyle name="60% - Акцент3 4" xfId="75"/>
    <cellStyle name="60% - Акцент4 2" xfId="76"/>
    <cellStyle name="60% - Акцент4 3" xfId="77"/>
    <cellStyle name="60% - Акцент4 4" xfId="78"/>
    <cellStyle name="60% - Акцент5 2" xfId="79"/>
    <cellStyle name="60% - Акцент5 3" xfId="80"/>
    <cellStyle name="60% - Акцент6 2" xfId="81"/>
    <cellStyle name="60% - Акцент6 3" xfId="82"/>
    <cellStyle name="60% - Акцент6 4" xfId="83"/>
    <cellStyle name="Accent1" xfId="84"/>
    <cellStyle name="Accent2" xfId="85"/>
    <cellStyle name="Accent3" xfId="86"/>
    <cellStyle name="Accent4" xfId="87"/>
    <cellStyle name="Accent5" xfId="88"/>
    <cellStyle name="Accent6" xfId="89"/>
    <cellStyle name="Bad" xfId="90"/>
    <cellStyle name="BoldCenter" xfId="91"/>
    <cellStyle name="BoldCenter 2" xfId="92"/>
    <cellStyle name="BoldCenter 3" xfId="93"/>
    <cellStyle name="BoldLeft" xfId="94"/>
    <cellStyle name="BoldRight" xfId="95"/>
    <cellStyle name="Calculation" xfId="96"/>
    <cellStyle name="Center" xfId="97"/>
    <cellStyle name="Check Cell" xfId="98"/>
    <cellStyle name="Comma [0]_irl tel sep5" xfId="99"/>
    <cellStyle name="Comma_cb_t1-1E" xfId="100"/>
    <cellStyle name="Currency [0]_irl tel sep5" xfId="101"/>
    <cellStyle name="Currency_irl tel sep5" xfId="102"/>
    <cellStyle name="DATA" xfId="103"/>
    <cellStyle name="Euro" xfId="104"/>
    <cellStyle name="Euro 2" xfId="105"/>
    <cellStyle name="Euro 3" xfId="106"/>
    <cellStyle name="Explanatory Text" xfId="107"/>
    <cellStyle name="Good" xfId="108"/>
    <cellStyle name="Heading 1" xfId="109"/>
    <cellStyle name="Heading 2" xfId="110"/>
    <cellStyle name="Heading 3" xfId="111"/>
    <cellStyle name="Heading 4" xfId="112"/>
    <cellStyle name="Input" xfId="113"/>
    <cellStyle name="kb" xfId="114"/>
    <cellStyle name="Left" xfId="115"/>
    <cellStyle name="Linked Cell" xfId="116"/>
    <cellStyle name="Neutral" xfId="117"/>
    <cellStyle name="Normal 2" xfId="118"/>
    <cellStyle name="Normal 3" xfId="119"/>
    <cellStyle name="Normal 4" xfId="120"/>
    <cellStyle name="Normal_1. Currency" xfId="121"/>
    <cellStyle name="Normál_212" xfId="122"/>
    <cellStyle name="Normal_Book1" xfId="123"/>
    <cellStyle name="Normal_Capitalization" xfId="124"/>
    <cellStyle name="Normal_Indicators" xfId="125"/>
    <cellStyle name="Normal_Sheet1" xfId="126"/>
    <cellStyle name="Normal_исходник" xfId="127"/>
    <cellStyle name="normální_cross pracovní 7 ČERVENEC  2007" xfId="128"/>
    <cellStyle name="normбlnм_laroux" xfId="129"/>
    <cellStyle name="Note" xfId="130"/>
    <cellStyle name="Note 2" xfId="131"/>
    <cellStyle name="Note 3" xfId="132"/>
    <cellStyle name="Notes" xfId="133"/>
    <cellStyle name="Number4DecimalStyle" xfId="134"/>
    <cellStyle name="Output" xfId="135"/>
    <cellStyle name="S0" xfId="136"/>
    <cellStyle name="S0 10" xfId="137"/>
    <cellStyle name="S0 11" xfId="138"/>
    <cellStyle name="S0 12" xfId="139"/>
    <cellStyle name="S0 13" xfId="140"/>
    <cellStyle name="S0 14" xfId="141"/>
    <cellStyle name="S0 15" xfId="142"/>
    <cellStyle name="S0 16" xfId="143"/>
    <cellStyle name="S0 17" xfId="144"/>
    <cellStyle name="S0 2" xfId="145"/>
    <cellStyle name="S0 2 2" xfId="146"/>
    <cellStyle name="S0 3" xfId="147"/>
    <cellStyle name="S0 4" xfId="148"/>
    <cellStyle name="S0 4 2" xfId="149"/>
    <cellStyle name="S0 5" xfId="150"/>
    <cellStyle name="S0 6" xfId="151"/>
    <cellStyle name="S0 7" xfId="152"/>
    <cellStyle name="S0 8" xfId="153"/>
    <cellStyle name="S0 9" xfId="154"/>
    <cellStyle name="S0_Коэффициенты по новому" xfId="155"/>
    <cellStyle name="S1" xfId="156"/>
    <cellStyle name="S1 10" xfId="157"/>
    <cellStyle name="S1 11" xfId="158"/>
    <cellStyle name="S1 12" xfId="159"/>
    <cellStyle name="S1 13" xfId="160"/>
    <cellStyle name="S1 14" xfId="161"/>
    <cellStyle name="S1 15" xfId="162"/>
    <cellStyle name="S1 16" xfId="163"/>
    <cellStyle name="S1 17" xfId="164"/>
    <cellStyle name="S1 2" xfId="165"/>
    <cellStyle name="S1 3" xfId="166"/>
    <cellStyle name="S1 3 2" xfId="167"/>
    <cellStyle name="S1 4" xfId="168"/>
    <cellStyle name="S1 5" xfId="169"/>
    <cellStyle name="S1 6" xfId="170"/>
    <cellStyle name="S1 7" xfId="171"/>
    <cellStyle name="S1 8" xfId="172"/>
    <cellStyle name="S1 9" xfId="173"/>
    <cellStyle name="S1_Коэффициенты по новому" xfId="174"/>
    <cellStyle name="S10" xfId="175"/>
    <cellStyle name="S10 2" xfId="176"/>
    <cellStyle name="S10 3" xfId="177"/>
    <cellStyle name="S10 4" xfId="178"/>
    <cellStyle name="S10 5" xfId="179"/>
    <cellStyle name="S11" xfId="180"/>
    <cellStyle name="S11 2" xfId="181"/>
    <cellStyle name="S11 3" xfId="182"/>
    <cellStyle name="S11 4" xfId="183"/>
    <cellStyle name="S11 7" xfId="184"/>
    <cellStyle name="S12" xfId="185"/>
    <cellStyle name="S12 2" xfId="186"/>
    <cellStyle name="S12 3" xfId="187"/>
    <cellStyle name="S12 4" xfId="188"/>
    <cellStyle name="S13" xfId="189"/>
    <cellStyle name="S13 2" xfId="190"/>
    <cellStyle name="S14" xfId="191"/>
    <cellStyle name="S14 2" xfId="192"/>
    <cellStyle name="S15" xfId="193"/>
    <cellStyle name="S16" xfId="194"/>
    <cellStyle name="S17" xfId="195"/>
    <cellStyle name="S17 2" xfId="196"/>
    <cellStyle name="S18" xfId="197"/>
    <cellStyle name="S18 2" xfId="198"/>
    <cellStyle name="S19" xfId="199"/>
    <cellStyle name="S2" xfId="200"/>
    <cellStyle name="S2 10" xfId="201"/>
    <cellStyle name="S2 11" xfId="202"/>
    <cellStyle name="S2 12" xfId="203"/>
    <cellStyle name="S2 13" xfId="204"/>
    <cellStyle name="S2 14" xfId="205"/>
    <cellStyle name="S2 15" xfId="206"/>
    <cellStyle name="S2 16" xfId="207"/>
    <cellStyle name="S2 17" xfId="208"/>
    <cellStyle name="S2 18" xfId="209"/>
    <cellStyle name="S2 19" xfId="210"/>
    <cellStyle name="S2 2" xfId="211"/>
    <cellStyle name="S2 2 2" xfId="212"/>
    <cellStyle name="S2 2 3" xfId="213"/>
    <cellStyle name="S2 3" xfId="214"/>
    <cellStyle name="S2 4" xfId="215"/>
    <cellStyle name="S2 5" xfId="216"/>
    <cellStyle name="S2 6" xfId="217"/>
    <cellStyle name="S2 7" xfId="218"/>
    <cellStyle name="S2 8" xfId="219"/>
    <cellStyle name="S2 9" xfId="220"/>
    <cellStyle name="S2_инв" xfId="221"/>
    <cellStyle name="S20" xfId="222"/>
    <cellStyle name="S21" xfId="223"/>
    <cellStyle name="S22" xfId="224"/>
    <cellStyle name="S3" xfId="225"/>
    <cellStyle name="S3 10" xfId="226"/>
    <cellStyle name="S3 11" xfId="227"/>
    <cellStyle name="S3 12" xfId="228"/>
    <cellStyle name="S3 13" xfId="229"/>
    <cellStyle name="S3 14" xfId="230"/>
    <cellStyle name="S3 15" xfId="231"/>
    <cellStyle name="S3 16" xfId="232"/>
    <cellStyle name="S3 17" xfId="233"/>
    <cellStyle name="S3 18" xfId="234"/>
    <cellStyle name="S3 19" xfId="235"/>
    <cellStyle name="S3 2" xfId="236"/>
    <cellStyle name="S3 2 2" xfId="237"/>
    <cellStyle name="S3 3" xfId="238"/>
    <cellStyle name="S3 4" xfId="239"/>
    <cellStyle name="S3 5" xfId="240"/>
    <cellStyle name="S3 6" xfId="241"/>
    <cellStyle name="S3 6 2" xfId="242"/>
    <cellStyle name="S3 7" xfId="243"/>
    <cellStyle name="S3 8" xfId="244"/>
    <cellStyle name="S3 9" xfId="245"/>
    <cellStyle name="S3_mis_НПС(объем)" xfId="246"/>
    <cellStyle name="S4" xfId="247"/>
    <cellStyle name="S4 10" xfId="248"/>
    <cellStyle name="S4 11" xfId="249"/>
    <cellStyle name="S4 12" xfId="250"/>
    <cellStyle name="S4 13" xfId="251"/>
    <cellStyle name="S4 14" xfId="252"/>
    <cellStyle name="S4 15" xfId="253"/>
    <cellStyle name="S4 16" xfId="254"/>
    <cellStyle name="S4 17" xfId="255"/>
    <cellStyle name="S4 2" xfId="256"/>
    <cellStyle name="S4 2 2" xfId="257"/>
    <cellStyle name="S4 3" xfId="258"/>
    <cellStyle name="S4 4" xfId="259"/>
    <cellStyle name="S4 5" xfId="260"/>
    <cellStyle name="S4 6" xfId="261"/>
    <cellStyle name="S4 7" xfId="262"/>
    <cellStyle name="S4 8" xfId="263"/>
    <cellStyle name="S4 9" xfId="264"/>
    <cellStyle name="S4 9 2" xfId="265"/>
    <cellStyle name="S4_mis_НПС(объем)" xfId="266"/>
    <cellStyle name="S5" xfId="267"/>
    <cellStyle name="S5 10" xfId="268"/>
    <cellStyle name="S5 11" xfId="269"/>
    <cellStyle name="S5 12" xfId="270"/>
    <cellStyle name="S5 13" xfId="271"/>
    <cellStyle name="S5 14" xfId="272"/>
    <cellStyle name="S5 15" xfId="273"/>
    <cellStyle name="S5 16" xfId="274"/>
    <cellStyle name="S5 17" xfId="275"/>
    <cellStyle name="S5 18" xfId="276"/>
    <cellStyle name="S5 19" xfId="277"/>
    <cellStyle name="S5 2" xfId="278"/>
    <cellStyle name="S5 2 2" xfId="279"/>
    <cellStyle name="S5 2 3" xfId="280"/>
    <cellStyle name="S5 3" xfId="281"/>
    <cellStyle name="S5 4" xfId="282"/>
    <cellStyle name="S5 4 2" xfId="283"/>
    <cellStyle name="S5 5" xfId="284"/>
    <cellStyle name="S5 6" xfId="285"/>
    <cellStyle name="S5 6 2" xfId="286"/>
    <cellStyle name="S5 6 3" xfId="287"/>
    <cellStyle name="S5 7" xfId="288"/>
    <cellStyle name="S5 8" xfId="289"/>
    <cellStyle name="S5 9" xfId="290"/>
    <cellStyle name="S5_mis_НПС(объем)" xfId="291"/>
    <cellStyle name="S6" xfId="292"/>
    <cellStyle name="S6 10" xfId="293"/>
    <cellStyle name="S6 11" xfId="294"/>
    <cellStyle name="S6 12" xfId="295"/>
    <cellStyle name="S6 13" xfId="296"/>
    <cellStyle name="S6 14" xfId="297"/>
    <cellStyle name="S6 15" xfId="298"/>
    <cellStyle name="S6 16" xfId="299"/>
    <cellStyle name="S6 17" xfId="300"/>
    <cellStyle name="S6 2" xfId="301"/>
    <cellStyle name="S6 3" xfId="302"/>
    <cellStyle name="S6 3 2" xfId="303"/>
    <cellStyle name="S6 4" xfId="304"/>
    <cellStyle name="S6 5" xfId="305"/>
    <cellStyle name="S6 5 2" xfId="306"/>
    <cellStyle name="S6 6" xfId="307"/>
    <cellStyle name="S6 7" xfId="308"/>
    <cellStyle name="S6 8" xfId="309"/>
    <cellStyle name="S6 9" xfId="310"/>
    <cellStyle name="S6_mis_НПС(тыс)" xfId="311"/>
    <cellStyle name="S7" xfId="312"/>
    <cellStyle name="S7 2" xfId="313"/>
    <cellStyle name="S7 3" xfId="314"/>
    <cellStyle name="S7 4" xfId="315"/>
    <cellStyle name="S7 4 2" xfId="316"/>
    <cellStyle name="S7 5" xfId="317"/>
    <cellStyle name="S7 5 2" xfId="318"/>
    <cellStyle name="S7 6" xfId="319"/>
    <cellStyle name="S7_mis_НПС(млн)" xfId="320"/>
    <cellStyle name="S8" xfId="321"/>
    <cellStyle name="S8 2" xfId="322"/>
    <cellStyle name="S8 3" xfId="323"/>
    <cellStyle name="S8 3 2" xfId="324"/>
    <cellStyle name="S8 4" xfId="325"/>
    <cellStyle name="S8 5" xfId="326"/>
    <cellStyle name="S8 6" xfId="327"/>
    <cellStyle name="S8 7" xfId="328"/>
    <cellStyle name="S8_mis_НПС(объем)" xfId="329"/>
    <cellStyle name="S9" xfId="330"/>
    <cellStyle name="S9 2" xfId="331"/>
    <cellStyle name="S9 2 2" xfId="332"/>
    <cellStyle name="S9 3" xfId="333"/>
    <cellStyle name="S9 4" xfId="334"/>
    <cellStyle name="S9 5" xfId="335"/>
    <cellStyle name="S9_mis_НПС(объем)" xfId="336"/>
    <cellStyle name="tbill" xfId="337"/>
    <cellStyle name="Title" xfId="338"/>
    <cellStyle name="Total" xfId="339"/>
    <cellStyle name="Warning Text" xfId="340"/>
    <cellStyle name="Акцент1 2" xfId="341"/>
    <cellStyle name="Акцент1 3" xfId="342"/>
    <cellStyle name="Акцент1 4" xfId="343"/>
    <cellStyle name="Акцент2 2" xfId="344"/>
    <cellStyle name="Акцент2 3" xfId="345"/>
    <cellStyle name="Акцент3 2" xfId="346"/>
    <cellStyle name="Акцент3 3" xfId="347"/>
    <cellStyle name="Акцент4 2" xfId="348"/>
    <cellStyle name="Акцент4 3" xfId="349"/>
    <cellStyle name="Акцент4 4" xfId="350"/>
    <cellStyle name="Акцент5 2" xfId="351"/>
    <cellStyle name="Акцент5 3" xfId="352"/>
    <cellStyle name="Акцент6 2" xfId="353"/>
    <cellStyle name="Акцент6 3" xfId="354"/>
    <cellStyle name="Акцент6 4" xfId="355"/>
    <cellStyle name="Ввод  2" xfId="356"/>
    <cellStyle name="Ввод  3" xfId="357"/>
    <cellStyle name="Ввод  4" xfId="358"/>
    <cellStyle name="Виталий" xfId="359"/>
    <cellStyle name="Вывод 2" xfId="360"/>
    <cellStyle name="Вывод 3" xfId="361"/>
    <cellStyle name="Вывод 4" xfId="362"/>
    <cellStyle name="Вычисление 2" xfId="363"/>
    <cellStyle name="Вычисление 3" xfId="364"/>
    <cellStyle name="Вычисление 4" xfId="365"/>
    <cellStyle name="Гиперссылка" xfId="366" builtinId="8"/>
    <cellStyle name="Гиперссылка 2" xfId="367"/>
    <cellStyle name="Гиперссылка 3" xfId="368"/>
    <cellStyle name="Денежный 2" xfId="369"/>
    <cellStyle name="Денежный 3" xfId="370"/>
    <cellStyle name="Заголовок 1 2" xfId="371"/>
    <cellStyle name="Заголовок 1 3" xfId="372"/>
    <cellStyle name="Заголовок 1 4" xfId="373"/>
    <cellStyle name="Заголовок 2 2" xfId="374"/>
    <cellStyle name="Заголовок 2 3" xfId="375"/>
    <cellStyle name="Заголовок 2 4" xfId="376"/>
    <cellStyle name="Заголовок 3 2" xfId="377"/>
    <cellStyle name="Заголовок 3 3" xfId="378"/>
    <cellStyle name="Заголовок 3 4" xfId="379"/>
    <cellStyle name="Заголовок 4 2" xfId="380"/>
    <cellStyle name="Заголовок 4 3" xfId="381"/>
    <cellStyle name="Заголовок 4 4" xfId="382"/>
    <cellStyle name="Итог 2" xfId="383"/>
    <cellStyle name="Итог 3" xfId="384"/>
    <cellStyle name="Итог 4" xfId="385"/>
    <cellStyle name="Контрольная ячейка 2" xfId="386"/>
    <cellStyle name="Контрольная ячейка 3" xfId="387"/>
    <cellStyle name="Название 2" xfId="388"/>
    <cellStyle name="Название 3" xfId="389"/>
    <cellStyle name="Название 4" xfId="390"/>
    <cellStyle name="Нейтральный 2" xfId="391"/>
    <cellStyle name="Нейтральный 3" xfId="392"/>
    <cellStyle name="Обычный" xfId="0" builtinId="0"/>
    <cellStyle name="Обычный 10" xfId="393"/>
    <cellStyle name="Обычный 11" xfId="394"/>
    <cellStyle name="Обычный 12" xfId="395"/>
    <cellStyle name="Обычный 13" xfId="396"/>
    <cellStyle name="Обычный 14" xfId="397"/>
    <cellStyle name="Обычный 14 2" xfId="398"/>
    <cellStyle name="Обычный 15" xfId="399"/>
    <cellStyle name="Обычный 16" xfId="400"/>
    <cellStyle name="Обычный 17" xfId="401"/>
    <cellStyle name="Обычный 18" xfId="402"/>
    <cellStyle name="Обычный 19" xfId="403"/>
    <cellStyle name="Обычный 2" xfId="404"/>
    <cellStyle name="Обычный 2 2" xfId="405"/>
    <cellStyle name="Обычный 2 2 2" xfId="406"/>
    <cellStyle name="Обычный 2 2 3" xfId="407"/>
    <cellStyle name="Обычный 2 3" xfId="408"/>
    <cellStyle name="Обычный 2 4" xfId="409"/>
    <cellStyle name="Обычный 2 5" xfId="410"/>
    <cellStyle name="Обычный 2_2.2.2. Структура фин. сектора" xfId="411"/>
    <cellStyle name="Обычный 2_валюта в динамике_ласт" xfId="412"/>
    <cellStyle name="Обычный 2_График 1-корп." xfId="413"/>
    <cellStyle name="Обычный 2_График Бауржана" xfId="414"/>
    <cellStyle name="Обычный 20" xfId="415"/>
    <cellStyle name="Обычный 21" xfId="416"/>
    <cellStyle name="Обычный 3" xfId="417"/>
    <cellStyle name="Обычный 3 2" xfId="418"/>
    <cellStyle name="Обычный 4" xfId="419"/>
    <cellStyle name="Обычный 4 2" xfId="420"/>
    <cellStyle name="Обычный 5" xfId="421"/>
    <cellStyle name="Обычный 5 2" xfId="422"/>
    <cellStyle name="Обычный 5 2 2" xfId="423"/>
    <cellStyle name="Обычный 5 3" xfId="424"/>
    <cellStyle name="Обычный 6" xfId="425"/>
    <cellStyle name="Обычный 7" xfId="426"/>
    <cellStyle name="Обычный 7 2" xfId="427"/>
    <cellStyle name="Обычный 7 3" xfId="428"/>
    <cellStyle name="Обычный 8" xfId="429"/>
    <cellStyle name="Обычный 8 2" xfId="430"/>
    <cellStyle name="Обычный 9" xfId="431"/>
    <cellStyle name="Обычный_2.2.4" xfId="432"/>
    <cellStyle name="Обычный_2.3.4-2 Доля 5 крупнейших фин. институтов сегмента" xfId="433"/>
    <cellStyle name="Обычный_2.3.4-2 Доля 5 крупнейших фин. институтов сегмента 2" xfId="434"/>
    <cellStyle name="Обычный_2.5 - недвижимость" xfId="435"/>
    <cellStyle name="Обычный_3.1_Риск ликвидности и прибыльность банков" xfId="436"/>
    <cellStyle name="Обычный_3.Финансовые рынки" xfId="437"/>
    <cellStyle name="Обычный_3.Финансовые рынки 2" xfId="438"/>
    <cellStyle name="Обычный_4.1.1." xfId="439"/>
    <cellStyle name="Обычный_4.1.1. 2" xfId="440"/>
    <cellStyle name="Обычный_4.2.1. Структура фин. сектора" xfId="441"/>
    <cellStyle name="Обычный_4_Роль фин сектора1" xfId="442"/>
    <cellStyle name="Обычный_6. Иные фианасовыйе институты" xfId="443"/>
    <cellStyle name="Обычный_6.2.  НПФ" xfId="444"/>
    <cellStyle name="Обычный_7.1. Платежные системы_графики и таблицы" xfId="445"/>
    <cellStyle name="Обычный_7.1. Платежные системы_графики и таблицы 2" xfId="446"/>
    <cellStyle name="Обычный_box_кс" xfId="447"/>
    <cellStyle name="Обычный_KASE-base" xfId="448"/>
    <cellStyle name="Обычный_KASE-base1" xfId="449"/>
    <cellStyle name="Обычный_График 7" xfId="450"/>
    <cellStyle name="Обычный_Графики" xfId="451"/>
    <cellStyle name="Обычный_Кварт" xfId="452"/>
    <cellStyle name="Обычный_Книга12" xfId="453"/>
    <cellStyle name="Обычный_Копия 1.1.Внешние условия, определяющие финансовую стабильность" xfId="454"/>
    <cellStyle name="Обычный_Копия 1.1.Внешние условия, определяющие финансовую стабильность 2" xfId="455"/>
    <cellStyle name="Обычный_Лист1" xfId="456"/>
    <cellStyle name="Обычный_Лист17" xfId="457"/>
    <cellStyle name="Обычный_Лист3" xfId="458"/>
    <cellStyle name="Обычный_май" xfId="459"/>
    <cellStyle name="Обычный_премии по видам эк деят" xfId="460"/>
    <cellStyle name="Обычный_Прилож. к форме №2" xfId="461"/>
    <cellStyle name="Обычный_Прилож. к форме №2 2" xfId="462"/>
    <cellStyle name="Обычный_Прилож. к форме №2_атланта" xfId="463"/>
    <cellStyle name="Обычный_Раздел 6" xfId="464"/>
    <cellStyle name="Обычный_Таблицы и диаграммы к Отчету о финансовой стабильности (2007)" xfId="465"/>
    <cellStyle name="Обычный_финансовый рынок_2" xfId="466"/>
    <cellStyle name="Плохой 2" xfId="467"/>
    <cellStyle name="Плохой 3" xfId="468"/>
    <cellStyle name="Пояснение 2" xfId="469"/>
    <cellStyle name="Пояснение 3" xfId="470"/>
    <cellStyle name="Примечание 2" xfId="471"/>
    <cellStyle name="Примечание 3" xfId="472"/>
    <cellStyle name="Примечание 4" xfId="473"/>
    <cellStyle name="Процентный 2" xfId="474"/>
    <cellStyle name="Процентный 3" xfId="475"/>
    <cellStyle name="Процентный 4" xfId="476"/>
    <cellStyle name="Процентный 4 2" xfId="477"/>
    <cellStyle name="Процентный 5" xfId="478"/>
    <cellStyle name="Связанная ячейка 2" xfId="479"/>
    <cellStyle name="Связанная ячейка 3" xfId="480"/>
    <cellStyle name="Стиль 1" xfId="481"/>
    <cellStyle name="Стиль 1 2" xfId="482"/>
    <cellStyle name="Стиль 1 3" xfId="483"/>
    <cellStyle name="Стиль 2" xfId="484"/>
    <cellStyle name="Текст предупреждения 2" xfId="485"/>
    <cellStyle name="Текст предупреждения 3" xfId="486"/>
    <cellStyle name="Тысячи [0]_Birga" xfId="487"/>
    <cellStyle name="Тысячи_Birga" xfId="488"/>
    <cellStyle name="Финансовый [0] 2" xfId="489"/>
    <cellStyle name="Финансовый [0] 2 2" xfId="490"/>
    <cellStyle name="Финансовый [0] 3" xfId="491"/>
    <cellStyle name="Финансовый 10" xfId="492"/>
    <cellStyle name="Финансовый 11" xfId="493"/>
    <cellStyle name="Финансовый 12" xfId="494"/>
    <cellStyle name="Финансовый 13" xfId="495"/>
    <cellStyle name="Финансовый 14" xfId="496"/>
    <cellStyle name="Финансовый 15" xfId="497"/>
    <cellStyle name="Финансовый 16" xfId="498"/>
    <cellStyle name="Финансовый 17" xfId="499"/>
    <cellStyle name="Финансовый 18" xfId="500"/>
    <cellStyle name="Финансовый 19" xfId="501"/>
    <cellStyle name="Финансовый 2" xfId="502"/>
    <cellStyle name="Финансовый 2 2" xfId="503"/>
    <cellStyle name="Финансовый 2 3" xfId="504"/>
    <cellStyle name="Финансовый 2 4" xfId="505"/>
    <cellStyle name="Финансовый 2 5" xfId="506"/>
    <cellStyle name="Финансовый 2 6" xfId="507"/>
    <cellStyle name="Финансовый 20" xfId="508"/>
    <cellStyle name="Финансовый 21" xfId="509"/>
    <cellStyle name="Финансовый 22" xfId="510"/>
    <cellStyle name="Финансовый 23" xfId="511"/>
    <cellStyle name="Финансовый 24" xfId="512"/>
    <cellStyle name="Финансовый 25" xfId="513"/>
    <cellStyle name="Финансовый 26" xfId="514"/>
    <cellStyle name="Финансовый 27" xfId="515"/>
    <cellStyle name="Финансовый 28" xfId="516"/>
    <cellStyle name="Финансовый 29" xfId="517"/>
    <cellStyle name="Финансовый 3" xfId="518"/>
    <cellStyle name="Финансовый 3 2" xfId="519"/>
    <cellStyle name="Финансовый 30" xfId="520"/>
    <cellStyle name="Финансовый 31" xfId="521"/>
    <cellStyle name="Финансовый 32" xfId="522"/>
    <cellStyle name="Финансовый 33" xfId="523"/>
    <cellStyle name="Финансовый 4" xfId="524"/>
    <cellStyle name="Финансовый 4 2" xfId="525"/>
    <cellStyle name="Финансовый 4 2 2" xfId="526"/>
    <cellStyle name="Финансовый 5" xfId="527"/>
    <cellStyle name="Финансовый 6" xfId="528"/>
    <cellStyle name="Финансовый 7" xfId="529"/>
    <cellStyle name="Финансовый 8" xfId="530"/>
    <cellStyle name="Финансовый 9" xfId="531"/>
    <cellStyle name="Финансовый_2.3.4-2 Доля 5 крупнейших фин. институтов сегмента" xfId="532"/>
    <cellStyle name="Хороший 2" xfId="533"/>
    <cellStyle name="Хороший 3" xfId="534"/>
    <cellStyle name="標準_i104x_入力訂正84_入力訂正84_入力訂正84_入力訂正85_TMSシステム（２係用）" xfId="53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externalLink" Target="externalLinks/externalLink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externalLink" Target="externalLinks/externalLink8.xml"/><Relationship Id="rId128" Type="http://schemas.openxmlformats.org/officeDocument/2006/relationships/calcChain" Target="calcChain.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13" Type="http://schemas.openxmlformats.org/officeDocument/2006/relationships/worksheet" Target="worksheets/sheet113.xml"/><Relationship Id="rId118" Type="http://schemas.openxmlformats.org/officeDocument/2006/relationships/externalLink" Target="externalLinks/externalLink3.xml"/><Relationship Id="rId12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externalLink" Target="externalLinks/externalLink6.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worksheet" Target="worksheets/sheet103.xml"/><Relationship Id="rId108" Type="http://schemas.openxmlformats.org/officeDocument/2006/relationships/worksheet" Target="worksheets/sheet108.xml"/><Relationship Id="rId116" Type="http://schemas.openxmlformats.org/officeDocument/2006/relationships/externalLink" Target="externalLinks/externalLink1.xml"/><Relationship Id="rId124"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11" Type="http://schemas.openxmlformats.org/officeDocument/2006/relationships/worksheet" Target="worksheets/sheet11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worksheet" Target="worksheets/sheet114.xml"/><Relationship Id="rId119" Type="http://schemas.openxmlformats.org/officeDocument/2006/relationships/externalLink" Target="externalLinks/externalLink4.xml"/><Relationship Id="rId127" Type="http://schemas.openxmlformats.org/officeDocument/2006/relationships/sharedStrings" Target="sharedString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externalLink" Target="externalLinks/externalLink5.xml"/><Relationship Id="rId125"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61" Type="http://schemas.openxmlformats.org/officeDocument/2006/relationships/worksheet" Target="worksheets/sheet61.xml"/><Relationship Id="rId82" Type="http://schemas.openxmlformats.org/officeDocument/2006/relationships/worksheet" Target="worksheets/sheet82.xml"/></Relationships>
</file>

<file path=xl/charts/_rels/chart79.xml.rels><?xml version="1.0" encoding="UTF-8" standalone="yes"?>
<Relationships xmlns="http://schemas.openxmlformats.org/package/2006/relationships"><Relationship Id="rId1" Type="http://schemas.openxmlformats.org/officeDocument/2006/relationships/chartUserShapes" Target="../drawings/drawing60.xml"/></Relationships>
</file>

<file path=xl/charts/_rels/chart89.xml.rels><?xml version="1.0" encoding="UTF-8" standalone="yes"?>
<Relationships xmlns="http://schemas.openxmlformats.org/package/2006/relationships"><Relationship Id="rId1" Type="http://schemas.openxmlformats.org/officeDocument/2006/relationships/chartUserShapes" Target="../drawings/drawing7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5379235571013734E-2"/>
          <c:y val="5.7429056662034857E-2"/>
          <c:w val="0.8806662050679217"/>
          <c:h val="0.65192867068087701"/>
        </c:manualLayout>
      </c:layout>
      <c:barChart>
        <c:barDir val="col"/>
        <c:grouping val="stacked"/>
        <c:varyColors val="0"/>
        <c:ser>
          <c:idx val="0"/>
          <c:order val="0"/>
          <c:tx>
            <c:strRef>
              <c:f>'Figure 2.1.1'!$B$5</c:f>
              <c:strCache>
                <c:ptCount val="1"/>
                <c:pt idx="0">
                  <c:v>Agriculture </c:v>
                </c:pt>
              </c:strCache>
            </c:strRef>
          </c:tx>
          <c:invertIfNegative val="0"/>
          <c:cat>
            <c:numRef>
              <c:f>'Figure 2.1.1'!$C$4:$I$4</c:f>
              <c:numCache>
                <c:formatCode>yyyy</c:formatCode>
                <c:ptCount val="7"/>
                <c:pt idx="0">
                  <c:v>39448</c:v>
                </c:pt>
                <c:pt idx="1">
                  <c:v>39814</c:v>
                </c:pt>
                <c:pt idx="2">
                  <c:v>40179</c:v>
                </c:pt>
                <c:pt idx="3">
                  <c:v>40544</c:v>
                </c:pt>
                <c:pt idx="5" formatCode="mm/yyyy">
                  <c:v>40787</c:v>
                </c:pt>
                <c:pt idx="6" formatCode="mm/yyyy">
                  <c:v>41153</c:v>
                </c:pt>
              </c:numCache>
            </c:numRef>
          </c:cat>
          <c:val>
            <c:numRef>
              <c:f>'Figure 2.1.1'!$C$5:$I$5</c:f>
              <c:numCache>
                <c:formatCode>#\ ##0.0</c:formatCode>
                <c:ptCount val="7"/>
                <c:pt idx="0">
                  <c:v>-0.33533389399154184</c:v>
                </c:pt>
                <c:pt idx="1">
                  <c:v>0.75224594336446382</c:v>
                </c:pt>
                <c:pt idx="2">
                  <c:v>-0.61860660390717859</c:v>
                </c:pt>
                <c:pt idx="3">
                  <c:v>1.2945326359135017</c:v>
                </c:pt>
                <c:pt idx="5">
                  <c:v>0.57802232762094097</c:v>
                </c:pt>
                <c:pt idx="6">
                  <c:v>-0.50972801784060728</c:v>
                </c:pt>
              </c:numCache>
            </c:numRef>
          </c:val>
          <c:extLst>
            <c:ext xmlns:c16="http://schemas.microsoft.com/office/drawing/2014/chart" uri="{C3380CC4-5D6E-409C-BE32-E72D297353CC}">
              <c16:uniqueId val="{00000000-F13F-406F-BD7E-3847227AFD80}"/>
            </c:ext>
          </c:extLst>
        </c:ser>
        <c:ser>
          <c:idx val="1"/>
          <c:order val="1"/>
          <c:tx>
            <c:strRef>
              <c:f>'Figure 2.1.1'!$B$6</c:f>
              <c:strCache>
                <c:ptCount val="1"/>
                <c:pt idx="0">
                  <c:v>Industry </c:v>
                </c:pt>
              </c:strCache>
            </c:strRef>
          </c:tx>
          <c:invertIfNegative val="0"/>
          <c:cat>
            <c:numRef>
              <c:f>'Figure 2.1.1'!$C$4:$I$4</c:f>
              <c:numCache>
                <c:formatCode>yyyy</c:formatCode>
                <c:ptCount val="7"/>
                <c:pt idx="0">
                  <c:v>39448</c:v>
                </c:pt>
                <c:pt idx="1">
                  <c:v>39814</c:v>
                </c:pt>
                <c:pt idx="2">
                  <c:v>40179</c:v>
                </c:pt>
                <c:pt idx="3">
                  <c:v>40544</c:v>
                </c:pt>
                <c:pt idx="5" formatCode="mm/yyyy">
                  <c:v>40787</c:v>
                </c:pt>
                <c:pt idx="6" formatCode="mm/yyyy">
                  <c:v>41153</c:v>
                </c:pt>
              </c:numCache>
            </c:numRef>
          </c:cat>
          <c:val>
            <c:numRef>
              <c:f>'Figure 2.1.1'!$C$6:$I$6</c:f>
              <c:numCache>
                <c:formatCode>#\ ##0.0</c:formatCode>
                <c:ptCount val="7"/>
                <c:pt idx="0">
                  <c:v>0.66506353290477349</c:v>
                </c:pt>
                <c:pt idx="1">
                  <c:v>1.0406859254210166</c:v>
                </c:pt>
                <c:pt idx="2">
                  <c:v>2.8074123798430595</c:v>
                </c:pt>
                <c:pt idx="3">
                  <c:v>1.0057928205208959</c:v>
                </c:pt>
                <c:pt idx="5">
                  <c:v>1.5060443348301267</c:v>
                </c:pt>
                <c:pt idx="6">
                  <c:v>0.15157043039180415</c:v>
                </c:pt>
              </c:numCache>
            </c:numRef>
          </c:val>
          <c:extLst>
            <c:ext xmlns:c16="http://schemas.microsoft.com/office/drawing/2014/chart" uri="{C3380CC4-5D6E-409C-BE32-E72D297353CC}">
              <c16:uniqueId val="{00000001-F13F-406F-BD7E-3847227AFD80}"/>
            </c:ext>
          </c:extLst>
        </c:ser>
        <c:ser>
          <c:idx val="2"/>
          <c:order val="2"/>
          <c:tx>
            <c:strRef>
              <c:f>'Figure 2.1.1'!$B$7</c:f>
              <c:strCache>
                <c:ptCount val="1"/>
                <c:pt idx="0">
                  <c:v>Construction </c:v>
                </c:pt>
              </c:strCache>
            </c:strRef>
          </c:tx>
          <c:invertIfNegative val="0"/>
          <c:cat>
            <c:numRef>
              <c:f>'Figure 2.1.1'!$C$4:$I$4</c:f>
              <c:numCache>
                <c:formatCode>yyyy</c:formatCode>
                <c:ptCount val="7"/>
                <c:pt idx="0">
                  <c:v>39448</c:v>
                </c:pt>
                <c:pt idx="1">
                  <c:v>39814</c:v>
                </c:pt>
                <c:pt idx="2">
                  <c:v>40179</c:v>
                </c:pt>
                <c:pt idx="3">
                  <c:v>40544</c:v>
                </c:pt>
                <c:pt idx="5" formatCode="mm/yyyy">
                  <c:v>40787</c:v>
                </c:pt>
                <c:pt idx="6" formatCode="mm/yyyy">
                  <c:v>41153</c:v>
                </c:pt>
              </c:numCache>
            </c:numRef>
          </c:cat>
          <c:val>
            <c:numRef>
              <c:f>'Figure 2.1.1'!$C$7:$I$7</c:f>
              <c:numCache>
                <c:formatCode>#\ ##0.0</c:formatCode>
                <c:ptCount val="7"/>
                <c:pt idx="0">
                  <c:v>0.42570913518171005</c:v>
                </c:pt>
                <c:pt idx="1">
                  <c:v>-0.20900877757659714</c:v>
                </c:pt>
                <c:pt idx="2">
                  <c:v>0.40442781490150242</c:v>
                </c:pt>
                <c:pt idx="3">
                  <c:v>0.28259406215553173</c:v>
                </c:pt>
                <c:pt idx="5">
                  <c:v>0.3655272233475147</c:v>
                </c:pt>
                <c:pt idx="6">
                  <c:v>0.27447785213218767</c:v>
                </c:pt>
              </c:numCache>
            </c:numRef>
          </c:val>
          <c:extLst>
            <c:ext xmlns:c16="http://schemas.microsoft.com/office/drawing/2014/chart" uri="{C3380CC4-5D6E-409C-BE32-E72D297353CC}">
              <c16:uniqueId val="{00000002-F13F-406F-BD7E-3847227AFD80}"/>
            </c:ext>
          </c:extLst>
        </c:ser>
        <c:ser>
          <c:idx val="3"/>
          <c:order val="3"/>
          <c:tx>
            <c:strRef>
              <c:f>'Figure 2.1.1'!$B$8</c:f>
              <c:strCache>
                <c:ptCount val="1"/>
                <c:pt idx="0">
                  <c:v>Service sector </c:v>
                </c:pt>
              </c:strCache>
            </c:strRef>
          </c:tx>
          <c:invertIfNegative val="0"/>
          <c:cat>
            <c:numRef>
              <c:f>'Figure 2.1.1'!$C$4:$I$4</c:f>
              <c:numCache>
                <c:formatCode>yyyy</c:formatCode>
                <c:ptCount val="7"/>
                <c:pt idx="0">
                  <c:v>39448</c:v>
                </c:pt>
                <c:pt idx="1">
                  <c:v>39814</c:v>
                </c:pt>
                <c:pt idx="2">
                  <c:v>40179</c:v>
                </c:pt>
                <c:pt idx="3">
                  <c:v>40544</c:v>
                </c:pt>
                <c:pt idx="5" formatCode="mm/yyyy">
                  <c:v>40787</c:v>
                </c:pt>
                <c:pt idx="6" formatCode="mm/yyyy">
                  <c:v>41153</c:v>
                </c:pt>
              </c:numCache>
            </c:numRef>
          </c:cat>
          <c:val>
            <c:numRef>
              <c:f>'Figure 2.1.1'!$C$8:$I$8</c:f>
              <c:numCache>
                <c:formatCode>#\ ##0.0</c:formatCode>
                <c:ptCount val="7"/>
                <c:pt idx="0">
                  <c:v>2.3416649795493516</c:v>
                </c:pt>
                <c:pt idx="1">
                  <c:v>-0.1494112643242283</c:v>
                </c:pt>
                <c:pt idx="2">
                  <c:v>4.3109824708970272</c:v>
                </c:pt>
                <c:pt idx="3">
                  <c:v>4.5335673846677187</c:v>
                </c:pt>
                <c:pt idx="5">
                  <c:v>4.2973580521800923</c:v>
                </c:pt>
                <c:pt idx="6">
                  <c:v>4.4653734264620919</c:v>
                </c:pt>
              </c:numCache>
            </c:numRef>
          </c:val>
          <c:extLst>
            <c:ext xmlns:c16="http://schemas.microsoft.com/office/drawing/2014/chart" uri="{C3380CC4-5D6E-409C-BE32-E72D297353CC}">
              <c16:uniqueId val="{00000003-F13F-406F-BD7E-3847227AFD80}"/>
            </c:ext>
          </c:extLst>
        </c:ser>
        <c:dLbls>
          <c:showLegendKey val="0"/>
          <c:showVal val="0"/>
          <c:showCatName val="0"/>
          <c:showSerName val="0"/>
          <c:showPercent val="0"/>
          <c:showBubbleSize val="0"/>
        </c:dLbls>
        <c:gapWidth val="60"/>
        <c:overlap val="100"/>
        <c:axId val="470337840"/>
        <c:axId val="1"/>
      </c:barChart>
      <c:lineChart>
        <c:grouping val="standard"/>
        <c:varyColors val="0"/>
        <c:ser>
          <c:idx val="4"/>
          <c:order val="4"/>
          <c:tx>
            <c:strRef>
              <c:f>'Figure 2.1.1'!$B$9</c:f>
              <c:strCache>
                <c:ptCount val="1"/>
                <c:pt idx="0">
                  <c:v>Real GDP growth </c:v>
                </c:pt>
              </c:strCache>
            </c:strRef>
          </c:tx>
          <c:spPr>
            <a:ln w="38100"/>
          </c:spPr>
          <c:marker>
            <c:symbol val="circle"/>
            <c:size val="7"/>
          </c:marker>
          <c:cat>
            <c:numRef>
              <c:f>'Figure 2.1.1'!$C$4:$I$4</c:f>
              <c:numCache>
                <c:formatCode>yyyy</c:formatCode>
                <c:ptCount val="7"/>
                <c:pt idx="0">
                  <c:v>39448</c:v>
                </c:pt>
                <c:pt idx="1">
                  <c:v>39814</c:v>
                </c:pt>
                <c:pt idx="2">
                  <c:v>40179</c:v>
                </c:pt>
                <c:pt idx="3">
                  <c:v>40544</c:v>
                </c:pt>
                <c:pt idx="5" formatCode="mm/yyyy">
                  <c:v>40787</c:v>
                </c:pt>
                <c:pt idx="6" formatCode="mm/yyyy">
                  <c:v>41153</c:v>
                </c:pt>
              </c:numCache>
            </c:numRef>
          </c:cat>
          <c:val>
            <c:numRef>
              <c:f>'Figure 2.1.1'!$C$9:$I$9</c:f>
              <c:numCache>
                <c:formatCode>#\ ##0.0</c:formatCode>
                <c:ptCount val="7"/>
                <c:pt idx="0">
                  <c:v>3.3167491343206734</c:v>
                </c:pt>
                <c:pt idx="1">
                  <c:v>1.2038523011421205</c:v>
                </c:pt>
                <c:pt idx="2">
                  <c:v>7.2957969682915689</c:v>
                </c:pt>
                <c:pt idx="3">
                  <c:v>7.4648924111834418</c:v>
                </c:pt>
                <c:pt idx="5">
                  <c:v>7.2163272939713465</c:v>
                </c:pt>
                <c:pt idx="6">
                  <c:v>5.2000000000000028</c:v>
                </c:pt>
              </c:numCache>
            </c:numRef>
          </c:val>
          <c:smooth val="0"/>
          <c:extLst>
            <c:ext xmlns:c16="http://schemas.microsoft.com/office/drawing/2014/chart" uri="{C3380CC4-5D6E-409C-BE32-E72D297353CC}">
              <c16:uniqueId val="{00000004-F13F-406F-BD7E-3847227AFD80}"/>
            </c:ext>
          </c:extLst>
        </c:ser>
        <c:dLbls>
          <c:showLegendKey val="0"/>
          <c:showVal val="0"/>
          <c:showCatName val="0"/>
          <c:showSerName val="0"/>
          <c:showPercent val="0"/>
          <c:showBubbleSize val="0"/>
        </c:dLbls>
        <c:marker val="1"/>
        <c:smooth val="0"/>
        <c:axId val="470337840"/>
        <c:axId val="1"/>
      </c:lineChart>
      <c:catAx>
        <c:axId val="470337840"/>
        <c:scaling>
          <c:orientation val="minMax"/>
        </c:scaling>
        <c:delete val="0"/>
        <c:axPos val="b"/>
        <c:numFmt formatCode="yyyy" sourceLinked="1"/>
        <c:majorTickMark val="out"/>
        <c:minorTickMark val="none"/>
        <c:tickLblPos val="low"/>
        <c:txPr>
          <a:bodyPr rot="0" vert="horz"/>
          <a:lstStyle/>
          <a:p>
            <a:pPr>
              <a:defRPr lang="en-US"/>
            </a:pPr>
            <a:endParaRPr lang="ru-RU"/>
          </a:p>
        </c:txPr>
        <c:crossAx val="1"/>
        <c:crossesAt val="-2"/>
        <c:auto val="0"/>
        <c:lblAlgn val="ctr"/>
        <c:lblOffset val="100"/>
        <c:tickLblSkip val="1"/>
        <c:tickMarkSkip val="1"/>
        <c:noMultiLvlLbl val="0"/>
      </c:catAx>
      <c:valAx>
        <c:axId val="1"/>
        <c:scaling>
          <c:orientation val="minMax"/>
        </c:scaling>
        <c:delete val="0"/>
        <c:axPos val="l"/>
        <c:majorGridlines>
          <c:spPr>
            <a:ln w="0">
              <a:prstDash val="sysDot"/>
            </a:ln>
          </c:spPr>
        </c:majorGridlines>
        <c:title>
          <c:tx>
            <c:rich>
              <a:bodyPr rot="0" vert="horz"/>
              <a:lstStyle/>
              <a:p>
                <a:pPr>
                  <a:defRPr lang="en-US" b="0"/>
                </a:pPr>
                <a:r>
                  <a:rPr lang="ru-RU" b="0"/>
                  <a:t>%</a:t>
                </a:r>
              </a:p>
            </c:rich>
          </c:tx>
          <c:layout>
            <c:manualLayout>
              <c:xMode val="edge"/>
              <c:yMode val="edge"/>
              <c:x val="0"/>
              <c:y val="0.37075503598859955"/>
            </c:manualLayout>
          </c:layout>
          <c:overlay val="0"/>
        </c:title>
        <c:numFmt formatCode="#,##0" sourceLinked="0"/>
        <c:majorTickMark val="out"/>
        <c:minorTickMark val="none"/>
        <c:tickLblPos val="nextTo"/>
        <c:txPr>
          <a:bodyPr rot="0" vert="horz"/>
          <a:lstStyle/>
          <a:p>
            <a:pPr>
              <a:defRPr lang="en-US"/>
            </a:pPr>
            <a:endParaRPr lang="ru-RU"/>
          </a:p>
        </c:txPr>
        <c:crossAx val="470337840"/>
        <c:crosses val="autoZero"/>
        <c:crossBetween val="between"/>
      </c:valAx>
    </c:plotArea>
    <c:legend>
      <c:legendPos val="b"/>
      <c:layout>
        <c:manualLayout>
          <c:xMode val="edge"/>
          <c:yMode val="edge"/>
          <c:wMode val="edge"/>
          <c:hMode val="edge"/>
          <c:x val="0.15965433768631682"/>
          <c:y val="0.83218427451169841"/>
          <c:w val="0.91216827957854962"/>
          <c:h val="1"/>
        </c:manualLayout>
      </c:layout>
      <c:overlay val="0"/>
      <c:txPr>
        <a:bodyPr/>
        <a:lstStyle/>
        <a:p>
          <a:pPr>
            <a:defRPr lang="en-US"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2119330154153273E-2"/>
          <c:y val="3.125E-2"/>
          <c:w val="0.88662874887117982"/>
          <c:h val="0.64513797800591377"/>
        </c:manualLayout>
      </c:layout>
      <c:barChart>
        <c:barDir val="col"/>
        <c:grouping val="stacked"/>
        <c:varyColors val="0"/>
        <c:ser>
          <c:idx val="0"/>
          <c:order val="1"/>
          <c:tx>
            <c:strRef>
              <c:f>'Figure 2.1.10'!$B$6</c:f>
              <c:strCache>
                <c:ptCount val="1"/>
                <c:pt idx="0">
                  <c:v>Balance on goods and services </c:v>
                </c:pt>
              </c:strCache>
            </c:strRef>
          </c:tx>
          <c:invertIfNegative val="0"/>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2.1.10'!$C$6:$Y$6</c:f>
              <c:numCache>
                <c:formatCode>0.0</c:formatCode>
                <c:ptCount val="23"/>
                <c:pt idx="0">
                  <c:v>11.013103593204239</c:v>
                </c:pt>
                <c:pt idx="1">
                  <c:v>5.9827384052185826</c:v>
                </c:pt>
                <c:pt idx="2">
                  <c:v>2.3235436945620007</c:v>
                </c:pt>
                <c:pt idx="3">
                  <c:v>7.958621986664931</c:v>
                </c:pt>
                <c:pt idx="4">
                  <c:v>27.171204250288316</c:v>
                </c:pt>
                <c:pt idx="5">
                  <c:v>22.596558184793999</c:v>
                </c:pt>
                <c:pt idx="6">
                  <c:v>21.455161643510522</c:v>
                </c:pt>
                <c:pt idx="7">
                  <c:v>10.96612014881353</c:v>
                </c:pt>
                <c:pt idx="8">
                  <c:v>4.3131944463894483</c:v>
                </c:pt>
                <c:pt idx="9">
                  <c:v>2.4040794843197575</c:v>
                </c:pt>
                <c:pt idx="10">
                  <c:v>10.200728664455067</c:v>
                </c:pt>
                <c:pt idx="11">
                  <c:v>11.859128194229299</c:v>
                </c:pt>
                <c:pt idx="12">
                  <c:v>23.864125089730585</c:v>
                </c:pt>
                <c:pt idx="13">
                  <c:v>21.966836965870627</c:v>
                </c:pt>
                <c:pt idx="14">
                  <c:v>11.556731911524151</c:v>
                </c:pt>
                <c:pt idx="15">
                  <c:v>7.3424977340819746</c:v>
                </c:pt>
                <c:pt idx="16">
                  <c:v>23.903558569618522</c:v>
                </c:pt>
                <c:pt idx="17">
                  <c:v>33.374482625503219</c:v>
                </c:pt>
                <c:pt idx="18">
                  <c:v>23.200951925165025</c:v>
                </c:pt>
                <c:pt idx="19">
                  <c:v>13.114109147516444</c:v>
                </c:pt>
                <c:pt idx="20">
                  <c:v>26.792918192326798</c:v>
                </c:pt>
                <c:pt idx="21">
                  <c:v>26.597354483992792</c:v>
                </c:pt>
                <c:pt idx="22">
                  <c:v>15.132747383467585</c:v>
                </c:pt>
              </c:numCache>
            </c:numRef>
          </c:val>
          <c:extLst>
            <c:ext xmlns:c16="http://schemas.microsoft.com/office/drawing/2014/chart" uri="{C3380CC4-5D6E-409C-BE32-E72D297353CC}">
              <c16:uniqueId val="{00000000-6C21-435A-8C24-FE5F056E23B7}"/>
            </c:ext>
          </c:extLst>
        </c:ser>
        <c:ser>
          <c:idx val="2"/>
          <c:order val="2"/>
          <c:tx>
            <c:strRef>
              <c:f>'Figure 2.1.10'!$B$7</c:f>
              <c:strCache>
                <c:ptCount val="1"/>
                <c:pt idx="0">
                  <c:v>Investment income balance</c:v>
                </c:pt>
              </c:strCache>
            </c:strRef>
          </c:tx>
          <c:invertIfNegative val="0"/>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2.1.10'!$C$7:$Y$7</c:f>
              <c:numCache>
                <c:formatCode>0.0</c:formatCode>
                <c:ptCount val="23"/>
                <c:pt idx="0">
                  <c:v>-11.577717491014001</c:v>
                </c:pt>
                <c:pt idx="1">
                  <c:v>-11.582217330287184</c:v>
                </c:pt>
                <c:pt idx="2">
                  <c:v>-9.7286446972045084</c:v>
                </c:pt>
                <c:pt idx="3">
                  <c:v>-12.311612013828141</c:v>
                </c:pt>
                <c:pt idx="4">
                  <c:v>-14.876235283158337</c:v>
                </c:pt>
                <c:pt idx="5">
                  <c:v>-18.107031383864637</c:v>
                </c:pt>
                <c:pt idx="6">
                  <c:v>-12.149669056344763</c:v>
                </c:pt>
                <c:pt idx="7">
                  <c:v>-9.7489942737284405</c:v>
                </c:pt>
                <c:pt idx="8">
                  <c:v>-6.3060974009439272</c:v>
                </c:pt>
                <c:pt idx="9">
                  <c:v>-12.196211228893064</c:v>
                </c:pt>
                <c:pt idx="10">
                  <c:v>-10.600402659433945</c:v>
                </c:pt>
                <c:pt idx="11">
                  <c:v>-9.6603409758826704</c:v>
                </c:pt>
                <c:pt idx="12">
                  <c:v>-14.944392346498175</c:v>
                </c:pt>
                <c:pt idx="13">
                  <c:v>-15.670805711745764</c:v>
                </c:pt>
                <c:pt idx="14">
                  <c:v>-13.239913068015193</c:v>
                </c:pt>
                <c:pt idx="15">
                  <c:v>-7.8016617268744275</c:v>
                </c:pt>
                <c:pt idx="16">
                  <c:v>-17.847002823446054</c:v>
                </c:pt>
                <c:pt idx="17">
                  <c:v>-19.527866152299634</c:v>
                </c:pt>
                <c:pt idx="18">
                  <c:v>-13.274697755848583</c:v>
                </c:pt>
                <c:pt idx="19">
                  <c:v>-8.2622481019247562</c:v>
                </c:pt>
                <c:pt idx="20">
                  <c:v>-15.968349612996482</c:v>
                </c:pt>
                <c:pt idx="21">
                  <c:v>-13.592261249098053</c:v>
                </c:pt>
                <c:pt idx="22">
                  <c:v>-10.41046126913588</c:v>
                </c:pt>
              </c:numCache>
            </c:numRef>
          </c:val>
          <c:extLst>
            <c:ext xmlns:c16="http://schemas.microsoft.com/office/drawing/2014/chart" uri="{C3380CC4-5D6E-409C-BE32-E72D297353CC}">
              <c16:uniqueId val="{00000001-6C21-435A-8C24-FE5F056E23B7}"/>
            </c:ext>
          </c:extLst>
        </c:ser>
        <c:ser>
          <c:idx val="3"/>
          <c:order val="4"/>
          <c:tx>
            <c:strRef>
              <c:f>'Figure 2.1.10'!$B$9</c:f>
              <c:strCache>
                <c:ptCount val="1"/>
                <c:pt idx="0">
                  <c:v>Direct investments </c:v>
                </c:pt>
              </c:strCache>
            </c:strRef>
          </c:tx>
          <c:invertIfNegative val="0"/>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2.1.10'!$C$9:$Y$9</c:f>
              <c:numCache>
                <c:formatCode>0.0</c:formatCode>
                <c:ptCount val="23"/>
                <c:pt idx="0">
                  <c:v>10.375074118817286</c:v>
                </c:pt>
                <c:pt idx="1">
                  <c:v>1.6699888743011106</c:v>
                </c:pt>
                <c:pt idx="2">
                  <c:v>5.9318922684188262</c:v>
                </c:pt>
                <c:pt idx="3">
                  <c:v>11.906392090566678</c:v>
                </c:pt>
                <c:pt idx="4">
                  <c:v>6.3141976796654484</c:v>
                </c:pt>
                <c:pt idx="5">
                  <c:v>9.5358237539975512</c:v>
                </c:pt>
                <c:pt idx="6">
                  <c:v>14.612314331090149</c:v>
                </c:pt>
                <c:pt idx="7">
                  <c:v>7.5551901432936024</c:v>
                </c:pt>
                <c:pt idx="8">
                  <c:v>8.9824240751355049</c:v>
                </c:pt>
                <c:pt idx="9">
                  <c:v>9.4417091882481525</c:v>
                </c:pt>
                <c:pt idx="10">
                  <c:v>8.8627075189001356</c:v>
                </c:pt>
                <c:pt idx="11">
                  <c:v>8.1886769504976655</c:v>
                </c:pt>
                <c:pt idx="12">
                  <c:v>13.89685028318015</c:v>
                </c:pt>
                <c:pt idx="13">
                  <c:v>7.4053840916215865</c:v>
                </c:pt>
                <c:pt idx="14">
                  <c:v>2.9273295354340805</c:v>
                </c:pt>
                <c:pt idx="15">
                  <c:v>-6.6967216235863214</c:v>
                </c:pt>
                <c:pt idx="16">
                  <c:v>7.8894137668395539</c:v>
                </c:pt>
                <c:pt idx="17">
                  <c:v>5.7643482155378747</c:v>
                </c:pt>
                <c:pt idx="18">
                  <c:v>7.0753144727293247</c:v>
                </c:pt>
                <c:pt idx="19">
                  <c:v>0.87567559381796867</c:v>
                </c:pt>
                <c:pt idx="20">
                  <c:v>11.393570532889019</c:v>
                </c:pt>
                <c:pt idx="21">
                  <c:v>3.0979751676893281</c:v>
                </c:pt>
                <c:pt idx="22">
                  <c:v>3.4162812371835187</c:v>
                </c:pt>
              </c:numCache>
            </c:numRef>
          </c:val>
          <c:extLst>
            <c:ext xmlns:c16="http://schemas.microsoft.com/office/drawing/2014/chart" uri="{C3380CC4-5D6E-409C-BE32-E72D297353CC}">
              <c16:uniqueId val="{00000002-6C21-435A-8C24-FE5F056E23B7}"/>
            </c:ext>
          </c:extLst>
        </c:ser>
        <c:ser>
          <c:idx val="5"/>
          <c:order val="5"/>
          <c:tx>
            <c:strRef>
              <c:f>'Figure 2.1.10'!$B$10</c:f>
              <c:strCache>
                <c:ptCount val="1"/>
                <c:pt idx="0">
                  <c:v>Portfolio investments </c:v>
                </c:pt>
              </c:strCache>
            </c:strRef>
          </c:tx>
          <c:invertIfNegative val="0"/>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2.1.10'!$C$10:$Y$10</c:f>
              <c:numCache>
                <c:formatCode>0.0</c:formatCode>
                <c:ptCount val="23"/>
                <c:pt idx="0">
                  <c:v>-4.5046684058034918</c:v>
                </c:pt>
                <c:pt idx="1">
                  <c:v>4.3702726392368003</c:v>
                </c:pt>
                <c:pt idx="2">
                  <c:v>-7.350158027983074</c:v>
                </c:pt>
                <c:pt idx="3">
                  <c:v>-8.5827629469153734</c:v>
                </c:pt>
                <c:pt idx="4">
                  <c:v>-5.6722177245805483</c:v>
                </c:pt>
                <c:pt idx="5">
                  <c:v>-9.9304626164904128</c:v>
                </c:pt>
                <c:pt idx="6">
                  <c:v>-3.7715672591703235</c:v>
                </c:pt>
                <c:pt idx="7">
                  <c:v>-8.8630371513382933</c:v>
                </c:pt>
                <c:pt idx="8">
                  <c:v>15.450296390905546</c:v>
                </c:pt>
                <c:pt idx="9">
                  <c:v>0.33060146381756211</c:v>
                </c:pt>
                <c:pt idx="10">
                  <c:v>-2.2066744967495548</c:v>
                </c:pt>
                <c:pt idx="11">
                  <c:v>0.59804004452262238</c:v>
                </c:pt>
                <c:pt idx="12">
                  <c:v>14.410751333306127</c:v>
                </c:pt>
                <c:pt idx="13">
                  <c:v>-8.4636766295798438</c:v>
                </c:pt>
                <c:pt idx="14">
                  <c:v>2.1524081037846843</c:v>
                </c:pt>
                <c:pt idx="15">
                  <c:v>12.508342406639967</c:v>
                </c:pt>
                <c:pt idx="16">
                  <c:v>0.3012684166572861</c:v>
                </c:pt>
                <c:pt idx="17">
                  <c:v>-11.989288417397136</c:v>
                </c:pt>
                <c:pt idx="18">
                  <c:v>-7.039297500006235</c:v>
                </c:pt>
                <c:pt idx="19">
                  <c:v>-7.5694209855673922</c:v>
                </c:pt>
                <c:pt idx="20">
                  <c:v>-9.5405753241666744</c:v>
                </c:pt>
                <c:pt idx="21">
                  <c:v>-12.173635700339313</c:v>
                </c:pt>
                <c:pt idx="22">
                  <c:v>-6.9163706769417796</c:v>
                </c:pt>
              </c:numCache>
            </c:numRef>
          </c:val>
          <c:extLst>
            <c:ext xmlns:c16="http://schemas.microsoft.com/office/drawing/2014/chart" uri="{C3380CC4-5D6E-409C-BE32-E72D297353CC}">
              <c16:uniqueId val="{00000003-6C21-435A-8C24-FE5F056E23B7}"/>
            </c:ext>
          </c:extLst>
        </c:ser>
        <c:ser>
          <c:idx val="6"/>
          <c:order val="6"/>
          <c:tx>
            <c:strRef>
              <c:f>'Figure 2.1.10'!$B$11</c:f>
              <c:strCache>
                <c:ptCount val="1"/>
                <c:pt idx="0">
                  <c:v>Errors and omissions </c:v>
                </c:pt>
              </c:strCache>
            </c:strRef>
          </c:tx>
          <c:invertIfNegative val="0"/>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2.1.10'!$C$11:$Y$11</c:f>
              <c:numCache>
                <c:formatCode>0.0</c:formatCode>
                <c:ptCount val="23"/>
                <c:pt idx="0">
                  <c:v>-1.2321905930098052</c:v>
                </c:pt>
                <c:pt idx="1">
                  <c:v>-6.4289338685924253</c:v>
                </c:pt>
                <c:pt idx="2">
                  <c:v>-6.2975952451530386</c:v>
                </c:pt>
                <c:pt idx="3">
                  <c:v>2.0130488578224899</c:v>
                </c:pt>
                <c:pt idx="4">
                  <c:v>0.35045058701070825</c:v>
                </c:pt>
                <c:pt idx="5">
                  <c:v>5.5372150752498053</c:v>
                </c:pt>
                <c:pt idx="6">
                  <c:v>-6.5000886728852656</c:v>
                </c:pt>
                <c:pt idx="7">
                  <c:v>-14.634991668724604</c:v>
                </c:pt>
                <c:pt idx="8">
                  <c:v>-12.50930599487082</c:v>
                </c:pt>
                <c:pt idx="9">
                  <c:v>4.3645485577610081</c:v>
                </c:pt>
                <c:pt idx="10">
                  <c:v>0.14119818191369374</c:v>
                </c:pt>
                <c:pt idx="11">
                  <c:v>2.2398113635461363</c:v>
                </c:pt>
                <c:pt idx="12">
                  <c:v>2.1027246101163568</c:v>
                </c:pt>
                <c:pt idx="13">
                  <c:v>-1.7085341610893281</c:v>
                </c:pt>
                <c:pt idx="14">
                  <c:v>4.405794610809429</c:v>
                </c:pt>
                <c:pt idx="15">
                  <c:v>1.9411101900252636</c:v>
                </c:pt>
                <c:pt idx="16">
                  <c:v>4.1747097129845043</c:v>
                </c:pt>
                <c:pt idx="17">
                  <c:v>-3.7357724123464759</c:v>
                </c:pt>
                <c:pt idx="18">
                  <c:v>-8.099474449333071</c:v>
                </c:pt>
                <c:pt idx="19">
                  <c:v>-4.4528087017327671</c:v>
                </c:pt>
                <c:pt idx="20">
                  <c:v>-4.4290545117269877</c:v>
                </c:pt>
                <c:pt idx="21">
                  <c:v>-12.122705445687975</c:v>
                </c:pt>
                <c:pt idx="22">
                  <c:v>-4.0870222598333017</c:v>
                </c:pt>
              </c:numCache>
            </c:numRef>
          </c:val>
          <c:extLst>
            <c:ext xmlns:c16="http://schemas.microsoft.com/office/drawing/2014/chart" uri="{C3380CC4-5D6E-409C-BE32-E72D297353CC}">
              <c16:uniqueId val="{00000004-6C21-435A-8C24-FE5F056E23B7}"/>
            </c:ext>
          </c:extLst>
        </c:ser>
        <c:dLbls>
          <c:showLegendKey val="0"/>
          <c:showVal val="0"/>
          <c:showCatName val="0"/>
          <c:showSerName val="0"/>
          <c:showPercent val="0"/>
          <c:showBubbleSize val="0"/>
        </c:dLbls>
        <c:gapWidth val="70"/>
        <c:overlap val="100"/>
        <c:axId val="470390000"/>
        <c:axId val="1"/>
      </c:barChart>
      <c:lineChart>
        <c:grouping val="standard"/>
        <c:varyColors val="0"/>
        <c:ser>
          <c:idx val="1"/>
          <c:order val="0"/>
          <c:tx>
            <c:strRef>
              <c:f>'Figure 2.1.10'!$B$5</c:f>
              <c:strCache>
                <c:ptCount val="1"/>
                <c:pt idx="0">
                  <c:v>Current account </c:v>
                </c:pt>
              </c:strCache>
            </c:strRef>
          </c:tx>
          <c:spPr>
            <a:ln w="38100"/>
          </c:spPr>
          <c:marker>
            <c:symbol val="none"/>
          </c:marker>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2.1.10'!$C$5:$Y$5</c:f>
              <c:numCache>
                <c:formatCode>0.0</c:formatCode>
                <c:ptCount val="23"/>
                <c:pt idx="0">
                  <c:v>-3.7326437835555732</c:v>
                </c:pt>
                <c:pt idx="1">
                  <c:v>-8.8307360684044447</c:v>
                </c:pt>
                <c:pt idx="2">
                  <c:v>-11.11806748957031</c:v>
                </c:pt>
                <c:pt idx="3">
                  <c:v>-7.1105216345348197</c:v>
                </c:pt>
                <c:pt idx="4">
                  <c:v>10.184166031901567</c:v>
                </c:pt>
                <c:pt idx="5">
                  <c:v>2.9886610526854875</c:v>
                </c:pt>
                <c:pt idx="6">
                  <c:v>7.3748729348322453</c:v>
                </c:pt>
                <c:pt idx="7">
                  <c:v>-0.58392423035797747</c:v>
                </c:pt>
                <c:pt idx="8">
                  <c:v>-3.7658252207574483</c:v>
                </c:pt>
                <c:pt idx="9">
                  <c:v>-11.885858500000221</c:v>
                </c:pt>
                <c:pt idx="10">
                  <c:v>-2.3607379804488042</c:v>
                </c:pt>
                <c:pt idx="11">
                  <c:v>0.79546913718085543</c:v>
                </c:pt>
                <c:pt idx="12">
                  <c:v>7.7067565279703567</c:v>
                </c:pt>
                <c:pt idx="13">
                  <c:v>4.6823702525974298</c:v>
                </c:pt>
                <c:pt idx="14">
                  <c:v>-3.226966922646461</c:v>
                </c:pt>
                <c:pt idx="15">
                  <c:v>-1.2501706128517056</c:v>
                </c:pt>
                <c:pt idx="16">
                  <c:v>4.9547164825017624</c:v>
                </c:pt>
                <c:pt idx="17">
                  <c:v>12.78960381128357</c:v>
                </c:pt>
                <c:pt idx="18">
                  <c:v>8.8026135100769256</c:v>
                </c:pt>
                <c:pt idx="19">
                  <c:v>3.7909374537093128</c:v>
                </c:pt>
                <c:pt idx="20">
                  <c:v>9.2393803243780308</c:v>
                </c:pt>
                <c:pt idx="21">
                  <c:v>11.3822147908945</c:v>
                </c:pt>
                <c:pt idx="22">
                  <c:v>3.0698640990675385</c:v>
                </c:pt>
              </c:numCache>
            </c:numRef>
          </c:val>
          <c:smooth val="1"/>
          <c:extLst>
            <c:ext xmlns:c16="http://schemas.microsoft.com/office/drawing/2014/chart" uri="{C3380CC4-5D6E-409C-BE32-E72D297353CC}">
              <c16:uniqueId val="{00000005-6C21-435A-8C24-FE5F056E23B7}"/>
            </c:ext>
          </c:extLst>
        </c:ser>
        <c:ser>
          <c:idx val="4"/>
          <c:order val="3"/>
          <c:tx>
            <c:strRef>
              <c:f>'Figure 2.1.10'!$B$8</c:f>
              <c:strCache>
                <c:ptCount val="1"/>
                <c:pt idx="0">
                  <c:v>Financial account </c:v>
                </c:pt>
              </c:strCache>
            </c:strRef>
          </c:tx>
          <c:spPr>
            <a:ln w="38100"/>
          </c:spPr>
          <c:marker>
            <c:symbol val="none"/>
          </c:marker>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2.1.10'!$C$8:$Y$8</c:f>
              <c:numCache>
                <c:formatCode>0.0</c:formatCode>
                <c:ptCount val="23"/>
                <c:pt idx="0">
                  <c:v>15.751189910243477</c:v>
                </c:pt>
                <c:pt idx="1">
                  <c:v>18.565114970031139</c:v>
                </c:pt>
                <c:pt idx="2">
                  <c:v>1.3213954389175147</c:v>
                </c:pt>
                <c:pt idx="3">
                  <c:v>-1.756516955138139E-2</c:v>
                </c:pt>
                <c:pt idx="4">
                  <c:v>-6.6866127016666974</c:v>
                </c:pt>
                <c:pt idx="5">
                  <c:v>-2.2467338734394504</c:v>
                </c:pt>
                <c:pt idx="6">
                  <c:v>2.3678918341374966</c:v>
                </c:pt>
                <c:pt idx="7">
                  <c:v>9.152577388970748</c:v>
                </c:pt>
                <c:pt idx="8">
                  <c:v>13.705314971460758</c:v>
                </c:pt>
                <c:pt idx="9">
                  <c:v>3.6661101758129173</c:v>
                </c:pt>
                <c:pt idx="10">
                  <c:v>8.1576704073511284</c:v>
                </c:pt>
                <c:pt idx="11">
                  <c:v>2.7006467091597228</c:v>
                </c:pt>
                <c:pt idx="12">
                  <c:v>-3.2910222112506076</c:v>
                </c:pt>
                <c:pt idx="13">
                  <c:v>-4.7458212925839192</c:v>
                </c:pt>
                <c:pt idx="14">
                  <c:v>-13.838795323943073</c:v>
                </c:pt>
                <c:pt idx="15">
                  <c:v>-0.15724267698326558</c:v>
                </c:pt>
                <c:pt idx="16">
                  <c:v>8.8256675016785131</c:v>
                </c:pt>
                <c:pt idx="17">
                  <c:v>-11.906044262430578</c:v>
                </c:pt>
                <c:pt idx="18">
                  <c:v>-3.8991862019342962</c:v>
                </c:pt>
                <c:pt idx="19">
                  <c:v>-4.5890526063803305</c:v>
                </c:pt>
                <c:pt idx="20">
                  <c:v>0.42826653836704842</c:v>
                </c:pt>
                <c:pt idx="21">
                  <c:v>1.6890213485305121</c:v>
                </c:pt>
                <c:pt idx="22">
                  <c:v>-6.460913829108371</c:v>
                </c:pt>
              </c:numCache>
            </c:numRef>
          </c:val>
          <c:smooth val="0"/>
          <c:extLst>
            <c:ext xmlns:c16="http://schemas.microsoft.com/office/drawing/2014/chart" uri="{C3380CC4-5D6E-409C-BE32-E72D297353CC}">
              <c16:uniqueId val="{00000006-6C21-435A-8C24-FE5F056E23B7}"/>
            </c:ext>
          </c:extLst>
        </c:ser>
        <c:ser>
          <c:idx val="7"/>
          <c:order val="7"/>
          <c:tx>
            <c:strRef>
              <c:f>'Figure 2.1.10'!$B$12</c:f>
              <c:strCache>
                <c:ptCount val="1"/>
                <c:pt idx="0">
                  <c:v>Overall balance </c:v>
                </c:pt>
              </c:strCache>
            </c:strRef>
          </c:tx>
          <c:spPr>
            <a:ln w="38100"/>
          </c:spPr>
          <c:marker>
            <c:symbol val="none"/>
          </c:marker>
          <c:cat>
            <c:numRef>
              <c:f>'Figure 2.1.10'!$C$4:$Y$4</c:f>
              <c:numCache>
                <c:formatCode>mm/yyyy</c:formatCode>
                <c:ptCount val="23"/>
                <c:pt idx="0">
                  <c:v>39142</c:v>
                </c:pt>
                <c:pt idx="1">
                  <c:v>39234</c:v>
                </c:pt>
                <c:pt idx="2">
                  <c:v>39326</c:v>
                </c:pt>
                <c:pt idx="3">
                  <c:v>39417</c:v>
                </c:pt>
                <c:pt idx="4">
                  <c:v>39508</c:v>
                </c:pt>
                <c:pt idx="5">
                  <c:v>39600</c:v>
                </c:pt>
                <c:pt idx="6">
                  <c:v>39692</c:v>
                </c:pt>
                <c:pt idx="7">
                  <c:v>39783</c:v>
                </c:pt>
                <c:pt idx="8">
                  <c:v>39873</c:v>
                </c:pt>
                <c:pt idx="9">
                  <c:v>39965</c:v>
                </c:pt>
                <c:pt idx="10">
                  <c:v>40057</c:v>
                </c:pt>
                <c:pt idx="11">
                  <c:v>40148</c:v>
                </c:pt>
                <c:pt idx="12">
                  <c:v>40238</c:v>
                </c:pt>
                <c:pt idx="13">
                  <c:v>40330</c:v>
                </c:pt>
                <c:pt idx="14">
                  <c:v>40422</c:v>
                </c:pt>
                <c:pt idx="15">
                  <c:v>40513</c:v>
                </c:pt>
                <c:pt idx="16">
                  <c:v>40603</c:v>
                </c:pt>
                <c:pt idx="17">
                  <c:v>40695</c:v>
                </c:pt>
                <c:pt idx="18">
                  <c:v>40787</c:v>
                </c:pt>
                <c:pt idx="19">
                  <c:v>40878</c:v>
                </c:pt>
                <c:pt idx="20">
                  <c:v>40969</c:v>
                </c:pt>
                <c:pt idx="21">
                  <c:v>41061</c:v>
                </c:pt>
                <c:pt idx="22">
                  <c:v>41153</c:v>
                </c:pt>
              </c:numCache>
            </c:numRef>
          </c:cat>
          <c:val>
            <c:numRef>
              <c:f>'Figure 2.1.10'!$C$12:$Y$12</c:f>
              <c:numCache>
                <c:formatCode>0.0</c:formatCode>
                <c:ptCount val="23"/>
                <c:pt idx="0">
                  <c:v>10.817254275357463</c:v>
                </c:pt>
                <c:pt idx="1">
                  <c:v>3.3263451620840492</c:v>
                </c:pt>
                <c:pt idx="2">
                  <c:v>-16.094759390396071</c:v>
                </c:pt>
                <c:pt idx="3">
                  <c:v>-5.0736190560914256</c:v>
                </c:pt>
                <c:pt idx="4">
                  <c:v>3.8634008057168998</c:v>
                </c:pt>
                <c:pt idx="5">
                  <c:v>6.3025621396618119</c:v>
                </c:pt>
                <c:pt idx="6">
                  <c:v>3.2208368724193046</c:v>
                </c:pt>
                <c:pt idx="7">
                  <c:v>-6.1117077154538224</c:v>
                </c:pt>
                <c:pt idx="8">
                  <c:v>-2.5078906712792413</c:v>
                </c:pt>
                <c:pt idx="9">
                  <c:v>-3.8907855734024088</c:v>
                </c:pt>
                <c:pt idx="10">
                  <c:v>5.8675875975259206</c:v>
                </c:pt>
                <c:pt idx="11">
                  <c:v>5.7014173409798437</c:v>
                </c:pt>
                <c:pt idx="12">
                  <c:v>15.714613264920235</c:v>
                </c:pt>
                <c:pt idx="13">
                  <c:v>0.21957660592825087</c:v>
                </c:pt>
                <c:pt idx="14">
                  <c:v>6.1854533744608815E-2</c:v>
                </c:pt>
                <c:pt idx="15">
                  <c:v>0.6682166516282797</c:v>
                </c:pt>
                <c:pt idx="16">
                  <c:v>17.969184658577628</c:v>
                </c:pt>
                <c:pt idx="17">
                  <c:v>-2.869216333415106</c:v>
                </c:pt>
                <c:pt idx="18">
                  <c:v>-3.2184120771290181</c:v>
                </c:pt>
                <c:pt idx="19">
                  <c:v>-5.215970127034427</c:v>
                </c:pt>
                <c:pt idx="20">
                  <c:v>5.2465981152392116</c:v>
                </c:pt>
                <c:pt idx="21">
                  <c:v>0.94756886731277834</c:v>
                </c:pt>
                <c:pt idx="22">
                  <c:v>-7.4923529677322032</c:v>
                </c:pt>
              </c:numCache>
            </c:numRef>
          </c:val>
          <c:smooth val="1"/>
          <c:extLst>
            <c:ext xmlns:c16="http://schemas.microsoft.com/office/drawing/2014/chart" uri="{C3380CC4-5D6E-409C-BE32-E72D297353CC}">
              <c16:uniqueId val="{00000007-6C21-435A-8C24-FE5F056E23B7}"/>
            </c:ext>
          </c:extLst>
        </c:ser>
        <c:dLbls>
          <c:showLegendKey val="0"/>
          <c:showVal val="0"/>
          <c:showCatName val="0"/>
          <c:showSerName val="0"/>
          <c:showPercent val="0"/>
          <c:showBubbleSize val="0"/>
        </c:dLbls>
        <c:marker val="1"/>
        <c:smooth val="0"/>
        <c:axId val="470390000"/>
        <c:axId val="1"/>
      </c:lineChart>
      <c:catAx>
        <c:axId val="470390000"/>
        <c:scaling>
          <c:orientation val="minMax"/>
        </c:scaling>
        <c:delete val="0"/>
        <c:axPos val="b"/>
        <c:numFmt formatCode="mm/yyyy" sourceLinked="1"/>
        <c:majorTickMark val="out"/>
        <c:minorTickMark val="none"/>
        <c:tickLblPos val="low"/>
        <c:txPr>
          <a:bodyPr rot="-5400000" vert="horz"/>
          <a:lstStyle/>
          <a:p>
            <a:pPr>
              <a:defRPr lang="en-US"/>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0">
              <a:prstDash val="sysDot"/>
            </a:ln>
          </c:spPr>
        </c:majorGridlines>
        <c:title>
          <c:tx>
            <c:rich>
              <a:bodyPr rot="0" vert="horz"/>
              <a:lstStyle/>
              <a:p>
                <a:pPr>
                  <a:defRPr lang="en-US" b="0"/>
                </a:pPr>
                <a:r>
                  <a:rPr lang="ru-RU" b="0"/>
                  <a:t>%</a:t>
                </a:r>
              </a:p>
            </c:rich>
          </c:tx>
          <c:layout>
            <c:manualLayout>
              <c:xMode val="edge"/>
              <c:yMode val="edge"/>
              <c:x val="0"/>
              <c:y val="0.32801568158410577"/>
            </c:manualLayout>
          </c:layout>
          <c:overlay val="0"/>
        </c:title>
        <c:numFmt formatCode="#,##0" sourceLinked="0"/>
        <c:majorTickMark val="out"/>
        <c:minorTickMark val="none"/>
        <c:tickLblPos val="nextTo"/>
        <c:txPr>
          <a:bodyPr rot="0" vert="horz"/>
          <a:lstStyle/>
          <a:p>
            <a:pPr>
              <a:defRPr lang="en-US"/>
            </a:pPr>
            <a:endParaRPr lang="ru-RU"/>
          </a:p>
        </c:txPr>
        <c:crossAx val="470390000"/>
        <c:crosses val="autoZero"/>
        <c:crossBetween val="between"/>
        <c:majorUnit val="10"/>
      </c:valAx>
    </c:plotArea>
    <c:legend>
      <c:legendPos val="b"/>
      <c:layout>
        <c:manualLayout>
          <c:xMode val="edge"/>
          <c:yMode val="edge"/>
          <c:wMode val="edge"/>
          <c:hMode val="edge"/>
          <c:x val="1.2704257038292749E-2"/>
          <c:y val="0.82417462374165262"/>
          <c:w val="0.97325285043594911"/>
          <c:h val="1"/>
        </c:manualLayout>
      </c:layout>
      <c:overlay val="0"/>
      <c:txPr>
        <a:bodyPr/>
        <a:lstStyle/>
        <a:p>
          <a:pPr>
            <a:defRPr lang="en-US"/>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10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939046629440164"/>
          <c:y val="0.10822556575337286"/>
          <c:w val="0.83841588226449892"/>
          <c:h val="0.61039219084902108"/>
        </c:manualLayout>
      </c:layout>
      <c:lineChart>
        <c:grouping val="standard"/>
        <c:varyColors val="0"/>
        <c:ser>
          <c:idx val="0"/>
          <c:order val="0"/>
          <c:tx>
            <c:strRef>
              <c:f>'Figure 3.2.2.3'!$B$6</c:f>
              <c:strCache>
                <c:ptCount val="1"/>
                <c:pt idx="0">
                  <c:v>Accumulated average-weighted returns</c:v>
                </c:pt>
              </c:strCache>
            </c:strRef>
          </c:tx>
          <c:spPr>
            <a:ln w="38100"/>
          </c:spPr>
          <c:marker>
            <c:symbol val="none"/>
          </c:marker>
          <c:cat>
            <c:numRef>
              <c:f>'Figure 3.2.2.3'!$C$5:$P$5</c:f>
              <c:numCache>
                <c:formatCode>General</c:formatCode>
                <c:ptCount val="14"/>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numCache>
            </c:numRef>
          </c:cat>
          <c:val>
            <c:numRef>
              <c:f>'Figure 3.2.2.3'!$C$6:$P$6</c:f>
              <c:numCache>
                <c:formatCode>0.00</c:formatCode>
                <c:ptCount val="14"/>
                <c:pt idx="0">
                  <c:v>17.43</c:v>
                </c:pt>
                <c:pt idx="1">
                  <c:v>85.879946999999987</c:v>
                </c:pt>
                <c:pt idx="2">
                  <c:v>96.121932079699974</c:v>
                </c:pt>
                <c:pt idx="3">
                  <c:v>126.12858768789408</c:v>
                </c:pt>
                <c:pt idx="4">
                  <c:v>156.54288273191582</c:v>
                </c:pt>
                <c:pt idx="5">
                  <c:v>174.70611882933548</c:v>
                </c:pt>
                <c:pt idx="6">
                  <c:v>184.51312727154271</c:v>
                </c:pt>
                <c:pt idx="7">
                  <c:v>205.62400131509116</c:v>
                </c:pt>
                <c:pt idx="8">
                  <c:v>244.40768708197623</c:v>
                </c:pt>
                <c:pt idx="9">
                  <c:v>277.02309504863939</c:v>
                </c:pt>
                <c:pt idx="10">
                  <c:v>273.85610105023079</c:v>
                </c:pt>
                <c:pt idx="11">
                  <c:v>318.53190512573337</c:v>
                </c:pt>
                <c:pt idx="12">
                  <c:v>336.90545576075311</c:v>
                </c:pt>
                <c:pt idx="13">
                  <c:v>348.22130706495665</c:v>
                </c:pt>
              </c:numCache>
            </c:numRef>
          </c:val>
          <c:smooth val="0"/>
          <c:extLst>
            <c:ext xmlns:c16="http://schemas.microsoft.com/office/drawing/2014/chart" uri="{C3380CC4-5D6E-409C-BE32-E72D297353CC}">
              <c16:uniqueId val="{00000000-CADC-4690-86DE-34C2A7AB9EE3}"/>
            </c:ext>
          </c:extLst>
        </c:ser>
        <c:ser>
          <c:idx val="1"/>
          <c:order val="1"/>
          <c:tx>
            <c:strRef>
              <c:f>'Figure 3.2.2.3'!$B$7</c:f>
              <c:strCache>
                <c:ptCount val="1"/>
                <c:pt idx="0">
                  <c:v>Accumulated inflation</c:v>
                </c:pt>
              </c:strCache>
            </c:strRef>
          </c:tx>
          <c:spPr>
            <a:ln w="38100"/>
          </c:spPr>
          <c:marker>
            <c:symbol val="none"/>
          </c:marker>
          <c:cat>
            <c:numRef>
              <c:f>'Figure 3.2.2.3'!$C$5:$P$5</c:f>
              <c:numCache>
                <c:formatCode>General</c:formatCode>
                <c:ptCount val="14"/>
                <c:pt idx="0">
                  <c:v>1998</c:v>
                </c:pt>
                <c:pt idx="1">
                  <c:v>1999</c:v>
                </c:pt>
                <c:pt idx="2">
                  <c:v>2000</c:v>
                </c:pt>
                <c:pt idx="3">
                  <c:v>2001</c:v>
                </c:pt>
                <c:pt idx="4">
                  <c:v>2002</c:v>
                </c:pt>
                <c:pt idx="5">
                  <c:v>2003</c:v>
                </c:pt>
                <c:pt idx="6">
                  <c:v>2004</c:v>
                </c:pt>
                <c:pt idx="7">
                  <c:v>2005</c:v>
                </c:pt>
                <c:pt idx="8">
                  <c:v>2006</c:v>
                </c:pt>
                <c:pt idx="9">
                  <c:v>2007</c:v>
                </c:pt>
                <c:pt idx="10">
                  <c:v>2008</c:v>
                </c:pt>
                <c:pt idx="11">
                  <c:v>2009</c:v>
                </c:pt>
                <c:pt idx="12">
                  <c:v>2010</c:v>
                </c:pt>
                <c:pt idx="13">
                  <c:v>2011</c:v>
                </c:pt>
              </c:numCache>
            </c:numRef>
          </c:cat>
          <c:val>
            <c:numRef>
              <c:f>'Figure 3.2.2.3'!$C$7:$P$7</c:f>
              <c:numCache>
                <c:formatCode>0.00</c:formatCode>
                <c:ptCount val="14"/>
                <c:pt idx="0">
                  <c:v>1.9000000000000057</c:v>
                </c:pt>
                <c:pt idx="1">
                  <c:v>20.140100000000018</c:v>
                </c:pt>
                <c:pt idx="2">
                  <c:v>31.91382980000003</c:v>
                </c:pt>
                <c:pt idx="3">
                  <c:v>40.356314907200044</c:v>
                </c:pt>
                <c:pt idx="4">
                  <c:v>49.619831691075234</c:v>
                </c:pt>
                <c:pt idx="5">
                  <c:v>59.793980246068344</c:v>
                </c:pt>
                <c:pt idx="6">
                  <c:v>70.500176922554942</c:v>
                </c:pt>
                <c:pt idx="7">
                  <c:v>83.287690191746549</c:v>
                </c:pt>
                <c:pt idx="8">
                  <c:v>98.683856167853264</c:v>
                </c:pt>
                <c:pt idx="9">
                  <c:v>136.03642112740965</c:v>
                </c:pt>
                <c:pt idx="10">
                  <c:v>158.45988113451358</c:v>
                </c:pt>
                <c:pt idx="11">
                  <c:v>174.48439376485339</c:v>
                </c:pt>
                <c:pt idx="12">
                  <c:v>195.89417647851195</c:v>
                </c:pt>
                <c:pt idx="13">
                  <c:v>217.79034553792184</c:v>
                </c:pt>
              </c:numCache>
            </c:numRef>
          </c:val>
          <c:smooth val="0"/>
          <c:extLst>
            <c:ext xmlns:c16="http://schemas.microsoft.com/office/drawing/2014/chart" uri="{C3380CC4-5D6E-409C-BE32-E72D297353CC}">
              <c16:uniqueId val="{00000001-CADC-4690-86DE-34C2A7AB9EE3}"/>
            </c:ext>
          </c:extLst>
        </c:ser>
        <c:dLbls>
          <c:showLegendKey val="0"/>
          <c:showVal val="0"/>
          <c:showCatName val="0"/>
          <c:showSerName val="0"/>
          <c:showPercent val="0"/>
          <c:showBubbleSize val="0"/>
        </c:dLbls>
        <c:smooth val="0"/>
        <c:axId val="492476608"/>
        <c:axId val="1"/>
      </c:lineChart>
      <c:catAx>
        <c:axId val="492476608"/>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0">
              <a:prstDash val="sysDot"/>
            </a:ln>
          </c:spPr>
        </c:majorGridlines>
        <c:title>
          <c:tx>
            <c:rich>
              <a:bodyPr rot="0" vert="horz"/>
              <a:lstStyle/>
              <a:p>
                <a:pPr>
                  <a:defRPr lang="ru-RU" sz="900" b="0"/>
                </a:pPr>
                <a:r>
                  <a:rPr lang="ru-RU" sz="900" b="0"/>
                  <a:t>%</a:t>
                </a:r>
              </a:p>
            </c:rich>
          </c:tx>
          <c:layout>
            <c:manualLayout>
              <c:xMode val="edge"/>
              <c:yMode val="edge"/>
              <c:x val="1.0596414809850897E-3"/>
              <c:y val="0.36796673143129832"/>
            </c:manualLayout>
          </c:layout>
          <c:overlay val="0"/>
        </c:title>
        <c:numFmt formatCode="0" sourceLinked="0"/>
        <c:majorTickMark val="out"/>
        <c:minorTickMark val="none"/>
        <c:tickLblPos val="nextTo"/>
        <c:txPr>
          <a:bodyPr rot="0" vert="horz"/>
          <a:lstStyle/>
          <a:p>
            <a:pPr>
              <a:defRPr lang="ru-RU"/>
            </a:pPr>
            <a:endParaRPr lang="ru-RU"/>
          </a:p>
        </c:txPr>
        <c:crossAx val="492476608"/>
        <c:crosses val="autoZero"/>
        <c:crossBetween val="between"/>
      </c:valAx>
    </c:plotArea>
    <c:legend>
      <c:legendPos val="r"/>
      <c:layout>
        <c:manualLayout>
          <c:xMode val="edge"/>
          <c:yMode val="edge"/>
          <c:wMode val="edge"/>
          <c:hMode val="edge"/>
          <c:x val="8.5171162115373872E-2"/>
          <c:y val="0.84415948006499186"/>
          <c:w val="0.97846512536996699"/>
          <c:h val="0.98701707741077815"/>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c:printSettings>
</c:chartSpace>
</file>

<file path=xl/charts/chart10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7787708968811503E-2"/>
          <c:y val="7.4548702245552642E-2"/>
          <c:w val="0.90485115036296138"/>
          <c:h val="0.74542782152230969"/>
        </c:manualLayout>
      </c:layout>
      <c:lineChart>
        <c:grouping val="standard"/>
        <c:varyColors val="0"/>
        <c:ser>
          <c:idx val="0"/>
          <c:order val="0"/>
          <c:tx>
            <c:strRef>
              <c:f>'Figure 3.2.2.4'!$C$4</c:f>
              <c:strCache>
                <c:ptCount val="1"/>
                <c:pt idx="0">
                  <c:v>NBRK's notes</c:v>
                </c:pt>
              </c:strCache>
            </c:strRef>
          </c:tx>
          <c:marker>
            <c:symbol val="none"/>
          </c:marker>
          <c:cat>
            <c:numRef>
              <c:f>'Figure 3.2.2.4'!$B$5:$B$61</c:f>
              <c:numCache>
                <c:formatCode>m/d/yyyy</c:formatCode>
                <c:ptCount val="5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numCache>
            </c:numRef>
          </c:cat>
          <c:val>
            <c:numRef>
              <c:f>'Figure 3.2.2.4'!$C$5:$C$61</c:f>
              <c:numCache>
                <c:formatCode>_(* #\ ##0.00_);[Blue]_(* \-#\ ##0.00_);_(* ""??_);_(@_)</c:formatCode>
                <c:ptCount val="57"/>
                <c:pt idx="0">
                  <c:v>6.05</c:v>
                </c:pt>
                <c:pt idx="1">
                  <c:v>6.3</c:v>
                </c:pt>
                <c:pt idx="2">
                  <c:v>6.19</c:v>
                </c:pt>
                <c:pt idx="3">
                  <c:v>6.28</c:v>
                </c:pt>
                <c:pt idx="4">
                  <c:v>6.07</c:v>
                </c:pt>
                <c:pt idx="5">
                  <c:v>5.92</c:v>
                </c:pt>
                <c:pt idx="6">
                  <c:v>6.13</c:v>
                </c:pt>
                <c:pt idx="7">
                  <c:v>6.57</c:v>
                </c:pt>
                <c:pt idx="8">
                  <c:v>7</c:v>
                </c:pt>
                <c:pt idx="9">
                  <c:v>6.13</c:v>
                </c:pt>
                <c:pt idx="10">
                  <c:v>6</c:v>
                </c:pt>
                <c:pt idx="11">
                  <c:v>5.82</c:v>
                </c:pt>
                <c:pt idx="12">
                  <c:v>6.17</c:v>
                </c:pt>
                <c:pt idx="13">
                  <c:v>5.92</c:v>
                </c:pt>
                <c:pt idx="14">
                  <c:v>5.92</c:v>
                </c:pt>
                <c:pt idx="15">
                  <c:v>5.85</c:v>
                </c:pt>
                <c:pt idx="16">
                  <c:v>5.3</c:v>
                </c:pt>
                <c:pt idx="17">
                  <c:v>4.2699999999999996</c:v>
                </c:pt>
                <c:pt idx="18">
                  <c:v>3.06</c:v>
                </c:pt>
                <c:pt idx="19">
                  <c:v>2.58</c:v>
                </c:pt>
                <c:pt idx="20">
                  <c:v>2.58</c:v>
                </c:pt>
                <c:pt idx="21">
                  <c:v>2.63</c:v>
                </c:pt>
                <c:pt idx="22">
                  <c:v>2.5099999999999998</c:v>
                </c:pt>
                <c:pt idx="23">
                  <c:v>2.23</c:v>
                </c:pt>
                <c:pt idx="24">
                  <c:v>1.96</c:v>
                </c:pt>
                <c:pt idx="25">
                  <c:v>1.72</c:v>
                </c:pt>
                <c:pt idx="26">
                  <c:v>1.55</c:v>
                </c:pt>
                <c:pt idx="27">
                  <c:v>1.39</c:v>
                </c:pt>
                <c:pt idx="28">
                  <c:v>1.01</c:v>
                </c:pt>
                <c:pt idx="29">
                  <c:v>1.28</c:v>
                </c:pt>
                <c:pt idx="30">
                  <c:v>1.33</c:v>
                </c:pt>
                <c:pt idx="31">
                  <c:v>1.1499999999999999</c:v>
                </c:pt>
                <c:pt idx="32">
                  <c:v>1.1599999999999999</c:v>
                </c:pt>
                <c:pt idx="33">
                  <c:v>1.33</c:v>
                </c:pt>
                <c:pt idx="34">
                  <c:v>1.1499999999999999</c:v>
                </c:pt>
                <c:pt idx="35">
                  <c:v>1.1599999999999999</c:v>
                </c:pt>
                <c:pt idx="36">
                  <c:v>1.1399999999999999</c:v>
                </c:pt>
                <c:pt idx="37">
                  <c:v>1.29</c:v>
                </c:pt>
                <c:pt idx="38">
                  <c:v>0.92</c:v>
                </c:pt>
                <c:pt idx="39">
                  <c:v>1.17</c:v>
                </c:pt>
                <c:pt idx="40">
                  <c:v>1.31</c:v>
                </c:pt>
                <c:pt idx="41">
                  <c:v>1.1000000000000001</c:v>
                </c:pt>
                <c:pt idx="42">
                  <c:v>1.05</c:v>
                </c:pt>
                <c:pt idx="43">
                  <c:v>1.5</c:v>
                </c:pt>
                <c:pt idx="44">
                  <c:v>1.4</c:v>
                </c:pt>
                <c:pt idx="45">
                  <c:v>1.54</c:v>
                </c:pt>
                <c:pt idx="46">
                  <c:v>1.1399999999999999</c:v>
                </c:pt>
                <c:pt idx="47">
                  <c:v>1.27</c:v>
                </c:pt>
                <c:pt idx="48">
                  <c:v>1.39</c:v>
                </c:pt>
                <c:pt idx="49">
                  <c:v>1.38</c:v>
                </c:pt>
                <c:pt idx="50">
                  <c:v>1.55</c:v>
                </c:pt>
                <c:pt idx="51">
                  <c:v>1.33</c:v>
                </c:pt>
                <c:pt idx="52">
                  <c:v>1.51</c:v>
                </c:pt>
                <c:pt idx="53">
                  <c:v>1.56</c:v>
                </c:pt>
                <c:pt idx="54">
                  <c:v>1.42</c:v>
                </c:pt>
                <c:pt idx="55">
                  <c:v>1.23</c:v>
                </c:pt>
                <c:pt idx="56">
                  <c:v>1.61</c:v>
                </c:pt>
              </c:numCache>
            </c:numRef>
          </c:val>
          <c:smooth val="0"/>
          <c:extLst>
            <c:ext xmlns:c16="http://schemas.microsoft.com/office/drawing/2014/chart" uri="{C3380CC4-5D6E-409C-BE32-E72D297353CC}">
              <c16:uniqueId val="{00000000-0C5F-48F3-8D6A-A7B07EC6790A}"/>
            </c:ext>
          </c:extLst>
        </c:ser>
        <c:ser>
          <c:idx val="1"/>
          <c:order val="1"/>
          <c:tx>
            <c:strRef>
              <c:f>'Figure 3.2.2.4'!$D$4</c:f>
              <c:strCache>
                <c:ptCount val="1"/>
                <c:pt idx="0">
                  <c:v>МЕККАМ</c:v>
                </c:pt>
              </c:strCache>
            </c:strRef>
          </c:tx>
          <c:marker>
            <c:symbol val="none"/>
          </c:marker>
          <c:cat>
            <c:numRef>
              <c:f>'Figure 3.2.2.4'!$B$5:$B$61</c:f>
              <c:numCache>
                <c:formatCode>m/d/yyyy</c:formatCode>
                <c:ptCount val="5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numCache>
            </c:numRef>
          </c:cat>
          <c:val>
            <c:numRef>
              <c:f>'Figure 3.2.2.4'!$D$5:$D$96</c:f>
              <c:numCache>
                <c:formatCode>_(* #\ ##0.00_);[Blue]_(* \-#\ ##0.00_);_(* ""??_);_(@_)</c:formatCode>
                <c:ptCount val="92"/>
                <c:pt idx="0">
                  <c:v>8.3438551873965743</c:v>
                </c:pt>
                <c:pt idx="1">
                  <c:v>8.1525775936982861</c:v>
                </c:pt>
                <c:pt idx="2">
                  <c:v>7.9612999999999987</c:v>
                </c:pt>
                <c:pt idx="3">
                  <c:v>7.7706499999999998</c:v>
                </c:pt>
                <c:pt idx="4">
                  <c:v>7.580000000000001</c:v>
                </c:pt>
                <c:pt idx="5">
                  <c:v>7.4178898326798919</c:v>
                </c:pt>
                <c:pt idx="6">
                  <c:v>7.4781404453839144</c:v>
                </c:pt>
                <c:pt idx="7">
                  <c:v>6.8255411922113733</c:v>
                </c:pt>
                <c:pt idx="8">
                  <c:v>7.3226125022457929</c:v>
                </c:pt>
                <c:pt idx="9">
                  <c:v>7.3717578135728568</c:v>
                </c:pt>
                <c:pt idx="10">
                  <c:v>7.4146072097918285</c:v>
                </c:pt>
                <c:pt idx="11">
                  <c:v>7.3778688858874943</c:v>
                </c:pt>
                <c:pt idx="12">
                  <c:v>7.5</c:v>
                </c:pt>
                <c:pt idx="13">
                  <c:v>7.4999999999999991</c:v>
                </c:pt>
                <c:pt idx="14">
                  <c:v>6.0012578056326067</c:v>
                </c:pt>
                <c:pt idx="15">
                  <c:v>5.2518867084489109</c:v>
                </c:pt>
                <c:pt idx="16">
                  <c:v>4.8772011598570622</c:v>
                </c:pt>
                <c:pt idx="17">
                  <c:v>4.6898583855611378</c:v>
                </c:pt>
                <c:pt idx="18">
                  <c:v>4.5961869984131756</c:v>
                </c:pt>
                <c:pt idx="19">
                  <c:v>4.5493513048391954</c:v>
                </c:pt>
                <c:pt idx="20">
                  <c:v>4.5025156112652143</c:v>
                </c:pt>
                <c:pt idx="21">
                  <c:v>4.9951730484353467</c:v>
                </c:pt>
                <c:pt idx="22">
                  <c:v>4.2842919275791136</c:v>
                </c:pt>
                <c:pt idx="23">
                  <c:v>3.0641198201257307</c:v>
                </c:pt>
                <c:pt idx="24">
                  <c:v>3</c:v>
                </c:pt>
                <c:pt idx="25">
                  <c:v>2.7099999999999995</c:v>
                </c:pt>
                <c:pt idx="26">
                  <c:v>2.35</c:v>
                </c:pt>
                <c:pt idx="27">
                  <c:v>1.9551357999254242</c:v>
                </c:pt>
                <c:pt idx="28">
                  <c:v>1.86</c:v>
                </c:pt>
                <c:pt idx="29">
                  <c:v>2</c:v>
                </c:pt>
                <c:pt idx="30">
                  <c:v>1.9899999999999998</c:v>
                </c:pt>
                <c:pt idx="31">
                  <c:v>1.4954432893386809</c:v>
                </c:pt>
                <c:pt idx="32">
                  <c:v>1.6835471707872642</c:v>
                </c:pt>
                <c:pt idx="33">
                  <c:v>1.9399999999999997</c:v>
                </c:pt>
                <c:pt idx="34">
                  <c:v>1.8599999999999999</c:v>
                </c:pt>
                <c:pt idx="35">
                  <c:v>1.79</c:v>
                </c:pt>
                <c:pt idx="36">
                  <c:v>1.72</c:v>
                </c:pt>
                <c:pt idx="37">
                  <c:v>1.64</c:v>
                </c:pt>
                <c:pt idx="38">
                  <c:v>1.57</c:v>
                </c:pt>
                <c:pt idx="39">
                  <c:v>1.62</c:v>
                </c:pt>
                <c:pt idx="40">
                  <c:v>1.645</c:v>
                </c:pt>
                <c:pt idx="41">
                  <c:v>1.67</c:v>
                </c:pt>
                <c:pt idx="42">
                  <c:v>1.6000000000000003</c:v>
                </c:pt>
                <c:pt idx="43">
                  <c:v>1.6000000000000003</c:v>
                </c:pt>
                <c:pt idx="44">
                  <c:v>1.6000000000000003</c:v>
                </c:pt>
                <c:pt idx="45">
                  <c:v>1.6</c:v>
                </c:pt>
                <c:pt idx="46">
                  <c:v>1.66</c:v>
                </c:pt>
                <c:pt idx="47">
                  <c:v>1.62</c:v>
                </c:pt>
                <c:pt idx="48">
                  <c:v>2.02</c:v>
                </c:pt>
                <c:pt idx="49">
                  <c:v>2.04</c:v>
                </c:pt>
                <c:pt idx="50">
                  <c:v>1.9849999999999999</c:v>
                </c:pt>
                <c:pt idx="51">
                  <c:v>1.93</c:v>
                </c:pt>
                <c:pt idx="52">
                  <c:v>2.13</c:v>
                </c:pt>
                <c:pt idx="53">
                  <c:v>2.085</c:v>
                </c:pt>
                <c:pt idx="54">
                  <c:v>2.04</c:v>
                </c:pt>
                <c:pt idx="55">
                  <c:v>2.0159455480858197</c:v>
                </c:pt>
                <c:pt idx="56">
                  <c:v>2.3090037420407565</c:v>
                </c:pt>
              </c:numCache>
            </c:numRef>
          </c:val>
          <c:smooth val="0"/>
          <c:extLst>
            <c:ext xmlns:c16="http://schemas.microsoft.com/office/drawing/2014/chart" uri="{C3380CC4-5D6E-409C-BE32-E72D297353CC}">
              <c16:uniqueId val="{00000001-0C5F-48F3-8D6A-A7B07EC6790A}"/>
            </c:ext>
          </c:extLst>
        </c:ser>
        <c:ser>
          <c:idx val="2"/>
          <c:order val="2"/>
          <c:tx>
            <c:strRef>
              <c:f>'Figure 3.2.2.4'!$E$4</c:f>
              <c:strCache>
                <c:ptCount val="1"/>
                <c:pt idx="0">
                  <c:v>МЕОКАМ</c:v>
                </c:pt>
              </c:strCache>
            </c:strRef>
          </c:tx>
          <c:marker>
            <c:symbol val="none"/>
          </c:marker>
          <c:cat>
            <c:numRef>
              <c:f>'Figure 3.2.2.4'!$B$5:$B$61</c:f>
              <c:numCache>
                <c:formatCode>m/d/yyyy</c:formatCode>
                <c:ptCount val="5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numCache>
            </c:numRef>
          </c:cat>
          <c:val>
            <c:numRef>
              <c:f>'Figure 3.2.2.4'!$E$5:$E$61</c:f>
              <c:numCache>
                <c:formatCode>_(* #\ ##0.00_);_(* \(#\ ##0.00\);_(* ""_);_(@_)</c:formatCode>
                <c:ptCount val="57"/>
                <c:pt idx="0">
                  <c:v>8.5149197265624927</c:v>
                </c:pt>
                <c:pt idx="1">
                  <c:v>8.680624999999992</c:v>
                </c:pt>
                <c:pt idx="2">
                  <c:v>8.811015624999996</c:v>
                </c:pt>
                <c:pt idx="3">
                  <c:v>8.94140625</c:v>
                </c:pt>
                <c:pt idx="4">
                  <c:v>8.680624999999992</c:v>
                </c:pt>
                <c:pt idx="5">
                  <c:v>8.4203125000000014</c:v>
                </c:pt>
                <c:pt idx="6">
                  <c:v>8.160000000000009</c:v>
                </c:pt>
                <c:pt idx="7">
                  <c:v>8.4679622652824946</c:v>
                </c:pt>
                <c:pt idx="8">
                  <c:v>8.5350666309333665</c:v>
                </c:pt>
                <c:pt idx="9">
                  <c:v>8.8895886562120392</c:v>
                </c:pt>
                <c:pt idx="10">
                  <c:v>8.7327562500000084</c:v>
                </c:pt>
                <c:pt idx="11">
                  <c:v>8.8892250000000246</c:v>
                </c:pt>
                <c:pt idx="12">
                  <c:v>8.8497873116751613</c:v>
                </c:pt>
                <c:pt idx="13">
                  <c:v>8.8892250000000246</c:v>
                </c:pt>
                <c:pt idx="14">
                  <c:v>8.4098400000000169</c:v>
                </c:pt>
                <c:pt idx="15">
                  <c:v>8.0910916292404824</c:v>
                </c:pt>
                <c:pt idx="16">
                  <c:v>7.6406250000000275</c:v>
                </c:pt>
                <c:pt idx="17">
                  <c:v>7.4332249999999931</c:v>
                </c:pt>
                <c:pt idx="18">
                  <c:v>6.4202399999999926</c:v>
                </c:pt>
                <c:pt idx="19">
                  <c:v>5.2051802499261832</c:v>
                </c:pt>
                <c:pt idx="20">
                  <c:v>5.5756250000000165</c:v>
                </c:pt>
                <c:pt idx="21">
                  <c:v>6.0899999999999892</c:v>
                </c:pt>
                <c:pt idx="22">
                  <c:v>5.2675999999999874</c:v>
                </c:pt>
                <c:pt idx="23">
                  <c:v>5.2139519874477074</c:v>
                </c:pt>
                <c:pt idx="24">
                  <c:v>5.0624999999999858</c:v>
                </c:pt>
                <c:pt idx="25">
                  <c:v>5.2675999999999883</c:v>
                </c:pt>
                <c:pt idx="26">
                  <c:v>3.6324000000000041</c:v>
                </c:pt>
                <c:pt idx="27">
                  <c:v>3.7594900990098963</c:v>
                </c:pt>
                <c:pt idx="28">
                  <c:v>4.669680177105846</c:v>
                </c:pt>
                <c:pt idx="29">
                  <c:v>3.6324000000000041</c:v>
                </c:pt>
                <c:pt idx="30">
                  <c:v>4.5506249999999824</c:v>
                </c:pt>
                <c:pt idx="31">
                  <c:v>4.4363343749999977</c:v>
                </c:pt>
                <c:pt idx="32">
                  <c:v>4.4166804274842244</c:v>
                </c:pt>
                <c:pt idx="33">
                  <c:v>3.9380250000000245</c:v>
                </c:pt>
                <c:pt idx="34">
                  <c:v>3.6326250000000115</c:v>
                </c:pt>
                <c:pt idx="35">
                  <c:v>3.479925000000005</c:v>
                </c:pt>
                <c:pt idx="36">
                  <c:v>3.4035750000000018</c:v>
                </c:pt>
                <c:pt idx="37">
                  <c:v>3.3272249999999985</c:v>
                </c:pt>
                <c:pt idx="38">
                  <c:v>3.3272249999999985</c:v>
                </c:pt>
                <c:pt idx="39">
                  <c:v>2.262656249999992</c:v>
                </c:pt>
                <c:pt idx="40">
                  <c:v>3.2255999999999996</c:v>
                </c:pt>
                <c:pt idx="41">
                  <c:v>3.5308499999999934</c:v>
                </c:pt>
                <c:pt idx="42">
                  <c:v>3.8360999999999872</c:v>
                </c:pt>
                <c:pt idx="43">
                  <c:v>3.2764062500000368</c:v>
                </c:pt>
                <c:pt idx="44">
                  <c:v>3.1240250000000174</c:v>
                </c:pt>
                <c:pt idx="45">
                  <c:v>2.0100000000000051</c:v>
                </c:pt>
                <c:pt idx="46">
                  <c:v>3.0224999999999795</c:v>
                </c:pt>
                <c:pt idx="47">
                  <c:v>3.1240250000000174</c:v>
                </c:pt>
                <c:pt idx="48">
                  <c:v>3.5306250000000143</c:v>
                </c:pt>
                <c:pt idx="49">
                  <c:v>3.8360999999999876</c:v>
                </c:pt>
                <c:pt idx="50">
                  <c:v>4.0510203211451197</c:v>
                </c:pt>
                <c:pt idx="51">
                  <c:v>2.0100000000000051</c:v>
                </c:pt>
                <c:pt idx="52">
                  <c:v>3.5306250000000148</c:v>
                </c:pt>
                <c:pt idx="53">
                  <c:v>4.2440999999999738</c:v>
                </c:pt>
                <c:pt idx="54">
                  <c:v>4.2422668444564291</c:v>
                </c:pt>
                <c:pt idx="55">
                  <c:v>3.9375387941521756</c:v>
                </c:pt>
                <c:pt idx="56">
                  <c:v>4.5945019313455537</c:v>
                </c:pt>
              </c:numCache>
            </c:numRef>
          </c:val>
          <c:smooth val="0"/>
          <c:extLst>
            <c:ext xmlns:c16="http://schemas.microsoft.com/office/drawing/2014/chart" uri="{C3380CC4-5D6E-409C-BE32-E72D297353CC}">
              <c16:uniqueId val="{00000002-0C5F-48F3-8D6A-A7B07EC6790A}"/>
            </c:ext>
          </c:extLst>
        </c:ser>
        <c:ser>
          <c:idx val="3"/>
          <c:order val="3"/>
          <c:tx>
            <c:strRef>
              <c:f>'Figure 3.2.2.4'!$F$4</c:f>
              <c:strCache>
                <c:ptCount val="1"/>
                <c:pt idx="0">
                  <c:v>МЕUКАМ</c:v>
                </c:pt>
              </c:strCache>
            </c:strRef>
          </c:tx>
          <c:marker>
            <c:symbol val="none"/>
          </c:marker>
          <c:cat>
            <c:numRef>
              <c:f>'Figure 3.2.2.4'!$B$5:$B$61</c:f>
              <c:numCache>
                <c:formatCode>m/d/yyyy</c:formatCode>
                <c:ptCount val="5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numCache>
            </c:numRef>
          </c:cat>
          <c:val>
            <c:numRef>
              <c:f>'Figure 3.2.2.4'!$F$5:$F$61</c:f>
              <c:numCache>
                <c:formatCode>_(* #\ ##0.00_);_(* \(#\ ##0.00\);_(* ""_);_(@_)</c:formatCode>
                <c:ptCount val="57"/>
                <c:pt idx="0">
                  <c:v>9.5096608014220489</c:v>
                </c:pt>
                <c:pt idx="1">
                  <c:v>9.3876304007110249</c:v>
                </c:pt>
                <c:pt idx="2">
                  <c:v>9.3266152003555121</c:v>
                </c:pt>
                <c:pt idx="3">
                  <c:v>9.2655999999999992</c:v>
                </c:pt>
                <c:pt idx="4">
                  <c:v>9.0077999999999996</c:v>
                </c:pt>
                <c:pt idx="5">
                  <c:v>8.8788999999999998</c:v>
                </c:pt>
                <c:pt idx="6">
                  <c:v>8.8144500000000008</c:v>
                </c:pt>
                <c:pt idx="7">
                  <c:v>8.7822250000000004</c:v>
                </c:pt>
                <c:pt idx="8">
                  <c:v>8.7661125000000002</c:v>
                </c:pt>
                <c:pt idx="9">
                  <c:v>8.7580562499999992</c:v>
                </c:pt>
                <c:pt idx="10">
                  <c:v>8.75</c:v>
                </c:pt>
                <c:pt idx="11">
                  <c:v>8.75</c:v>
                </c:pt>
                <c:pt idx="12">
                  <c:v>8.75</c:v>
                </c:pt>
                <c:pt idx="13">
                  <c:v>8.75</c:v>
                </c:pt>
                <c:pt idx="14">
                  <c:v>8.7169172932330827</c:v>
                </c:pt>
                <c:pt idx="15">
                  <c:v>8.1527595290785015</c:v>
                </c:pt>
                <c:pt idx="16">
                  <c:v>8.0803190485180263</c:v>
                </c:pt>
                <c:pt idx="17">
                  <c:v>7.7546590247236429</c:v>
                </c:pt>
                <c:pt idx="18">
                  <c:v>6.5609845031905198</c:v>
                </c:pt>
                <c:pt idx="19">
                  <c:v>5.5440633125082677</c:v>
                </c:pt>
                <c:pt idx="20">
                  <c:v>6.3329039170418744</c:v>
                </c:pt>
                <c:pt idx="21">
                  <c:v>6.8002853706362067</c:v>
                </c:pt>
                <c:pt idx="22">
                  <c:v>6.5</c:v>
                </c:pt>
                <c:pt idx="23">
                  <c:v>6.8000000000000114</c:v>
                </c:pt>
                <c:pt idx="24">
                  <c:v>6</c:v>
                </c:pt>
                <c:pt idx="25">
                  <c:v>6.6999999999999886</c:v>
                </c:pt>
                <c:pt idx="26">
                  <c:v>6.5</c:v>
                </c:pt>
                <c:pt idx="27">
                  <c:v>6.0190697763115235</c:v>
                </c:pt>
                <c:pt idx="28">
                  <c:v>5.5381395526230479</c:v>
                </c:pt>
                <c:pt idx="29">
                  <c:v>6</c:v>
                </c:pt>
                <c:pt idx="30">
                  <c:v>6.5</c:v>
                </c:pt>
                <c:pt idx="31">
                  <c:v>5.9684210526315846</c:v>
                </c:pt>
                <c:pt idx="32">
                  <c:v>5.768486519860943</c:v>
                </c:pt>
                <c:pt idx="33">
                  <c:v>5.5093889241020042</c:v>
                </c:pt>
                <c:pt idx="34">
                  <c:v>5.6000000000000085</c:v>
                </c:pt>
                <c:pt idx="35">
                  <c:v>5.3750000000000071</c:v>
                </c:pt>
                <c:pt idx="36">
                  <c:v>5.1500000000000057</c:v>
                </c:pt>
                <c:pt idx="37">
                  <c:v>4.7580529388036021</c:v>
                </c:pt>
                <c:pt idx="38">
                  <c:v>4.3661058776071986</c:v>
                </c:pt>
                <c:pt idx="39">
                  <c:v>5.2999999999999972</c:v>
                </c:pt>
                <c:pt idx="40">
                  <c:v>4.5441457001535719</c:v>
                </c:pt>
                <c:pt idx="41">
                  <c:v>4.8523950249222372</c:v>
                </c:pt>
                <c:pt idx="42">
                  <c:v>4.9700000000000131</c:v>
                </c:pt>
                <c:pt idx="43">
                  <c:v>4.9400304440684408</c:v>
                </c:pt>
                <c:pt idx="44">
                  <c:v>4.4577200225182958</c:v>
                </c:pt>
                <c:pt idx="45">
                  <c:v>5.2316568056160504</c:v>
                </c:pt>
                <c:pt idx="46">
                  <c:v>5</c:v>
                </c:pt>
                <c:pt idx="47">
                  <c:v>5.1641095529688386</c:v>
                </c:pt>
                <c:pt idx="48">
                  <c:v>5.1689113893835685</c:v>
                </c:pt>
                <c:pt idx="49">
                  <c:v>5.3137784962359218</c:v>
                </c:pt>
                <c:pt idx="50">
                  <c:v>5.4266666666666623</c:v>
                </c:pt>
                <c:pt idx="51">
                  <c:v>5.3260869565217392</c:v>
                </c:pt>
                <c:pt idx="52">
                  <c:v>4.9473430996527981</c:v>
                </c:pt>
                <c:pt idx="53">
                  <c:v>4.8930093126175294</c:v>
                </c:pt>
                <c:pt idx="54">
                  <c:v>5.1583771148231303</c:v>
                </c:pt>
                <c:pt idx="55">
                  <c:v>5.0017619036773109</c:v>
                </c:pt>
                <c:pt idx="56">
                  <c:v>5.6393888032941923</c:v>
                </c:pt>
              </c:numCache>
            </c:numRef>
          </c:val>
          <c:smooth val="0"/>
          <c:extLst>
            <c:ext xmlns:c16="http://schemas.microsoft.com/office/drawing/2014/chart" uri="{C3380CC4-5D6E-409C-BE32-E72D297353CC}">
              <c16:uniqueId val="{00000003-0C5F-48F3-8D6A-A7B07EC6790A}"/>
            </c:ext>
          </c:extLst>
        </c:ser>
        <c:ser>
          <c:idx val="4"/>
          <c:order val="4"/>
          <c:tx>
            <c:strRef>
              <c:f>'Figure 3.2.2.4'!$G$4</c:f>
              <c:strCache>
                <c:ptCount val="1"/>
                <c:pt idx="0">
                  <c:v>Inflation*</c:v>
                </c:pt>
              </c:strCache>
            </c:strRef>
          </c:tx>
          <c:spPr>
            <a:ln>
              <a:solidFill>
                <a:schemeClr val="tx1"/>
              </a:solidFill>
            </a:ln>
          </c:spPr>
          <c:marker>
            <c:symbol val="none"/>
          </c:marker>
          <c:cat>
            <c:numRef>
              <c:f>'Figure 3.2.2.4'!$B$5:$B$61</c:f>
              <c:numCache>
                <c:formatCode>m/d/yyyy</c:formatCode>
                <c:ptCount val="57"/>
                <c:pt idx="0">
                  <c:v>39448</c:v>
                </c:pt>
                <c:pt idx="1">
                  <c:v>39479</c:v>
                </c:pt>
                <c:pt idx="2">
                  <c:v>39508</c:v>
                </c:pt>
                <c:pt idx="3">
                  <c:v>39539</c:v>
                </c:pt>
                <c:pt idx="4">
                  <c:v>39569</c:v>
                </c:pt>
                <c:pt idx="5">
                  <c:v>39600</c:v>
                </c:pt>
                <c:pt idx="6">
                  <c:v>39630</c:v>
                </c:pt>
                <c:pt idx="7">
                  <c:v>39661</c:v>
                </c:pt>
                <c:pt idx="8">
                  <c:v>39692</c:v>
                </c:pt>
                <c:pt idx="9">
                  <c:v>39722</c:v>
                </c:pt>
                <c:pt idx="10">
                  <c:v>39753</c:v>
                </c:pt>
                <c:pt idx="11">
                  <c:v>39783</c:v>
                </c:pt>
                <c:pt idx="12">
                  <c:v>39814</c:v>
                </c:pt>
                <c:pt idx="13">
                  <c:v>39845</c:v>
                </c:pt>
                <c:pt idx="14">
                  <c:v>39873</c:v>
                </c:pt>
                <c:pt idx="15">
                  <c:v>39904</c:v>
                </c:pt>
                <c:pt idx="16">
                  <c:v>39934</c:v>
                </c:pt>
                <c:pt idx="17">
                  <c:v>39965</c:v>
                </c:pt>
                <c:pt idx="18">
                  <c:v>39995</c:v>
                </c:pt>
                <c:pt idx="19">
                  <c:v>40026</c:v>
                </c:pt>
                <c:pt idx="20">
                  <c:v>40057</c:v>
                </c:pt>
                <c:pt idx="21">
                  <c:v>40087</c:v>
                </c:pt>
                <c:pt idx="22">
                  <c:v>40118</c:v>
                </c:pt>
                <c:pt idx="23">
                  <c:v>40148</c:v>
                </c:pt>
                <c:pt idx="24">
                  <c:v>40179</c:v>
                </c:pt>
                <c:pt idx="25">
                  <c:v>40210</c:v>
                </c:pt>
                <c:pt idx="26">
                  <c:v>40238</c:v>
                </c:pt>
                <c:pt idx="27">
                  <c:v>40269</c:v>
                </c:pt>
                <c:pt idx="28">
                  <c:v>40299</c:v>
                </c:pt>
                <c:pt idx="29">
                  <c:v>40330</c:v>
                </c:pt>
                <c:pt idx="30">
                  <c:v>40360</c:v>
                </c:pt>
                <c:pt idx="31">
                  <c:v>40391</c:v>
                </c:pt>
                <c:pt idx="32">
                  <c:v>40422</c:v>
                </c:pt>
                <c:pt idx="33">
                  <c:v>40452</c:v>
                </c:pt>
                <c:pt idx="34">
                  <c:v>40483</c:v>
                </c:pt>
                <c:pt idx="35">
                  <c:v>40513</c:v>
                </c:pt>
                <c:pt idx="36">
                  <c:v>40544</c:v>
                </c:pt>
                <c:pt idx="37">
                  <c:v>40575</c:v>
                </c:pt>
                <c:pt idx="38">
                  <c:v>40603</c:v>
                </c:pt>
                <c:pt idx="39">
                  <c:v>40634</c:v>
                </c:pt>
                <c:pt idx="40">
                  <c:v>40664</c:v>
                </c:pt>
                <c:pt idx="41">
                  <c:v>40695</c:v>
                </c:pt>
                <c:pt idx="42">
                  <c:v>40725</c:v>
                </c:pt>
                <c:pt idx="43">
                  <c:v>40756</c:v>
                </c:pt>
                <c:pt idx="44">
                  <c:v>40787</c:v>
                </c:pt>
                <c:pt idx="45">
                  <c:v>40817</c:v>
                </c:pt>
                <c:pt idx="46">
                  <c:v>40848</c:v>
                </c:pt>
                <c:pt idx="47">
                  <c:v>40878</c:v>
                </c:pt>
                <c:pt idx="48">
                  <c:v>40909</c:v>
                </c:pt>
                <c:pt idx="49">
                  <c:v>40940</c:v>
                </c:pt>
                <c:pt idx="50">
                  <c:v>40969</c:v>
                </c:pt>
                <c:pt idx="51">
                  <c:v>41000</c:v>
                </c:pt>
                <c:pt idx="52">
                  <c:v>41030</c:v>
                </c:pt>
                <c:pt idx="53">
                  <c:v>41061</c:v>
                </c:pt>
                <c:pt idx="54">
                  <c:v>41091</c:v>
                </c:pt>
                <c:pt idx="55">
                  <c:v>41122</c:v>
                </c:pt>
                <c:pt idx="56">
                  <c:v>41153</c:v>
                </c:pt>
              </c:numCache>
            </c:numRef>
          </c:cat>
          <c:val>
            <c:numRef>
              <c:f>'Figure 3.2.2.4'!$G$5:$G$61</c:f>
              <c:numCache>
                <c:formatCode>0.0</c:formatCode>
                <c:ptCount val="57"/>
                <c:pt idx="0">
                  <c:v>18.700000000000003</c:v>
                </c:pt>
                <c:pt idx="1">
                  <c:v>18.799999999999997</c:v>
                </c:pt>
                <c:pt idx="2">
                  <c:v>18.700000000000003</c:v>
                </c:pt>
                <c:pt idx="3">
                  <c:v>19.099999999999994</c:v>
                </c:pt>
                <c:pt idx="4">
                  <c:v>19.5</c:v>
                </c:pt>
                <c:pt idx="5">
                  <c:v>20</c:v>
                </c:pt>
                <c:pt idx="6">
                  <c:v>20</c:v>
                </c:pt>
                <c:pt idx="7">
                  <c:v>20.099999999999994</c:v>
                </c:pt>
                <c:pt idx="8">
                  <c:v>18.200000000000003</c:v>
                </c:pt>
                <c:pt idx="9">
                  <c:v>13.900000000000006</c:v>
                </c:pt>
                <c:pt idx="10">
                  <c:v>11.299999999999997</c:v>
                </c:pt>
                <c:pt idx="11">
                  <c:v>9.5</c:v>
                </c:pt>
                <c:pt idx="12">
                  <c:v>8.7000000000000028</c:v>
                </c:pt>
                <c:pt idx="13">
                  <c:v>8.7000000000000028</c:v>
                </c:pt>
                <c:pt idx="14">
                  <c:v>8.9000000000000057</c:v>
                </c:pt>
                <c:pt idx="15">
                  <c:v>8.7999999999999972</c:v>
                </c:pt>
                <c:pt idx="16">
                  <c:v>8.4000000000000057</c:v>
                </c:pt>
                <c:pt idx="17">
                  <c:v>7.5999999999999943</c:v>
                </c:pt>
                <c:pt idx="18">
                  <c:v>6.9000000000000057</c:v>
                </c:pt>
                <c:pt idx="19">
                  <c:v>6.2000000000000028</c:v>
                </c:pt>
                <c:pt idx="20">
                  <c:v>6</c:v>
                </c:pt>
                <c:pt idx="21">
                  <c:v>5.7999999999999972</c:v>
                </c:pt>
                <c:pt idx="22">
                  <c:v>5.7999999999999972</c:v>
                </c:pt>
                <c:pt idx="23">
                  <c:v>6.2000000000000028</c:v>
                </c:pt>
                <c:pt idx="24">
                  <c:v>7.2999999999999972</c:v>
                </c:pt>
                <c:pt idx="25">
                  <c:v>7.4000000000000057</c:v>
                </c:pt>
                <c:pt idx="26">
                  <c:v>7.2000000000000028</c:v>
                </c:pt>
                <c:pt idx="27">
                  <c:v>7.0999999999999943</c:v>
                </c:pt>
                <c:pt idx="28">
                  <c:v>7</c:v>
                </c:pt>
                <c:pt idx="29">
                  <c:v>6.7999999999999972</c:v>
                </c:pt>
                <c:pt idx="30">
                  <c:v>6.7000000000000028</c:v>
                </c:pt>
                <c:pt idx="31">
                  <c:v>6.5</c:v>
                </c:pt>
                <c:pt idx="32">
                  <c:v>6.7000000000000028</c:v>
                </c:pt>
                <c:pt idx="33">
                  <c:v>7.2999999999999972</c:v>
                </c:pt>
                <c:pt idx="34">
                  <c:v>7.7000000000000028</c:v>
                </c:pt>
                <c:pt idx="35">
                  <c:v>7.7999999999999972</c:v>
                </c:pt>
                <c:pt idx="36">
                  <c:v>8.0999999999999943</c:v>
                </c:pt>
                <c:pt idx="37">
                  <c:v>8.7999999999999972</c:v>
                </c:pt>
                <c:pt idx="38">
                  <c:v>8.5999999999999943</c:v>
                </c:pt>
                <c:pt idx="39">
                  <c:v>8.4000000000000057</c:v>
                </c:pt>
                <c:pt idx="40">
                  <c:v>8.2999999999999972</c:v>
                </c:pt>
                <c:pt idx="41">
                  <c:v>8.4000000000000057</c:v>
                </c:pt>
                <c:pt idx="42">
                  <c:v>8.5</c:v>
                </c:pt>
                <c:pt idx="43">
                  <c:v>9</c:v>
                </c:pt>
                <c:pt idx="44">
                  <c:v>8.7000000000000028</c:v>
                </c:pt>
                <c:pt idx="45">
                  <c:v>8</c:v>
                </c:pt>
                <c:pt idx="46">
                  <c:v>7.7999999999999972</c:v>
                </c:pt>
                <c:pt idx="47">
                  <c:v>7.4000000000000057</c:v>
                </c:pt>
                <c:pt idx="48">
                  <c:v>5.9000000000000057</c:v>
                </c:pt>
                <c:pt idx="49">
                  <c:v>4.7000000000000028</c:v>
                </c:pt>
                <c:pt idx="50">
                  <c:v>4.5999999999999943</c:v>
                </c:pt>
                <c:pt idx="51">
                  <c:v>4.7999999999999972</c:v>
                </c:pt>
                <c:pt idx="52">
                  <c:v>5</c:v>
                </c:pt>
                <c:pt idx="53">
                  <c:v>4.9000000000000057</c:v>
                </c:pt>
                <c:pt idx="54">
                  <c:v>4.7000000000000028</c:v>
                </c:pt>
                <c:pt idx="55">
                  <c:v>4.7000000000000028</c:v>
                </c:pt>
                <c:pt idx="56">
                  <c:v>5</c:v>
                </c:pt>
              </c:numCache>
            </c:numRef>
          </c:val>
          <c:smooth val="0"/>
          <c:extLst>
            <c:ext xmlns:c16="http://schemas.microsoft.com/office/drawing/2014/chart" uri="{C3380CC4-5D6E-409C-BE32-E72D297353CC}">
              <c16:uniqueId val="{00000004-0C5F-48F3-8D6A-A7B07EC6790A}"/>
            </c:ext>
          </c:extLst>
        </c:ser>
        <c:dLbls>
          <c:showLegendKey val="0"/>
          <c:showVal val="0"/>
          <c:showCatName val="0"/>
          <c:showSerName val="0"/>
          <c:showPercent val="0"/>
          <c:showBubbleSize val="0"/>
        </c:dLbls>
        <c:smooth val="0"/>
        <c:axId val="492479560"/>
        <c:axId val="1"/>
      </c:lineChart>
      <c:dateAx>
        <c:axId val="492479560"/>
        <c:scaling>
          <c:orientation val="minMax"/>
        </c:scaling>
        <c:delete val="0"/>
        <c:axPos val="b"/>
        <c:numFmt formatCode="mm/yy" sourceLinked="0"/>
        <c:majorTickMark val="out"/>
        <c:minorTickMark val="none"/>
        <c:tickLblPos val="nextTo"/>
        <c:txPr>
          <a:bodyPr rot="0" vert="horz"/>
          <a:lstStyle/>
          <a:p>
            <a:pPr>
              <a:defRPr lang="ru-RU" sz="1000"/>
            </a:pPr>
            <a:endParaRPr lang="ru-RU"/>
          </a:p>
        </c:txPr>
        <c:crossAx val="1"/>
        <c:crosses val="autoZero"/>
        <c:auto val="1"/>
        <c:lblOffset val="100"/>
        <c:baseTimeUnit val="months"/>
      </c:dateAx>
      <c:valAx>
        <c:axId val="1"/>
        <c:scaling>
          <c:orientation val="minMax"/>
        </c:scaling>
        <c:delete val="0"/>
        <c:axPos val="l"/>
        <c:majorGridlines>
          <c:spPr>
            <a:ln w="0">
              <a:prstDash val="sysDot"/>
            </a:ln>
          </c:spPr>
        </c:majorGridlines>
        <c:numFmt formatCode="#,##0" sourceLinked="0"/>
        <c:majorTickMark val="out"/>
        <c:minorTickMark val="none"/>
        <c:tickLblPos val="nextTo"/>
        <c:txPr>
          <a:bodyPr/>
          <a:lstStyle/>
          <a:p>
            <a:pPr>
              <a:defRPr lang="ru-RU" sz="1000"/>
            </a:pPr>
            <a:endParaRPr lang="ru-RU"/>
          </a:p>
        </c:txPr>
        <c:crossAx val="492479560"/>
        <c:crosses val="autoZero"/>
        <c:crossBetween val="between"/>
        <c:majorUnit val="2"/>
      </c:valAx>
    </c:plotArea>
    <c:legend>
      <c:legendPos val="b"/>
      <c:layout>
        <c:manualLayout>
          <c:xMode val="edge"/>
          <c:yMode val="edge"/>
          <c:wMode val="edge"/>
          <c:hMode val="edge"/>
          <c:x val="0"/>
          <c:y val="0.90353363724271296"/>
          <c:w val="1"/>
          <c:h val="0.99999999999999989"/>
        </c:manualLayout>
      </c:layout>
      <c:overlay val="0"/>
      <c:txPr>
        <a:bodyPr/>
        <a:lstStyle/>
        <a:p>
          <a:pPr>
            <a:defRPr lang="ru-RU" sz="800"/>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155" l="0.70000000000000062" r="0.70000000000000062" t="0.75000000000000155" header="0.30000000000000032" footer="0.30000000000000032"/>
    <c:pageSetup/>
  </c:printSettings>
</c:chartSpace>
</file>

<file path=xl/charts/chart10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594613854800875"/>
          <c:y val="5.8823754686560495E-2"/>
          <c:w val="0.81531645030857813"/>
          <c:h val="0.59346611085378875"/>
        </c:manualLayout>
      </c:layout>
      <c:barChart>
        <c:barDir val="col"/>
        <c:grouping val="percentStacked"/>
        <c:varyColors val="0"/>
        <c:ser>
          <c:idx val="0"/>
          <c:order val="0"/>
          <c:tx>
            <c:strRef>
              <c:f>'Figure 3.2.2.5'!$C$4</c:f>
              <c:strCache>
                <c:ptCount val="1"/>
                <c:pt idx="0">
                  <c:v>Cash</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3.2.2.5'!$C$5:$C$14</c:f>
              <c:numCache>
                <c:formatCode>General</c:formatCode>
                <c:ptCount val="10"/>
                <c:pt idx="0">
                  <c:v>1.64</c:v>
                </c:pt>
                <c:pt idx="1">
                  <c:v>1.88</c:v>
                </c:pt>
                <c:pt idx="2">
                  <c:v>2.11</c:v>
                </c:pt>
                <c:pt idx="3">
                  <c:v>1.78</c:v>
                </c:pt>
                <c:pt idx="4">
                  <c:v>2.11</c:v>
                </c:pt>
                <c:pt idx="5">
                  <c:v>1.44</c:v>
                </c:pt>
                <c:pt idx="6">
                  <c:v>1.49</c:v>
                </c:pt>
                <c:pt idx="7">
                  <c:v>1.98</c:v>
                </c:pt>
                <c:pt idx="8">
                  <c:v>1.33</c:v>
                </c:pt>
                <c:pt idx="9">
                  <c:v>2.16</c:v>
                </c:pt>
              </c:numCache>
            </c:numRef>
          </c:val>
          <c:extLst>
            <c:ext xmlns:c16="http://schemas.microsoft.com/office/drawing/2014/chart" uri="{C3380CC4-5D6E-409C-BE32-E72D297353CC}">
              <c16:uniqueId val="{00000000-4F84-4EB5-AB40-EFF1F2688C94}"/>
            </c:ext>
          </c:extLst>
        </c:ser>
        <c:ser>
          <c:idx val="1"/>
          <c:order val="1"/>
          <c:tx>
            <c:strRef>
              <c:f>'Figure 3.2.2.5'!$D$4</c:f>
              <c:strCache>
                <c:ptCount val="1"/>
                <c:pt idx="0">
                  <c:v>GSs</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3.2.2.5'!$D$5:$D$14</c:f>
              <c:numCache>
                <c:formatCode>General</c:formatCode>
                <c:ptCount val="10"/>
                <c:pt idx="0">
                  <c:v>44.97</c:v>
                </c:pt>
                <c:pt idx="1">
                  <c:v>46.86</c:v>
                </c:pt>
                <c:pt idx="2">
                  <c:v>48.43</c:v>
                </c:pt>
                <c:pt idx="3">
                  <c:v>49.09</c:v>
                </c:pt>
                <c:pt idx="4">
                  <c:v>50.03</c:v>
                </c:pt>
                <c:pt idx="5">
                  <c:v>50.79</c:v>
                </c:pt>
                <c:pt idx="6">
                  <c:v>50.03</c:v>
                </c:pt>
                <c:pt idx="7">
                  <c:v>49.89</c:v>
                </c:pt>
                <c:pt idx="8">
                  <c:v>49.15</c:v>
                </c:pt>
                <c:pt idx="9">
                  <c:v>48.22</c:v>
                </c:pt>
              </c:numCache>
            </c:numRef>
          </c:val>
          <c:extLst>
            <c:ext xmlns:c16="http://schemas.microsoft.com/office/drawing/2014/chart" uri="{C3380CC4-5D6E-409C-BE32-E72D297353CC}">
              <c16:uniqueId val="{00000001-4F84-4EB5-AB40-EFF1F2688C94}"/>
            </c:ext>
          </c:extLst>
        </c:ser>
        <c:ser>
          <c:idx val="2"/>
          <c:order val="2"/>
          <c:tx>
            <c:strRef>
              <c:f>'Figure 3.2.2.5'!$E$4</c:f>
              <c:strCache>
                <c:ptCount val="1"/>
                <c:pt idx="0">
                  <c:v>Foreign GSs</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3.2.2.5'!$E$5:$E$14</c:f>
              <c:numCache>
                <c:formatCode>General</c:formatCode>
                <c:ptCount val="10"/>
                <c:pt idx="0">
                  <c:v>14.36</c:v>
                </c:pt>
                <c:pt idx="1">
                  <c:v>12.31</c:v>
                </c:pt>
                <c:pt idx="2">
                  <c:v>10.39</c:v>
                </c:pt>
                <c:pt idx="3">
                  <c:v>10.45</c:v>
                </c:pt>
                <c:pt idx="4">
                  <c:v>9.99</c:v>
                </c:pt>
                <c:pt idx="5">
                  <c:v>10.59</c:v>
                </c:pt>
                <c:pt idx="6">
                  <c:v>9.93</c:v>
                </c:pt>
                <c:pt idx="7">
                  <c:v>10.26</c:v>
                </c:pt>
                <c:pt idx="8">
                  <c:v>10.65</c:v>
                </c:pt>
                <c:pt idx="9">
                  <c:v>10.45</c:v>
                </c:pt>
              </c:numCache>
            </c:numRef>
          </c:val>
          <c:extLst>
            <c:ext xmlns:c16="http://schemas.microsoft.com/office/drawing/2014/chart" uri="{C3380CC4-5D6E-409C-BE32-E72D297353CC}">
              <c16:uniqueId val="{00000002-4F84-4EB5-AB40-EFF1F2688C94}"/>
            </c:ext>
          </c:extLst>
        </c:ser>
        <c:ser>
          <c:idx val="3"/>
          <c:order val="3"/>
          <c:tx>
            <c:strRef>
              <c:f>'Figure 3.2.2.5'!$F$4</c:f>
              <c:strCache>
                <c:ptCount val="1"/>
                <c:pt idx="0">
                  <c:v>Shares</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3.2.2.5'!$F$5:$F$14</c:f>
              <c:numCache>
                <c:formatCode>General</c:formatCode>
                <c:ptCount val="10"/>
                <c:pt idx="0">
                  <c:v>5.49</c:v>
                </c:pt>
                <c:pt idx="1">
                  <c:v>5.37</c:v>
                </c:pt>
                <c:pt idx="2">
                  <c:v>5.49</c:v>
                </c:pt>
                <c:pt idx="3">
                  <c:v>5.27</c:v>
                </c:pt>
                <c:pt idx="4">
                  <c:v>5</c:v>
                </c:pt>
                <c:pt idx="5">
                  <c:v>4.71</c:v>
                </c:pt>
                <c:pt idx="6">
                  <c:v>4.83</c:v>
                </c:pt>
                <c:pt idx="7">
                  <c:v>4.83</c:v>
                </c:pt>
                <c:pt idx="8">
                  <c:v>4.8</c:v>
                </c:pt>
                <c:pt idx="9">
                  <c:v>4.6100000000000003</c:v>
                </c:pt>
              </c:numCache>
            </c:numRef>
          </c:val>
          <c:extLst>
            <c:ext xmlns:c16="http://schemas.microsoft.com/office/drawing/2014/chart" uri="{C3380CC4-5D6E-409C-BE32-E72D297353CC}">
              <c16:uniqueId val="{00000003-4F84-4EB5-AB40-EFF1F2688C94}"/>
            </c:ext>
          </c:extLst>
        </c:ser>
        <c:ser>
          <c:idx val="4"/>
          <c:order val="4"/>
          <c:tx>
            <c:strRef>
              <c:f>'Figure 3.2.2.5'!$G$4</c:f>
              <c:strCache>
                <c:ptCount val="1"/>
                <c:pt idx="0">
                  <c:v>Bonds</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3.2.2.5'!$G$5:$G$14</c:f>
              <c:numCache>
                <c:formatCode>General</c:formatCode>
                <c:ptCount val="10"/>
                <c:pt idx="0">
                  <c:v>21.13</c:v>
                </c:pt>
                <c:pt idx="1">
                  <c:v>20.96</c:v>
                </c:pt>
                <c:pt idx="2">
                  <c:v>20.78</c:v>
                </c:pt>
                <c:pt idx="3">
                  <c:v>21.02</c:v>
                </c:pt>
                <c:pt idx="4">
                  <c:v>20.79</c:v>
                </c:pt>
                <c:pt idx="5">
                  <c:v>20.56</c:v>
                </c:pt>
                <c:pt idx="6">
                  <c:v>21.48</c:v>
                </c:pt>
                <c:pt idx="7">
                  <c:v>21.5</c:v>
                </c:pt>
                <c:pt idx="8">
                  <c:v>21.33</c:v>
                </c:pt>
                <c:pt idx="9">
                  <c:v>21.69</c:v>
                </c:pt>
              </c:numCache>
            </c:numRef>
          </c:val>
          <c:extLst>
            <c:ext xmlns:c16="http://schemas.microsoft.com/office/drawing/2014/chart" uri="{C3380CC4-5D6E-409C-BE32-E72D297353CC}">
              <c16:uniqueId val="{00000004-4F84-4EB5-AB40-EFF1F2688C94}"/>
            </c:ext>
          </c:extLst>
        </c:ser>
        <c:ser>
          <c:idx val="5"/>
          <c:order val="5"/>
          <c:tx>
            <c:strRef>
              <c:f>'Figure 3.2.2.5'!$H$4</c:f>
              <c:strCache>
                <c:ptCount val="1"/>
                <c:pt idx="0">
                  <c:v>Deposits</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3.2.2.5'!$H$5:$H$14</c:f>
              <c:numCache>
                <c:formatCode>General</c:formatCode>
                <c:ptCount val="10"/>
                <c:pt idx="0">
                  <c:v>7.63</c:v>
                </c:pt>
                <c:pt idx="1">
                  <c:v>8.24</c:v>
                </c:pt>
                <c:pt idx="2">
                  <c:v>8.3800000000000008</c:v>
                </c:pt>
                <c:pt idx="3">
                  <c:v>7.92</c:v>
                </c:pt>
                <c:pt idx="4">
                  <c:v>7.65</c:v>
                </c:pt>
                <c:pt idx="5">
                  <c:v>8.06</c:v>
                </c:pt>
                <c:pt idx="6">
                  <c:v>8.26</c:v>
                </c:pt>
                <c:pt idx="7">
                  <c:v>8.2100000000000009</c:v>
                </c:pt>
                <c:pt idx="8">
                  <c:v>8.9</c:v>
                </c:pt>
                <c:pt idx="9">
                  <c:v>9.24</c:v>
                </c:pt>
              </c:numCache>
            </c:numRef>
          </c:val>
          <c:extLst>
            <c:ext xmlns:c16="http://schemas.microsoft.com/office/drawing/2014/chart" uri="{C3380CC4-5D6E-409C-BE32-E72D297353CC}">
              <c16:uniqueId val="{00000005-4F84-4EB5-AB40-EFF1F2688C94}"/>
            </c:ext>
          </c:extLst>
        </c:ser>
        <c:ser>
          <c:idx val="6"/>
          <c:order val="6"/>
          <c:tx>
            <c:strRef>
              <c:f>'Figure 3.2.2.5'!$I$4</c:f>
              <c:strCache>
                <c:ptCount val="1"/>
                <c:pt idx="0">
                  <c:v>Gold</c:v>
                </c:pt>
              </c:strCache>
            </c:strRef>
          </c:tx>
          <c:invertIfNegative val="0"/>
          <c:cat>
            <c:numRef>
              <c:f>'Figure 3.2.2.5'!$B$5:$B$14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3.2.2.5'!$I$5:$I$14</c:f>
              <c:numCache>
                <c:formatCode>General</c:formatCode>
                <c:ptCount val="10"/>
                <c:pt idx="0">
                  <c:v>4.82</c:v>
                </c:pt>
                <c:pt idx="1">
                  <c:v>4.3899999999999997</c:v>
                </c:pt>
                <c:pt idx="2">
                  <c:v>4.4400000000000004</c:v>
                </c:pt>
                <c:pt idx="3">
                  <c:v>4.49</c:v>
                </c:pt>
                <c:pt idx="4">
                  <c:v>4.42</c:v>
                </c:pt>
                <c:pt idx="5">
                  <c:v>3.85</c:v>
                </c:pt>
                <c:pt idx="6">
                  <c:v>4</c:v>
                </c:pt>
                <c:pt idx="7">
                  <c:v>3.32</c:v>
                </c:pt>
                <c:pt idx="8">
                  <c:v>3.85</c:v>
                </c:pt>
                <c:pt idx="9">
                  <c:v>3.64</c:v>
                </c:pt>
              </c:numCache>
            </c:numRef>
          </c:val>
          <c:extLst>
            <c:ext xmlns:c16="http://schemas.microsoft.com/office/drawing/2014/chart" uri="{C3380CC4-5D6E-409C-BE32-E72D297353CC}">
              <c16:uniqueId val="{00000006-4F84-4EB5-AB40-EFF1F2688C94}"/>
            </c:ext>
          </c:extLst>
        </c:ser>
        <c:dLbls>
          <c:showLegendKey val="0"/>
          <c:showVal val="0"/>
          <c:showCatName val="0"/>
          <c:showSerName val="0"/>
          <c:showPercent val="0"/>
          <c:showBubbleSize val="0"/>
        </c:dLbls>
        <c:gapWidth val="150"/>
        <c:overlap val="100"/>
        <c:axId val="492478248"/>
        <c:axId val="1"/>
      </c:barChart>
      <c:dateAx>
        <c:axId val="492478248"/>
        <c:scaling>
          <c:orientation val="minMax"/>
        </c:scaling>
        <c:delete val="0"/>
        <c:axPos val="b"/>
        <c:numFmt formatCode="mm/yyyy" sourceLinked="0"/>
        <c:majorTickMark val="out"/>
        <c:minorTickMark val="none"/>
        <c:tickLblPos val="nextTo"/>
        <c:txPr>
          <a:bodyPr rot="0" vert="horz"/>
          <a:lstStyle/>
          <a:p>
            <a:pPr>
              <a:defRPr lang="ru-RU"/>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478248"/>
        <c:crosses val="autoZero"/>
        <c:crossBetween val="between"/>
        <c:majorUnit val="0.1"/>
      </c:valAx>
    </c:plotArea>
    <c:legend>
      <c:legendPos val="b"/>
      <c:layout>
        <c:manualLayout>
          <c:xMode val="edge"/>
          <c:yMode val="edge"/>
          <c:wMode val="edge"/>
          <c:hMode val="edge"/>
          <c:x val="4.9549628577594908E-2"/>
          <c:y val="0.78170239955960563"/>
          <c:w val="0.98018170805572369"/>
          <c:h val="0.9803961583453754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43139741760465"/>
          <c:y val="8.7412736650350334E-2"/>
          <c:w val="0.87024890345082928"/>
          <c:h val="0.68881236480476182"/>
        </c:manualLayout>
      </c:layout>
      <c:barChart>
        <c:barDir val="col"/>
        <c:grouping val="percentStacked"/>
        <c:varyColors val="0"/>
        <c:ser>
          <c:idx val="0"/>
          <c:order val="0"/>
          <c:tx>
            <c:strRef>
              <c:f>'Figure 3.2.2.6'!$C$4</c:f>
              <c:strCache>
                <c:ptCount val="1"/>
                <c:pt idx="0">
                  <c:v>Cash</c:v>
                </c:pt>
              </c:strCache>
            </c:strRef>
          </c:tx>
          <c:invertIfNegative val="0"/>
          <c:cat>
            <c:numRef>
              <c:f>'Figure 3.2.2.6'!$B$5:$B$14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3.2.2.6'!$C$5:$C$14</c:f>
              <c:numCache>
                <c:formatCode>General</c:formatCode>
                <c:ptCount val="10"/>
                <c:pt idx="0">
                  <c:v>9.56</c:v>
                </c:pt>
                <c:pt idx="1">
                  <c:v>8.66</c:v>
                </c:pt>
                <c:pt idx="2">
                  <c:v>9.1</c:v>
                </c:pt>
                <c:pt idx="3">
                  <c:v>8.61</c:v>
                </c:pt>
                <c:pt idx="4">
                  <c:v>9.82</c:v>
                </c:pt>
                <c:pt idx="5">
                  <c:v>5.62</c:v>
                </c:pt>
                <c:pt idx="6">
                  <c:v>8.6</c:v>
                </c:pt>
                <c:pt idx="7">
                  <c:v>9.32</c:v>
                </c:pt>
                <c:pt idx="8">
                  <c:v>7.67</c:v>
                </c:pt>
                <c:pt idx="9">
                  <c:v>10.73</c:v>
                </c:pt>
              </c:numCache>
            </c:numRef>
          </c:val>
          <c:extLst>
            <c:ext xmlns:c16="http://schemas.microsoft.com/office/drawing/2014/chart" uri="{C3380CC4-5D6E-409C-BE32-E72D297353CC}">
              <c16:uniqueId val="{00000000-E8F0-455A-BD60-780EB22F76FE}"/>
            </c:ext>
          </c:extLst>
        </c:ser>
        <c:ser>
          <c:idx val="1"/>
          <c:order val="1"/>
          <c:tx>
            <c:strRef>
              <c:f>'Figure 3.2.2.6'!$D$4</c:f>
              <c:strCache>
                <c:ptCount val="1"/>
                <c:pt idx="0">
                  <c:v>GSs</c:v>
                </c:pt>
              </c:strCache>
            </c:strRef>
          </c:tx>
          <c:invertIfNegative val="0"/>
          <c:cat>
            <c:numRef>
              <c:f>'Figure 3.2.2.6'!$B$5:$B$14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3.2.2.6'!$D$5:$D$14</c:f>
              <c:numCache>
                <c:formatCode>General</c:formatCode>
                <c:ptCount val="10"/>
                <c:pt idx="0">
                  <c:v>87.32</c:v>
                </c:pt>
                <c:pt idx="1">
                  <c:v>79.69</c:v>
                </c:pt>
                <c:pt idx="2">
                  <c:v>79.37</c:v>
                </c:pt>
                <c:pt idx="3">
                  <c:v>73.569999999999993</c:v>
                </c:pt>
                <c:pt idx="4">
                  <c:v>72.58</c:v>
                </c:pt>
                <c:pt idx="5">
                  <c:v>74.38</c:v>
                </c:pt>
                <c:pt idx="6">
                  <c:v>71.599999999999994</c:v>
                </c:pt>
                <c:pt idx="7">
                  <c:v>69.849999999999994</c:v>
                </c:pt>
                <c:pt idx="8">
                  <c:v>68.290000000000006</c:v>
                </c:pt>
                <c:pt idx="9">
                  <c:v>63.88</c:v>
                </c:pt>
              </c:numCache>
            </c:numRef>
          </c:val>
          <c:extLst>
            <c:ext xmlns:c16="http://schemas.microsoft.com/office/drawing/2014/chart" uri="{C3380CC4-5D6E-409C-BE32-E72D297353CC}">
              <c16:uniqueId val="{00000001-E8F0-455A-BD60-780EB22F76FE}"/>
            </c:ext>
          </c:extLst>
        </c:ser>
        <c:ser>
          <c:idx val="2"/>
          <c:order val="2"/>
          <c:tx>
            <c:strRef>
              <c:f>'Figure 3.2.2.6'!$E$4</c:f>
              <c:strCache>
                <c:ptCount val="1"/>
                <c:pt idx="0">
                  <c:v>Bonds</c:v>
                </c:pt>
              </c:strCache>
            </c:strRef>
          </c:tx>
          <c:invertIfNegative val="0"/>
          <c:cat>
            <c:numRef>
              <c:f>'Figure 3.2.2.6'!$B$5:$B$14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3.2.2.6'!$E$5:$E$14</c:f>
              <c:numCache>
                <c:formatCode>General</c:formatCode>
                <c:ptCount val="10"/>
                <c:pt idx="0">
                  <c:v>2.0299999999999998</c:v>
                </c:pt>
                <c:pt idx="1">
                  <c:v>2.12</c:v>
                </c:pt>
                <c:pt idx="2">
                  <c:v>2.08</c:v>
                </c:pt>
                <c:pt idx="3">
                  <c:v>2.92</c:v>
                </c:pt>
                <c:pt idx="4">
                  <c:v>2.86</c:v>
                </c:pt>
                <c:pt idx="5">
                  <c:v>2.87</c:v>
                </c:pt>
                <c:pt idx="6">
                  <c:v>3.12</c:v>
                </c:pt>
                <c:pt idx="7">
                  <c:v>3.76</c:v>
                </c:pt>
                <c:pt idx="8">
                  <c:v>3.65</c:v>
                </c:pt>
                <c:pt idx="9">
                  <c:v>3.36</c:v>
                </c:pt>
              </c:numCache>
            </c:numRef>
          </c:val>
          <c:extLst>
            <c:ext xmlns:c16="http://schemas.microsoft.com/office/drawing/2014/chart" uri="{C3380CC4-5D6E-409C-BE32-E72D297353CC}">
              <c16:uniqueId val="{00000002-E8F0-455A-BD60-780EB22F76FE}"/>
            </c:ext>
          </c:extLst>
        </c:ser>
        <c:ser>
          <c:idx val="3"/>
          <c:order val="3"/>
          <c:tx>
            <c:strRef>
              <c:f>'Figure 3.2.2.6'!$F$4</c:f>
              <c:strCache>
                <c:ptCount val="1"/>
                <c:pt idx="0">
                  <c:v>Deposits</c:v>
                </c:pt>
              </c:strCache>
            </c:strRef>
          </c:tx>
          <c:invertIfNegative val="0"/>
          <c:cat>
            <c:numRef>
              <c:f>'Figure 3.2.2.6'!$B$5:$B$14</c:f>
              <c:numCache>
                <c:formatCode>mm/yyyy</c:formatCode>
                <c:ptCount val="10"/>
                <c:pt idx="0">
                  <c:v>40940</c:v>
                </c:pt>
                <c:pt idx="1">
                  <c:v>40969</c:v>
                </c:pt>
                <c:pt idx="2">
                  <c:v>41000</c:v>
                </c:pt>
                <c:pt idx="3">
                  <c:v>41030</c:v>
                </c:pt>
                <c:pt idx="4">
                  <c:v>41061</c:v>
                </c:pt>
                <c:pt idx="5">
                  <c:v>41091</c:v>
                </c:pt>
                <c:pt idx="6">
                  <c:v>41122</c:v>
                </c:pt>
                <c:pt idx="7">
                  <c:v>41153</c:v>
                </c:pt>
                <c:pt idx="8">
                  <c:v>41183</c:v>
                </c:pt>
                <c:pt idx="9">
                  <c:v>41214</c:v>
                </c:pt>
              </c:numCache>
            </c:numRef>
          </c:cat>
          <c:val>
            <c:numRef>
              <c:f>'Figure 3.2.2.6'!$F$5:$F$14</c:f>
              <c:numCache>
                <c:formatCode>General</c:formatCode>
                <c:ptCount val="10"/>
                <c:pt idx="0">
                  <c:v>1.08</c:v>
                </c:pt>
                <c:pt idx="1">
                  <c:v>9.5399999999999991</c:v>
                </c:pt>
                <c:pt idx="2">
                  <c:v>9.4499999999999993</c:v>
                </c:pt>
                <c:pt idx="3">
                  <c:v>14.9</c:v>
                </c:pt>
                <c:pt idx="4">
                  <c:v>14.73</c:v>
                </c:pt>
                <c:pt idx="5">
                  <c:v>17.13</c:v>
                </c:pt>
                <c:pt idx="6">
                  <c:v>16.690000000000001</c:v>
                </c:pt>
                <c:pt idx="7">
                  <c:v>17.079999999999998</c:v>
                </c:pt>
                <c:pt idx="8">
                  <c:v>20.39</c:v>
                </c:pt>
                <c:pt idx="9">
                  <c:v>22.04</c:v>
                </c:pt>
              </c:numCache>
            </c:numRef>
          </c:val>
          <c:extLst>
            <c:ext xmlns:c16="http://schemas.microsoft.com/office/drawing/2014/chart" uri="{C3380CC4-5D6E-409C-BE32-E72D297353CC}">
              <c16:uniqueId val="{00000003-E8F0-455A-BD60-780EB22F76FE}"/>
            </c:ext>
          </c:extLst>
        </c:ser>
        <c:dLbls>
          <c:showLegendKey val="0"/>
          <c:showVal val="0"/>
          <c:showCatName val="0"/>
          <c:showSerName val="0"/>
          <c:showPercent val="0"/>
          <c:showBubbleSize val="0"/>
        </c:dLbls>
        <c:gapWidth val="150"/>
        <c:overlap val="100"/>
        <c:axId val="492469392"/>
        <c:axId val="1"/>
      </c:barChart>
      <c:dateAx>
        <c:axId val="492469392"/>
        <c:scaling>
          <c:orientation val="minMax"/>
        </c:scaling>
        <c:delete val="0"/>
        <c:axPos val="b"/>
        <c:numFmt formatCode="mm/yyyy" sourceLinked="0"/>
        <c:majorTickMark val="out"/>
        <c:minorTickMark val="none"/>
        <c:tickLblPos val="nextTo"/>
        <c:txPr>
          <a:bodyPr rot="0" vert="horz"/>
          <a:lstStyle/>
          <a:p>
            <a:pPr>
              <a:defRPr lang="ru-RU"/>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469392"/>
        <c:crosses val="autoZero"/>
        <c:crossBetween val="between"/>
      </c:valAx>
    </c:plotArea>
    <c:legend>
      <c:legendPos val="b"/>
      <c:layout>
        <c:manualLayout>
          <c:xMode val="edge"/>
          <c:yMode val="edge"/>
          <c:wMode val="edge"/>
          <c:hMode val="edge"/>
          <c:x val="0.14112586672934541"/>
          <c:y val="0.88112034946680606"/>
          <c:w val="0.88398349460048831"/>
          <c:h val="0.97902244736890398"/>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809937129951768"/>
          <c:y val="7.5377069372912844E-2"/>
          <c:w val="0.81112519074650569"/>
          <c:h val="0.55614616666067462"/>
        </c:manualLayout>
      </c:layout>
      <c:barChart>
        <c:barDir val="col"/>
        <c:grouping val="clustered"/>
        <c:varyColors val="0"/>
        <c:ser>
          <c:idx val="0"/>
          <c:order val="0"/>
          <c:tx>
            <c:strRef>
              <c:f>'Figure 3.2.3.1'!$B$5</c:f>
              <c:strCache>
                <c:ptCount val="1"/>
                <c:pt idx="0">
                  <c:v>Loans</c:v>
                </c:pt>
              </c:strCache>
            </c:strRef>
          </c:tx>
          <c:invertIfNegative val="0"/>
          <c:cat>
            <c:strRef>
              <c:f>'Figure 3.2.3.1'!$C$4:$K$4</c:f>
              <c:strCache>
                <c:ptCount val="9"/>
                <c:pt idx="0">
                  <c:v>01.2007</c:v>
                </c:pt>
                <c:pt idx="1">
                  <c:v>01.2008</c:v>
                </c:pt>
                <c:pt idx="2">
                  <c:v>01.2009</c:v>
                </c:pt>
                <c:pt idx="3">
                  <c:v>01.2010</c:v>
                </c:pt>
                <c:pt idx="4">
                  <c:v>1,2011</c:v>
                </c:pt>
                <c:pt idx="5">
                  <c:v>01.2012</c:v>
                </c:pt>
                <c:pt idx="6">
                  <c:v>04.2012</c:v>
                </c:pt>
                <c:pt idx="7">
                  <c:v>07.2012</c:v>
                </c:pt>
                <c:pt idx="8">
                  <c:v>10,2012</c:v>
                </c:pt>
              </c:strCache>
            </c:strRef>
          </c:cat>
          <c:val>
            <c:numRef>
              <c:f>'Figure 3.2.3.1'!$C$5:$K$5</c:f>
              <c:numCache>
                <c:formatCode>General</c:formatCode>
                <c:ptCount val="9"/>
                <c:pt idx="0">
                  <c:v>100678852</c:v>
                </c:pt>
                <c:pt idx="1">
                  <c:v>226986717</c:v>
                </c:pt>
                <c:pt idx="2">
                  <c:v>423245485</c:v>
                </c:pt>
                <c:pt idx="3">
                  <c:v>201755193.42938</c:v>
                </c:pt>
                <c:pt idx="4">
                  <c:v>181648122</c:v>
                </c:pt>
                <c:pt idx="5">
                  <c:v>230066625</c:v>
                </c:pt>
                <c:pt idx="6">
                  <c:v>232578374</c:v>
                </c:pt>
                <c:pt idx="7">
                  <c:v>257172349</c:v>
                </c:pt>
                <c:pt idx="8">
                  <c:v>187456693</c:v>
                </c:pt>
              </c:numCache>
            </c:numRef>
          </c:val>
          <c:extLst>
            <c:ext xmlns:c16="http://schemas.microsoft.com/office/drawing/2014/chart" uri="{C3380CC4-5D6E-409C-BE32-E72D297353CC}">
              <c16:uniqueId val="{00000000-BAC3-47BB-A706-6ED66C980FE9}"/>
            </c:ext>
          </c:extLst>
        </c:ser>
        <c:dLbls>
          <c:showLegendKey val="0"/>
          <c:showVal val="0"/>
          <c:showCatName val="0"/>
          <c:showSerName val="0"/>
          <c:showPercent val="0"/>
          <c:showBubbleSize val="0"/>
        </c:dLbls>
        <c:gapWidth val="150"/>
        <c:axId val="492472016"/>
        <c:axId val="1"/>
      </c:barChart>
      <c:lineChart>
        <c:grouping val="standard"/>
        <c:varyColors val="0"/>
        <c:ser>
          <c:idx val="1"/>
          <c:order val="1"/>
          <c:tx>
            <c:strRef>
              <c:f>'Figure 3.2.3.1'!$B$6</c:f>
              <c:strCache>
                <c:ptCount val="1"/>
                <c:pt idx="0">
                  <c:v>Provisions</c:v>
                </c:pt>
              </c:strCache>
            </c:strRef>
          </c:tx>
          <c:spPr>
            <a:ln w="38100"/>
          </c:spPr>
          <c:marker>
            <c:symbol val="none"/>
          </c:marker>
          <c:cat>
            <c:strRef>
              <c:f>'Figure 3.2.3.1'!$C$4:$K$4</c:f>
              <c:strCache>
                <c:ptCount val="9"/>
                <c:pt idx="0">
                  <c:v>01.2007</c:v>
                </c:pt>
                <c:pt idx="1">
                  <c:v>01.2008</c:v>
                </c:pt>
                <c:pt idx="2">
                  <c:v>01.2009</c:v>
                </c:pt>
                <c:pt idx="3">
                  <c:v>01.2010</c:v>
                </c:pt>
                <c:pt idx="4">
                  <c:v>1,2011</c:v>
                </c:pt>
                <c:pt idx="5">
                  <c:v>01.2012</c:v>
                </c:pt>
                <c:pt idx="6">
                  <c:v>04.2012</c:v>
                </c:pt>
                <c:pt idx="7">
                  <c:v>07.2012</c:v>
                </c:pt>
                <c:pt idx="8">
                  <c:v>10,2012</c:v>
                </c:pt>
              </c:strCache>
            </c:strRef>
          </c:cat>
          <c:val>
            <c:numRef>
              <c:f>'Figure 3.2.3.1'!$C$6:$K$6</c:f>
              <c:numCache>
                <c:formatCode>General</c:formatCode>
                <c:ptCount val="9"/>
                <c:pt idx="0">
                  <c:v>2156799</c:v>
                </c:pt>
                <c:pt idx="1">
                  <c:v>6676557</c:v>
                </c:pt>
                <c:pt idx="2">
                  <c:v>5305027</c:v>
                </c:pt>
                <c:pt idx="3">
                  <c:v>18172955.25</c:v>
                </c:pt>
                <c:pt idx="4">
                  <c:v>36992362</c:v>
                </c:pt>
                <c:pt idx="5">
                  <c:v>45951475</c:v>
                </c:pt>
                <c:pt idx="6">
                  <c:v>51741653</c:v>
                </c:pt>
                <c:pt idx="7">
                  <c:v>49971515</c:v>
                </c:pt>
                <c:pt idx="8">
                  <c:v>54700105</c:v>
                </c:pt>
              </c:numCache>
            </c:numRef>
          </c:val>
          <c:smooth val="1"/>
          <c:extLst>
            <c:ext xmlns:c16="http://schemas.microsoft.com/office/drawing/2014/chart" uri="{C3380CC4-5D6E-409C-BE32-E72D297353CC}">
              <c16:uniqueId val="{00000001-BAC3-47BB-A706-6ED66C980FE9}"/>
            </c:ext>
          </c:extLst>
        </c:ser>
        <c:dLbls>
          <c:showLegendKey val="0"/>
          <c:showVal val="0"/>
          <c:showCatName val="0"/>
          <c:showSerName val="0"/>
          <c:showPercent val="0"/>
          <c:showBubbleSize val="0"/>
        </c:dLbls>
        <c:marker val="1"/>
        <c:smooth val="0"/>
        <c:axId val="492472016"/>
        <c:axId val="1"/>
      </c:lineChart>
      <c:lineChart>
        <c:grouping val="standard"/>
        <c:varyColors val="0"/>
        <c:ser>
          <c:idx val="2"/>
          <c:order val="2"/>
          <c:tx>
            <c:strRef>
              <c:f>'Figure 3.2.3.1'!$B$7</c:f>
              <c:strCache>
                <c:ptCount val="1"/>
                <c:pt idx="0">
                  <c:v>Equity/debt (right axis)</c:v>
                </c:pt>
              </c:strCache>
            </c:strRef>
          </c:tx>
          <c:spPr>
            <a:ln w="38100"/>
          </c:spPr>
          <c:marker>
            <c:symbol val="none"/>
          </c:marker>
          <c:cat>
            <c:strRef>
              <c:f>'Figure 3.2.3.1'!$C$4:$K$4</c:f>
              <c:strCache>
                <c:ptCount val="9"/>
                <c:pt idx="0">
                  <c:v>01.2007</c:v>
                </c:pt>
                <c:pt idx="1">
                  <c:v>01.2008</c:v>
                </c:pt>
                <c:pt idx="2">
                  <c:v>01.2009</c:v>
                </c:pt>
                <c:pt idx="3">
                  <c:v>01.2010</c:v>
                </c:pt>
                <c:pt idx="4">
                  <c:v>1,2011</c:v>
                </c:pt>
                <c:pt idx="5">
                  <c:v>01.2012</c:v>
                </c:pt>
                <c:pt idx="6">
                  <c:v>04.2012</c:v>
                </c:pt>
                <c:pt idx="7">
                  <c:v>07.2012</c:v>
                </c:pt>
                <c:pt idx="8">
                  <c:v>10,2012</c:v>
                </c:pt>
              </c:strCache>
            </c:strRef>
          </c:cat>
          <c:val>
            <c:numRef>
              <c:f>'Figure 3.2.3.1'!$C$7:$K$7</c:f>
              <c:numCache>
                <c:formatCode>0.0</c:formatCode>
                <c:ptCount val="9"/>
                <c:pt idx="0">
                  <c:v>2.3708779083074312</c:v>
                </c:pt>
                <c:pt idx="1">
                  <c:v>3.5175022911497398</c:v>
                </c:pt>
                <c:pt idx="2">
                  <c:v>2.3708779083074312</c:v>
                </c:pt>
                <c:pt idx="3">
                  <c:v>2.3708779083074312</c:v>
                </c:pt>
                <c:pt idx="4">
                  <c:v>2.3708779083074312</c:v>
                </c:pt>
                <c:pt idx="5">
                  <c:v>2.3708779083074312</c:v>
                </c:pt>
                <c:pt idx="6">
                  <c:v>2.3708779083074312</c:v>
                </c:pt>
                <c:pt idx="7">
                  <c:v>0.60225912723592723</c:v>
                </c:pt>
                <c:pt idx="8">
                  <c:v>0.63832132050925605</c:v>
                </c:pt>
              </c:numCache>
            </c:numRef>
          </c:val>
          <c:smooth val="1"/>
          <c:extLst>
            <c:ext xmlns:c16="http://schemas.microsoft.com/office/drawing/2014/chart" uri="{C3380CC4-5D6E-409C-BE32-E72D297353CC}">
              <c16:uniqueId val="{00000002-BAC3-47BB-A706-6ED66C980FE9}"/>
            </c:ext>
          </c:extLst>
        </c:ser>
        <c:dLbls>
          <c:showLegendKey val="0"/>
          <c:showVal val="0"/>
          <c:showCatName val="0"/>
          <c:showSerName val="0"/>
          <c:showPercent val="0"/>
          <c:showBubbleSize val="0"/>
        </c:dLbls>
        <c:marker val="1"/>
        <c:smooth val="0"/>
        <c:axId val="3"/>
        <c:axId val="4"/>
      </c:lineChart>
      <c:catAx>
        <c:axId val="492472016"/>
        <c:scaling>
          <c:orientation val="minMax"/>
        </c:scaling>
        <c:delete val="0"/>
        <c:axPos val="b"/>
        <c:numFmt formatCode="yyyy" sourceLinked="0"/>
        <c:majorTickMark val="out"/>
        <c:minorTickMark val="none"/>
        <c:tickLblPos val="nextTo"/>
        <c:txPr>
          <a:bodyPr rot="0" vert="horz"/>
          <a:lstStyle/>
          <a:p>
            <a:pPr>
              <a:defRPr lang="ru-RU" sz="700"/>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General" sourceLinked="1"/>
        <c:majorTickMark val="out"/>
        <c:minorTickMark val="none"/>
        <c:tickLblPos val="nextTo"/>
        <c:txPr>
          <a:bodyPr rot="0" vert="horz"/>
          <a:lstStyle/>
          <a:p>
            <a:pPr>
              <a:defRPr lang="ru-RU"/>
            </a:pPr>
            <a:endParaRPr lang="ru-RU"/>
          </a:p>
        </c:txPr>
        <c:crossAx val="492472016"/>
        <c:crosses val="autoZero"/>
        <c:crossBetween val="between"/>
        <c:dispUnits>
          <c:builtInUnit val="millions"/>
          <c:dispUnitsLbl>
            <c:layout>
              <c:manualLayout>
                <c:xMode val="edge"/>
                <c:yMode val="edge"/>
                <c:x val="2.9593743650306852E-3"/>
                <c:y val="0.23765366171333838"/>
              </c:manualLayout>
            </c:layout>
            <c:tx>
              <c:rich>
                <a:bodyPr rot="-5400000" vert="horz"/>
                <a:lstStyle/>
                <a:p>
                  <a:pPr>
                    <a:defRPr lang="ru-RU" b="0"/>
                  </a:pPr>
                  <a:r>
                    <a:rPr lang="en-US" b="0"/>
                    <a:t>KZT blm.</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in val="0"/>
        </c:scaling>
        <c:delete val="0"/>
        <c:axPos val="r"/>
        <c:numFmt formatCode="@" sourceLinked="0"/>
        <c:majorTickMark val="out"/>
        <c:minorTickMark val="none"/>
        <c:tickLblPos val="nextTo"/>
        <c:txPr>
          <a:bodyPr rot="0" vert="horz"/>
          <a:lstStyle/>
          <a:p>
            <a:pPr>
              <a:defRPr lang="ru-RU"/>
            </a:pPr>
            <a:endParaRPr lang="ru-RU"/>
          </a:p>
        </c:txPr>
        <c:crossAx val="3"/>
        <c:crosses val="max"/>
        <c:crossBetween val="between"/>
      </c:valAx>
    </c:plotArea>
    <c:legend>
      <c:legendPos val="b"/>
      <c:layout>
        <c:manualLayout>
          <c:xMode val="edge"/>
          <c:yMode val="edge"/>
          <c:wMode val="edge"/>
          <c:hMode val="edge"/>
          <c:x val="1.6219279408255786E-2"/>
          <c:y val="0.75225637891154018"/>
          <c:w val="0.98072536387497011"/>
          <c:h val="0.9849269526240727"/>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ru-RU" sz="800"/>
            </a:pPr>
            <a:r>
              <a:rPr lang="en-US" sz="800"/>
              <a:t>at</a:t>
            </a:r>
            <a:r>
              <a:rPr lang="ru-RU" sz="800"/>
              <a:t>  10.2011</a:t>
            </a:r>
          </a:p>
        </c:rich>
      </c:tx>
      <c:layout>
        <c:manualLayout>
          <c:xMode val="edge"/>
          <c:yMode val="edge"/>
          <c:x val="0.78689041420842798"/>
          <c:y val="3.937007874015748E-2"/>
        </c:manualLayout>
      </c:layout>
      <c:overlay val="0"/>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7424749163879575"/>
          <c:y val="0.25"/>
          <c:w val="0.4849498327759198"/>
          <c:h val="0.44531250000000072"/>
        </c:manualLayout>
      </c:layout>
      <c:pie3DChart>
        <c:varyColors val="1"/>
        <c:ser>
          <c:idx val="0"/>
          <c:order val="0"/>
          <c:tx>
            <c:strRef>
              <c:f>'Figure 3.2.3.2'!$C$5</c:f>
              <c:strCache>
                <c:ptCount val="1"/>
                <c:pt idx="0">
                  <c:v>10,2011</c:v>
                </c:pt>
              </c:strCache>
            </c:strRef>
          </c:tx>
          <c:explosion val="21"/>
          <c:dPt>
            <c:idx val="0"/>
            <c:bubble3D val="0"/>
            <c:extLst>
              <c:ext xmlns:c16="http://schemas.microsoft.com/office/drawing/2014/chart" uri="{C3380CC4-5D6E-409C-BE32-E72D297353CC}">
                <c16:uniqueId val="{00000000-C2A0-41F0-A1AA-2BF8BAEE3EED}"/>
              </c:ext>
            </c:extLst>
          </c:dPt>
          <c:dPt>
            <c:idx val="1"/>
            <c:bubble3D val="0"/>
            <c:extLst>
              <c:ext xmlns:c16="http://schemas.microsoft.com/office/drawing/2014/chart" uri="{C3380CC4-5D6E-409C-BE32-E72D297353CC}">
                <c16:uniqueId val="{00000001-C2A0-41F0-A1AA-2BF8BAEE3EED}"/>
              </c:ext>
            </c:extLst>
          </c:dPt>
          <c:dPt>
            <c:idx val="2"/>
            <c:bubble3D val="0"/>
            <c:extLst>
              <c:ext xmlns:c16="http://schemas.microsoft.com/office/drawing/2014/chart" uri="{C3380CC4-5D6E-409C-BE32-E72D297353CC}">
                <c16:uniqueId val="{00000002-C2A0-41F0-A1AA-2BF8BAEE3EED}"/>
              </c:ext>
            </c:extLst>
          </c:dPt>
          <c:dLbls>
            <c:dLbl>
              <c:idx val="0"/>
              <c:layout>
                <c:manualLayout>
                  <c:x val="2.9694604500967989E-2"/>
                  <c:y val="-2.4835420162643666E-3"/>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2A0-41F0-A1AA-2BF8BAEE3EED}"/>
                </c:ext>
              </c:extLst>
            </c:dLbl>
            <c:dLbl>
              <c:idx val="1"/>
              <c:layout>
                <c:manualLayout>
                  <c:x val="-4.0715930916798919E-2"/>
                  <c:y val="-9.4199044791532544E-2"/>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2A0-41F0-A1AA-2BF8BAEE3EED}"/>
                </c:ext>
              </c:extLst>
            </c:dLbl>
            <c:dLbl>
              <c:idx val="2"/>
              <c:layout>
                <c:manualLayout>
                  <c:x val="1.3990190001759984E-2"/>
                  <c:y val="-0.10726216599974189"/>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2A0-41F0-A1AA-2BF8BAEE3EED}"/>
                </c:ext>
              </c:extLst>
            </c:dLbl>
            <c:numFmt formatCode="0%" sourceLinked="0"/>
            <c:spPr>
              <a:noFill/>
              <a:ln>
                <a:noFill/>
              </a:ln>
              <a:effectLst/>
            </c:spPr>
            <c:txPr>
              <a:bodyPr/>
              <a:lstStyle/>
              <a:p>
                <a:pPr>
                  <a:defRPr lang="ru-RU" sz="800"/>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3.2.3.2'!$B$6:$B$8</c:f>
              <c:strCache>
                <c:ptCount val="3"/>
                <c:pt idx="0">
                  <c:v>Standard loans</c:v>
                </c:pt>
                <c:pt idx="1">
                  <c:v>Doubtful loans</c:v>
                </c:pt>
                <c:pt idx="2">
                  <c:v>Bad loans</c:v>
                </c:pt>
              </c:strCache>
            </c:strRef>
          </c:cat>
          <c:val>
            <c:numRef>
              <c:f>'Figure 3.2.3.2'!$C$6:$C$8</c:f>
              <c:numCache>
                <c:formatCode>0.00</c:formatCode>
                <c:ptCount val="3"/>
                <c:pt idx="0">
                  <c:v>58.342986074175698</c:v>
                </c:pt>
                <c:pt idx="1">
                  <c:v>28.954113828469687</c:v>
                </c:pt>
                <c:pt idx="2">
                  <c:v>12.702900097354616</c:v>
                </c:pt>
              </c:numCache>
            </c:numRef>
          </c:val>
          <c:extLst>
            <c:ext xmlns:c16="http://schemas.microsoft.com/office/drawing/2014/chart" uri="{C3380CC4-5D6E-409C-BE32-E72D297353CC}">
              <c16:uniqueId val="{00000003-C2A0-41F0-A1AA-2BF8BAEE3EED}"/>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30618427798565995"/>
          <c:y val="0.71409663955939939"/>
          <c:w val="0.7326008738703581"/>
          <c:h val="0.98016264360397576"/>
        </c:manualLayout>
      </c:layout>
      <c:overlay val="0"/>
      <c:txPr>
        <a:bodyPr/>
        <a:lstStyle/>
        <a:p>
          <a:pPr>
            <a:defRPr lang="ru-RU"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ru-RU" sz="800"/>
            </a:pPr>
            <a:r>
              <a:rPr lang="en-US" sz="800"/>
              <a:t>at</a:t>
            </a:r>
            <a:r>
              <a:rPr lang="ru-RU" sz="800"/>
              <a:t> 10.2012</a:t>
            </a:r>
          </a:p>
        </c:rich>
      </c:tx>
      <c:layout>
        <c:manualLayout>
          <c:xMode val="edge"/>
          <c:yMode val="edge"/>
          <c:x val="0.77966240746852755"/>
          <c:y val="5.2082720429177123E-2"/>
        </c:manualLayout>
      </c:layout>
      <c:overlay val="0"/>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5"/>
          <c:y val="0.17391378190294676"/>
          <c:w val="0.50675675675675658"/>
          <c:h val="0.51304565661369517"/>
        </c:manualLayout>
      </c:layout>
      <c:pie3DChart>
        <c:varyColors val="1"/>
        <c:ser>
          <c:idx val="0"/>
          <c:order val="0"/>
          <c:tx>
            <c:strRef>
              <c:f>'Figure 3.2.3.2'!$G$5</c:f>
              <c:strCache>
                <c:ptCount val="1"/>
                <c:pt idx="0">
                  <c:v>10,2012</c:v>
                </c:pt>
              </c:strCache>
            </c:strRef>
          </c:tx>
          <c:explosion val="20"/>
          <c:dPt>
            <c:idx val="0"/>
            <c:bubble3D val="0"/>
            <c:extLst>
              <c:ext xmlns:c16="http://schemas.microsoft.com/office/drawing/2014/chart" uri="{C3380CC4-5D6E-409C-BE32-E72D297353CC}">
                <c16:uniqueId val="{00000000-0D90-4047-91BD-83C6BE919E7D}"/>
              </c:ext>
            </c:extLst>
          </c:dPt>
          <c:dPt>
            <c:idx val="1"/>
            <c:bubble3D val="0"/>
            <c:extLst>
              <c:ext xmlns:c16="http://schemas.microsoft.com/office/drawing/2014/chart" uri="{C3380CC4-5D6E-409C-BE32-E72D297353CC}">
                <c16:uniqueId val="{00000001-0D90-4047-91BD-83C6BE919E7D}"/>
              </c:ext>
            </c:extLst>
          </c:dPt>
          <c:dPt>
            <c:idx val="2"/>
            <c:bubble3D val="0"/>
            <c:extLst>
              <c:ext xmlns:c16="http://schemas.microsoft.com/office/drawing/2014/chart" uri="{C3380CC4-5D6E-409C-BE32-E72D297353CC}">
                <c16:uniqueId val="{00000002-0D90-4047-91BD-83C6BE919E7D}"/>
              </c:ext>
            </c:extLst>
          </c:dPt>
          <c:dLbls>
            <c:dLbl>
              <c:idx val="0"/>
              <c:layout>
                <c:manualLayout>
                  <c:x val="4.2004023449164693E-2"/>
                  <c:y val="5.1751607972080414E-2"/>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0D90-4047-91BD-83C6BE919E7D}"/>
                </c:ext>
              </c:extLst>
            </c:dLbl>
            <c:dLbl>
              <c:idx val="1"/>
              <c:layout>
                <c:manualLayout>
                  <c:x val="-3.4437738695836675E-2"/>
                  <c:y val="-8.0618961091402361E-2"/>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D90-4047-91BD-83C6BE919E7D}"/>
                </c:ext>
              </c:extLst>
            </c:dLbl>
            <c:dLbl>
              <c:idx val="2"/>
              <c:layout>
                <c:manualLayout>
                  <c:x val="3.6047118361701852E-2"/>
                  <c:y val="-9.4962937325142063E-2"/>
                </c:manualLayout>
              </c:layout>
              <c:numFmt formatCode="0%" sourceLinked="0"/>
              <c:spPr/>
              <c:txPr>
                <a:bodyPr/>
                <a:lstStyle/>
                <a:p>
                  <a:pPr>
                    <a:defRPr lang="ru-RU" sz="800"/>
                  </a:pPr>
                  <a:endParaRPr lang="ru-RU"/>
                </a:p>
              </c:txPr>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D90-4047-91BD-83C6BE919E7D}"/>
                </c:ext>
              </c:extLst>
            </c:dLbl>
            <c:numFmt formatCode="0%" sourceLinked="0"/>
            <c:spPr>
              <a:noFill/>
              <a:ln>
                <a:noFill/>
              </a:ln>
              <a:effectLst/>
            </c:spPr>
            <c:txPr>
              <a:bodyPr/>
              <a:lstStyle/>
              <a:p>
                <a:pPr>
                  <a:defRPr lang="ru-RU" sz="800"/>
                </a:pPr>
                <a:endParaRPr lang="ru-RU"/>
              </a:p>
            </c:txPr>
            <c:showLegendKey val="0"/>
            <c:showVal val="0"/>
            <c:showCatName val="0"/>
            <c:showSerName val="0"/>
            <c:showPercent val="1"/>
            <c:showBubbleSize val="0"/>
            <c:showLeaderLines val="1"/>
            <c:extLst>
              <c:ext xmlns:c15="http://schemas.microsoft.com/office/drawing/2012/chart" uri="{CE6537A1-D6FC-4f65-9D91-7224C49458BB}"/>
            </c:extLst>
          </c:dLbls>
          <c:cat>
            <c:strRef>
              <c:f>'Figure 3.2.3.2'!$F$6:$F$8</c:f>
              <c:strCache>
                <c:ptCount val="3"/>
                <c:pt idx="0">
                  <c:v>Standard loans</c:v>
                </c:pt>
                <c:pt idx="1">
                  <c:v>Doubtful loans</c:v>
                </c:pt>
                <c:pt idx="2">
                  <c:v>Bad loans</c:v>
                </c:pt>
              </c:strCache>
            </c:strRef>
          </c:cat>
          <c:val>
            <c:numRef>
              <c:f>'Figure 3.2.3.2'!$G$6:$G$8</c:f>
              <c:numCache>
                <c:formatCode>General</c:formatCode>
                <c:ptCount val="3"/>
                <c:pt idx="0">
                  <c:v>62.63</c:v>
                </c:pt>
                <c:pt idx="1">
                  <c:v>24.9</c:v>
                </c:pt>
                <c:pt idx="2">
                  <c:v>12.47</c:v>
                </c:pt>
              </c:numCache>
            </c:numRef>
          </c:val>
          <c:extLst>
            <c:ext xmlns:c16="http://schemas.microsoft.com/office/drawing/2014/chart" uri="{C3380CC4-5D6E-409C-BE32-E72D297353CC}">
              <c16:uniqueId val="{00000003-0D90-4047-91BD-83C6BE919E7D}"/>
            </c:ext>
          </c:extLst>
        </c:ser>
        <c:dLbls>
          <c:showLegendKey val="0"/>
          <c:showVal val="0"/>
          <c:showCatName val="0"/>
          <c:showSerName val="0"/>
          <c:showPercent val="0"/>
          <c:showBubbleSize val="0"/>
          <c:showLeaderLines val="1"/>
        </c:dLbls>
      </c:pie3DChart>
      <c:spPr>
        <a:noFill/>
        <a:ln w="25400">
          <a:noFill/>
        </a:ln>
      </c:spPr>
    </c:plotArea>
    <c:legend>
      <c:legendPos val="b"/>
      <c:layout>
        <c:manualLayout>
          <c:xMode val="edge"/>
          <c:yMode val="edge"/>
          <c:wMode val="edge"/>
          <c:hMode val="edge"/>
          <c:x val="0.26532729815958633"/>
          <c:y val="0.68326497649332296"/>
          <c:w val="0.63313907617835197"/>
          <c:h val="1"/>
        </c:manualLayout>
      </c:layout>
      <c:overlay val="0"/>
      <c:txPr>
        <a:bodyPr/>
        <a:lstStyle/>
        <a:p>
          <a:pPr>
            <a:defRPr lang="ru-RU"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288620589093048"/>
          <c:y val="6.1983471074380174E-2"/>
          <c:w val="0.7672158646835846"/>
          <c:h val="0.62809917355372225"/>
        </c:manualLayout>
      </c:layout>
      <c:barChart>
        <c:barDir val="col"/>
        <c:grouping val="clustered"/>
        <c:varyColors val="0"/>
        <c:ser>
          <c:idx val="0"/>
          <c:order val="0"/>
          <c:tx>
            <c:strRef>
              <c:f>'Figure 3.2.3.3'!$B$6</c:f>
              <c:strCache>
                <c:ptCount val="1"/>
                <c:pt idx="0">
                  <c:v>Total loan portfolio, KZT bln.</c:v>
                </c:pt>
              </c:strCache>
            </c:strRef>
          </c:tx>
          <c:invertIfNegative val="0"/>
          <c:cat>
            <c:strRef>
              <c:f>'Figure 3.2.3.3'!$C$5:$K$5</c:f>
              <c:strCache>
                <c:ptCount val="9"/>
                <c:pt idx="0">
                  <c:v>01.2007</c:v>
                </c:pt>
                <c:pt idx="1">
                  <c:v>01.2008</c:v>
                </c:pt>
                <c:pt idx="2">
                  <c:v>01.2009</c:v>
                </c:pt>
                <c:pt idx="3">
                  <c:v>01.2010</c:v>
                </c:pt>
                <c:pt idx="4">
                  <c:v>01.2011</c:v>
                </c:pt>
                <c:pt idx="5">
                  <c:v>01.2012</c:v>
                </c:pt>
                <c:pt idx="6">
                  <c:v>04.2012</c:v>
                </c:pt>
                <c:pt idx="7">
                  <c:v>07.2012</c:v>
                </c:pt>
                <c:pt idx="8">
                  <c:v>10,2012</c:v>
                </c:pt>
              </c:strCache>
            </c:strRef>
          </c:cat>
          <c:val>
            <c:numRef>
              <c:f>'Figure 3.2.3.3'!$C$6:$K$6</c:f>
              <c:numCache>
                <c:formatCode>General</c:formatCode>
                <c:ptCount val="9"/>
                <c:pt idx="0">
                  <c:v>104.4</c:v>
                </c:pt>
                <c:pt idx="1">
                  <c:v>180.4</c:v>
                </c:pt>
                <c:pt idx="2">
                  <c:v>170.4</c:v>
                </c:pt>
                <c:pt idx="3">
                  <c:v>68.400000000000006</c:v>
                </c:pt>
                <c:pt idx="4">
                  <c:v>76.8</c:v>
                </c:pt>
                <c:pt idx="5">
                  <c:v>60.2</c:v>
                </c:pt>
                <c:pt idx="6">
                  <c:v>58.9</c:v>
                </c:pt>
                <c:pt idx="7">
                  <c:v>58</c:v>
                </c:pt>
                <c:pt idx="8">
                  <c:v>55.5</c:v>
                </c:pt>
              </c:numCache>
            </c:numRef>
          </c:val>
          <c:extLst>
            <c:ext xmlns:c16="http://schemas.microsoft.com/office/drawing/2014/chart" uri="{C3380CC4-5D6E-409C-BE32-E72D297353CC}">
              <c16:uniqueId val="{00000000-4974-44C2-8609-7958618B4F67}"/>
            </c:ext>
          </c:extLst>
        </c:ser>
        <c:dLbls>
          <c:showLegendKey val="0"/>
          <c:showVal val="0"/>
          <c:showCatName val="0"/>
          <c:showSerName val="0"/>
          <c:showPercent val="0"/>
          <c:showBubbleSize val="0"/>
        </c:dLbls>
        <c:gapWidth val="150"/>
        <c:axId val="492752952"/>
        <c:axId val="1"/>
      </c:barChart>
      <c:lineChart>
        <c:grouping val="standard"/>
        <c:varyColors val="0"/>
        <c:ser>
          <c:idx val="1"/>
          <c:order val="1"/>
          <c:tx>
            <c:strRef>
              <c:f>'Figure 3.2.3.3'!$B$7</c:f>
              <c:strCache>
                <c:ptCount val="1"/>
                <c:pt idx="0">
                  <c:v>Share of bad loans in the loan portfolio, % (right axis)</c:v>
                </c:pt>
              </c:strCache>
            </c:strRef>
          </c:tx>
          <c:spPr>
            <a:ln w="38100"/>
          </c:spPr>
          <c:marker>
            <c:symbol val="none"/>
          </c:marker>
          <c:cat>
            <c:strRef>
              <c:f>'Figure 3.2.3.3'!$C$5:$K$5</c:f>
              <c:strCache>
                <c:ptCount val="9"/>
                <c:pt idx="0">
                  <c:v>01.2007</c:v>
                </c:pt>
                <c:pt idx="1">
                  <c:v>01.2008</c:v>
                </c:pt>
                <c:pt idx="2">
                  <c:v>01.2009</c:v>
                </c:pt>
                <c:pt idx="3">
                  <c:v>01.2010</c:v>
                </c:pt>
                <c:pt idx="4">
                  <c:v>01.2011</c:v>
                </c:pt>
                <c:pt idx="5">
                  <c:v>01.2012</c:v>
                </c:pt>
                <c:pt idx="6">
                  <c:v>04.2012</c:v>
                </c:pt>
                <c:pt idx="7">
                  <c:v>07.2012</c:v>
                </c:pt>
                <c:pt idx="8">
                  <c:v>10,2012</c:v>
                </c:pt>
              </c:strCache>
            </c:strRef>
          </c:cat>
          <c:val>
            <c:numRef>
              <c:f>'Figure 3.2.3.3'!$C$7:$K$7</c:f>
              <c:numCache>
                <c:formatCode>0.0</c:formatCode>
                <c:ptCount val="9"/>
                <c:pt idx="0">
                  <c:v>0.19157088122605362</c:v>
                </c:pt>
                <c:pt idx="1">
                  <c:v>0.55432372505543237</c:v>
                </c:pt>
                <c:pt idx="2">
                  <c:v>0.82159624413145527</c:v>
                </c:pt>
                <c:pt idx="3">
                  <c:v>10.672514619883041</c:v>
                </c:pt>
                <c:pt idx="4">
                  <c:v>8.4635416666666679</c:v>
                </c:pt>
                <c:pt idx="5">
                  <c:v>7.1428571428571423</c:v>
                </c:pt>
                <c:pt idx="6">
                  <c:v>7.4702886247877771</c:v>
                </c:pt>
                <c:pt idx="7">
                  <c:v>6.5517241379310338</c:v>
                </c:pt>
                <c:pt idx="8">
                  <c:v>7.0270270270270272</c:v>
                </c:pt>
              </c:numCache>
            </c:numRef>
          </c:val>
          <c:smooth val="0"/>
          <c:extLst>
            <c:ext xmlns:c16="http://schemas.microsoft.com/office/drawing/2014/chart" uri="{C3380CC4-5D6E-409C-BE32-E72D297353CC}">
              <c16:uniqueId val="{00000001-4974-44C2-8609-7958618B4F67}"/>
            </c:ext>
          </c:extLst>
        </c:ser>
        <c:dLbls>
          <c:showLegendKey val="0"/>
          <c:showVal val="0"/>
          <c:showCatName val="0"/>
          <c:showSerName val="0"/>
          <c:showPercent val="0"/>
          <c:showBubbleSize val="0"/>
        </c:dLbls>
        <c:marker val="1"/>
        <c:smooth val="0"/>
        <c:axId val="3"/>
        <c:axId val="4"/>
      </c:lineChart>
      <c:catAx>
        <c:axId val="492752952"/>
        <c:scaling>
          <c:orientation val="minMax"/>
        </c:scaling>
        <c:delete val="0"/>
        <c:axPos val="b"/>
        <c:numFmt formatCode="General" sourceLinked="1"/>
        <c:majorTickMark val="out"/>
        <c:minorTickMark val="none"/>
        <c:tickLblPos val="nextTo"/>
        <c:txPr>
          <a:bodyPr rot="0" vert="horz"/>
          <a:lstStyle/>
          <a:p>
            <a:pPr>
              <a:defRPr lang="ru-RU" sz="800"/>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title>
          <c:tx>
            <c:rich>
              <a:bodyPr/>
              <a:lstStyle/>
              <a:p>
                <a:pPr>
                  <a:defRPr lang="ru-RU" b="0"/>
                </a:pPr>
                <a:r>
                  <a:rPr lang="en-US" b="0"/>
                  <a:t>KZT bln.</a:t>
                </a:r>
              </a:p>
            </c:rich>
          </c:tx>
          <c:layout>
            <c:manualLayout>
              <c:xMode val="edge"/>
              <c:yMode val="edge"/>
              <c:x val="4.0982142367903384E-3"/>
              <c:y val="0.24931129476584021"/>
            </c:manualLayout>
          </c:layout>
          <c:overlay val="0"/>
        </c:title>
        <c:numFmt formatCode="#,##0" sourceLinked="0"/>
        <c:majorTickMark val="out"/>
        <c:minorTickMark val="none"/>
        <c:tickLblPos val="nextTo"/>
        <c:txPr>
          <a:bodyPr rot="0" vert="horz"/>
          <a:lstStyle/>
          <a:p>
            <a:pPr>
              <a:defRPr lang="ru-RU"/>
            </a:pPr>
            <a:endParaRPr lang="ru-RU"/>
          </a:p>
        </c:txPr>
        <c:crossAx val="4927529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80"/>
        </c:scaling>
        <c:delete val="0"/>
        <c:axPos val="r"/>
        <c:title>
          <c:tx>
            <c:rich>
              <a:bodyPr rot="0" vert="horz"/>
              <a:lstStyle/>
              <a:p>
                <a:pPr>
                  <a:defRPr lang="ru-RU" sz="900" b="0"/>
                </a:pPr>
                <a:r>
                  <a:rPr lang="ru-RU" sz="900" b="0"/>
                  <a:t>%</a:t>
                </a:r>
              </a:p>
            </c:rich>
          </c:tx>
          <c:layout>
            <c:manualLayout>
              <c:xMode val="edge"/>
              <c:yMode val="edge"/>
              <c:x val="0.94724508079496328"/>
              <c:y val="0.35674931129476584"/>
            </c:manualLayout>
          </c:layout>
          <c:overlay val="0"/>
        </c:title>
        <c:numFmt formatCode="0" sourceLinked="0"/>
        <c:majorTickMark val="cross"/>
        <c:minorTickMark val="none"/>
        <c:tickLblPos val="nextTo"/>
        <c:txPr>
          <a:bodyPr rot="0" vert="horz"/>
          <a:lstStyle/>
          <a:p>
            <a:pPr>
              <a:defRPr lang="ru-RU"/>
            </a:pPr>
            <a:endParaRPr lang="ru-RU"/>
          </a:p>
        </c:txPr>
        <c:crossAx val="3"/>
        <c:crosses val="max"/>
        <c:crossBetween val="between"/>
      </c:valAx>
    </c:plotArea>
    <c:legend>
      <c:legendPos val="r"/>
      <c:layout>
        <c:manualLayout>
          <c:xMode val="edge"/>
          <c:yMode val="edge"/>
          <c:wMode val="edge"/>
          <c:hMode val="edge"/>
          <c:x val="9.8912980345097781E-2"/>
          <c:y val="0.79063360881542699"/>
          <c:w val="0.95145858333470312"/>
          <c:h val="0.9876033057851240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title>
      <c:layout>
        <c:manualLayout>
          <c:xMode val="edge"/>
          <c:yMode val="edge"/>
          <c:x val="0.75709786276715418"/>
          <c:y val="2.7161768713337062E-2"/>
        </c:manualLayout>
      </c:layout>
      <c:overlay val="0"/>
      <c:txPr>
        <a:bodyPr/>
        <a:lstStyle/>
        <a:p>
          <a:pPr>
            <a:defRPr lang="ru-RU" sz="800"/>
          </a:pPr>
          <a:endParaRPr lang="ru-RU"/>
        </a:p>
      </c:txPr>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17610113953147227"/>
          <c:y val="0.20765142062160263"/>
          <c:w val="0.57547346536416988"/>
          <c:h val="0.47059123896573074"/>
        </c:manualLayout>
      </c:layout>
      <c:pie3DChart>
        <c:varyColors val="1"/>
        <c:ser>
          <c:idx val="0"/>
          <c:order val="0"/>
          <c:tx>
            <c:strRef>
              <c:f>'Figure 3.2.3.4'!$C$4</c:f>
              <c:strCache>
                <c:ptCount val="1"/>
                <c:pt idx="0">
                  <c:v>at 01.10.2011</c:v>
                </c:pt>
              </c:strCache>
            </c:strRef>
          </c:tx>
          <c:explosion val="25"/>
          <c:dPt>
            <c:idx val="0"/>
            <c:bubble3D val="0"/>
            <c:extLst>
              <c:ext xmlns:c16="http://schemas.microsoft.com/office/drawing/2014/chart" uri="{C3380CC4-5D6E-409C-BE32-E72D297353CC}">
                <c16:uniqueId val="{00000000-295A-406A-AAB6-0C250E5CE638}"/>
              </c:ext>
            </c:extLst>
          </c:dPt>
          <c:dPt>
            <c:idx val="1"/>
            <c:bubble3D val="0"/>
            <c:extLst>
              <c:ext xmlns:c16="http://schemas.microsoft.com/office/drawing/2014/chart" uri="{C3380CC4-5D6E-409C-BE32-E72D297353CC}">
                <c16:uniqueId val="{00000001-295A-406A-AAB6-0C250E5CE638}"/>
              </c:ext>
            </c:extLst>
          </c:dPt>
          <c:dPt>
            <c:idx val="2"/>
            <c:bubble3D val="0"/>
            <c:extLst>
              <c:ext xmlns:c16="http://schemas.microsoft.com/office/drawing/2014/chart" uri="{C3380CC4-5D6E-409C-BE32-E72D297353CC}">
                <c16:uniqueId val="{00000002-295A-406A-AAB6-0C250E5CE638}"/>
              </c:ext>
            </c:extLst>
          </c:dPt>
          <c:dLbls>
            <c:dLbl>
              <c:idx val="0"/>
              <c:layout>
                <c:manualLayout>
                  <c:x val="0.18645973111881944"/>
                  <c:y val="-0.10835695538057742"/>
                </c:manualLayout>
              </c:layout>
              <c:tx>
                <c:rich>
                  <a:bodyPr/>
                  <a:lstStyle/>
                  <a:p>
                    <a:pPr>
                      <a:defRPr sz="1000" b="0" i="0" u="none" strike="noStrike" baseline="0">
                        <a:solidFill>
                          <a:srgbClr val="000000"/>
                        </a:solidFill>
                        <a:latin typeface="Times New Roman"/>
                        <a:ea typeface="Times New Roman"/>
                        <a:cs typeface="Times New Roman"/>
                      </a:defRPr>
                    </a:pPr>
                    <a:r>
                      <a:rPr lang="ru-RU" sz="900" b="0" i="0" u="none" strike="noStrike" baseline="0">
                        <a:solidFill>
                          <a:srgbClr val="000000"/>
                        </a:solidFill>
                        <a:latin typeface="Times New Roman"/>
                        <a:cs typeface="Times New Roman"/>
                      </a:rPr>
                      <a:t>89.4%</a:t>
                    </a:r>
                  </a:p>
                </c:rich>
              </c:tx>
              <c:numFmt formatCode="#,##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5A-406A-AAB6-0C250E5CE638}"/>
                </c:ext>
              </c:extLst>
            </c:dLbl>
            <c:dLbl>
              <c:idx val="1"/>
              <c:layout>
                <c:manualLayout>
                  <c:x val="-0.11550176806677302"/>
                  <c:y val="-1.7146456692913436E-2"/>
                </c:manualLayout>
              </c:layout>
              <c:tx>
                <c:rich>
                  <a:bodyPr/>
                  <a:lstStyle/>
                  <a:p>
                    <a:pPr>
                      <a:defRPr sz="1000" b="0" i="0" u="none" strike="noStrike" baseline="0">
                        <a:solidFill>
                          <a:srgbClr val="000000"/>
                        </a:solidFill>
                        <a:latin typeface="Times New Roman"/>
                        <a:ea typeface="Times New Roman"/>
                        <a:cs typeface="Times New Roman"/>
                      </a:defRPr>
                    </a:pPr>
                    <a:r>
                      <a:rPr lang="ru-RU" sz="900" b="0" i="0" u="none" strike="noStrike" baseline="0">
                        <a:solidFill>
                          <a:srgbClr val="000000"/>
                        </a:solidFill>
                        <a:latin typeface="Times New Roman"/>
                        <a:cs typeface="Times New Roman"/>
                      </a:rPr>
                      <a:t>8.3%</a:t>
                    </a:r>
                  </a:p>
                </c:rich>
              </c:tx>
              <c:numFmt formatCode="#,##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5A-406A-AAB6-0C250E5CE638}"/>
                </c:ext>
              </c:extLst>
            </c:dLbl>
            <c:dLbl>
              <c:idx val="2"/>
              <c:layout>
                <c:manualLayout>
                  <c:x val="0.14388333291136093"/>
                  <c:y val="-8.8142782152230967E-2"/>
                </c:manualLayout>
              </c:layout>
              <c:tx>
                <c:rich>
                  <a:bodyPr/>
                  <a:lstStyle/>
                  <a:p>
                    <a:pPr>
                      <a:defRPr sz="1000" b="0" i="0" u="none" strike="noStrike" baseline="0">
                        <a:solidFill>
                          <a:srgbClr val="000000"/>
                        </a:solidFill>
                        <a:latin typeface="Times New Roman"/>
                        <a:ea typeface="Times New Roman"/>
                        <a:cs typeface="Times New Roman"/>
                      </a:defRPr>
                    </a:pPr>
                    <a:r>
                      <a:rPr lang="ru-RU" sz="900" b="0" i="0" u="none" strike="noStrike" baseline="0">
                        <a:solidFill>
                          <a:srgbClr val="000000"/>
                        </a:solidFill>
                        <a:latin typeface="Times New Roman"/>
                        <a:cs typeface="Times New Roman"/>
                      </a:rPr>
                      <a:t>2.3%</a:t>
                    </a:r>
                  </a:p>
                </c:rich>
              </c:tx>
              <c:numFmt formatCode="#,##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95A-406A-AAB6-0C250E5CE638}"/>
                </c:ext>
              </c:extLst>
            </c:dLbl>
            <c:numFmt formatCode="#,##0.0" sourceLinked="0"/>
            <c:spPr>
              <a:noFill/>
              <a:ln>
                <a:noFill/>
              </a:ln>
              <a:effectLst/>
            </c:spPr>
            <c:txPr>
              <a:bodyPr/>
              <a:lstStyle/>
              <a:p>
                <a:pPr>
                  <a:defRPr lang="ru-RU" sz="900"/>
                </a:pPr>
                <a:endParaRPr lang="ru-RU"/>
              </a:p>
            </c:txPr>
            <c:dLblPos val="bestFit"/>
            <c:showLegendKey val="0"/>
            <c:showVal val="1"/>
            <c:showCatName val="0"/>
            <c:showSerName val="0"/>
            <c:showPercent val="0"/>
            <c:showBubbleSize val="0"/>
            <c:showLeaderLines val="1"/>
            <c:extLst>
              <c:ext xmlns:c15="http://schemas.microsoft.com/office/drawing/2012/chart" uri="{CE6537A1-D6FC-4f65-9D91-7224C49458BB}"/>
            </c:extLst>
          </c:dLbls>
          <c:cat>
            <c:strRef>
              <c:f>'Figure 3.2.3.4'!$B$5:$B$7</c:f>
              <c:strCache>
                <c:ptCount val="3"/>
                <c:pt idx="0">
                  <c:v>Standard loans</c:v>
                </c:pt>
                <c:pt idx="1">
                  <c:v>Doubtful loans</c:v>
                </c:pt>
                <c:pt idx="2">
                  <c:v>Bad loans</c:v>
                </c:pt>
              </c:strCache>
            </c:strRef>
          </c:cat>
          <c:val>
            <c:numRef>
              <c:f>'Figure 3.2.3.4'!$C$5:$C$7</c:f>
              <c:numCache>
                <c:formatCode>0.0</c:formatCode>
                <c:ptCount val="3"/>
                <c:pt idx="0">
                  <c:v>89.4</c:v>
                </c:pt>
                <c:pt idx="1">
                  <c:v>8.3000000000000007</c:v>
                </c:pt>
                <c:pt idx="2">
                  <c:v>2.2999999999999998</c:v>
                </c:pt>
              </c:numCache>
            </c:numRef>
          </c:val>
          <c:extLst>
            <c:ext xmlns:c16="http://schemas.microsoft.com/office/drawing/2014/chart" uri="{C3380CC4-5D6E-409C-BE32-E72D297353CC}">
              <c16:uniqueId val="{00000003-295A-406A-AAB6-0C250E5CE638}"/>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22176651831564534"/>
          <c:y val="0.66352509215036648"/>
          <c:w val="0.73897719306825782"/>
          <c:h val="0.95425440672374973"/>
        </c:manualLayout>
      </c:layout>
      <c:overlay val="0"/>
      <c:txPr>
        <a:bodyPr/>
        <a:lstStyle/>
        <a:p>
          <a:pPr>
            <a:defRPr lang="ru-RU" sz="9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0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title>
      <c:tx>
        <c:rich>
          <a:bodyPr/>
          <a:lstStyle/>
          <a:p>
            <a:pPr>
              <a:defRPr lang="ru-RU" sz="800"/>
            </a:pPr>
            <a:r>
              <a:rPr lang="en-US" sz="800"/>
              <a:t>at</a:t>
            </a:r>
            <a:r>
              <a:rPr lang="ru-RU" sz="800"/>
              <a:t> 01.10.2012</a:t>
            </a:r>
          </a:p>
        </c:rich>
      </c:tx>
      <c:layout>
        <c:manualLayout>
          <c:xMode val="edge"/>
          <c:yMode val="edge"/>
          <c:x val="0.72863256957745148"/>
          <c:y val="2.2222222222222223E-2"/>
        </c:manualLayout>
      </c:layout>
      <c:overlay val="0"/>
    </c:title>
    <c:autoTitleDeleted val="0"/>
    <c:view3D>
      <c:rotX val="15"/>
      <c:rotY val="0"/>
      <c:rAngAx val="0"/>
      <c:perspective val="0"/>
    </c:view3D>
    <c:floor>
      <c:thickness val="0"/>
    </c:floor>
    <c:sideWall>
      <c:thickness val="0"/>
    </c:sideWall>
    <c:backWall>
      <c:thickness val="0"/>
    </c:backWall>
    <c:plotArea>
      <c:layout>
        <c:manualLayout>
          <c:layoutTarget val="inner"/>
          <c:xMode val="edge"/>
          <c:yMode val="edge"/>
          <c:x val="0.22836379686773425"/>
          <c:y val="0.14032399175909471"/>
          <c:w val="0.5416683620929803"/>
          <c:h val="0.5583378770986096"/>
        </c:manualLayout>
      </c:layout>
      <c:pie3DChart>
        <c:varyColors val="1"/>
        <c:ser>
          <c:idx val="0"/>
          <c:order val="0"/>
          <c:tx>
            <c:strRef>
              <c:f>'Figure 3.2.3.4'!$G$4</c:f>
              <c:strCache>
                <c:ptCount val="1"/>
                <c:pt idx="0">
                  <c:v>at 01.10.2012</c:v>
                </c:pt>
              </c:strCache>
            </c:strRef>
          </c:tx>
          <c:explosion val="25"/>
          <c:dPt>
            <c:idx val="0"/>
            <c:bubble3D val="0"/>
            <c:extLst>
              <c:ext xmlns:c16="http://schemas.microsoft.com/office/drawing/2014/chart" uri="{C3380CC4-5D6E-409C-BE32-E72D297353CC}">
                <c16:uniqueId val="{00000000-ADC4-4304-8BFA-2D16108F1FE1}"/>
              </c:ext>
            </c:extLst>
          </c:dPt>
          <c:dPt>
            <c:idx val="1"/>
            <c:bubble3D val="0"/>
            <c:extLst>
              <c:ext xmlns:c16="http://schemas.microsoft.com/office/drawing/2014/chart" uri="{C3380CC4-5D6E-409C-BE32-E72D297353CC}">
                <c16:uniqueId val="{00000001-ADC4-4304-8BFA-2D16108F1FE1}"/>
              </c:ext>
            </c:extLst>
          </c:dPt>
          <c:dPt>
            <c:idx val="2"/>
            <c:bubble3D val="0"/>
            <c:extLst>
              <c:ext xmlns:c16="http://schemas.microsoft.com/office/drawing/2014/chart" uri="{C3380CC4-5D6E-409C-BE32-E72D297353CC}">
                <c16:uniqueId val="{00000002-ADC4-4304-8BFA-2D16108F1FE1}"/>
              </c:ext>
            </c:extLst>
          </c:dPt>
          <c:dLbls>
            <c:dLbl>
              <c:idx val="0"/>
              <c:layout>
                <c:manualLayout>
                  <c:x val="0.13643078269062564"/>
                  <c:y val="-6.0683289588801412E-2"/>
                </c:manualLayout>
              </c:layout>
              <c:tx>
                <c:rich>
                  <a:bodyPr/>
                  <a:lstStyle/>
                  <a:p>
                    <a:pPr>
                      <a:defRPr lang="ru-RU" sz="900"/>
                    </a:pPr>
                    <a:r>
                      <a:rPr lang="en-US" sz="900"/>
                      <a:t>88</a:t>
                    </a:r>
                    <a:r>
                      <a:rPr lang="ru-RU" sz="900"/>
                      <a:t>.</a:t>
                    </a:r>
                    <a:r>
                      <a:rPr lang="en-US" sz="900"/>
                      <a:t>68</a:t>
                    </a:r>
                    <a:r>
                      <a:rPr lang="ru-RU" sz="900"/>
                      <a:t>%</a:t>
                    </a:r>
                    <a:endParaRPr lang="en-US"/>
                  </a:p>
                </c:rich>
              </c:tx>
              <c:numFmt formatCode="#,##0.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DC4-4304-8BFA-2D16108F1FE1}"/>
                </c:ext>
              </c:extLst>
            </c:dLbl>
            <c:dLbl>
              <c:idx val="1"/>
              <c:layout>
                <c:manualLayout>
                  <c:x val="2.2444665564962458E-2"/>
                  <c:y val="-8.8471627136175693E-2"/>
                </c:manualLayout>
              </c:layout>
              <c:tx>
                <c:rich>
                  <a:bodyPr/>
                  <a:lstStyle/>
                  <a:p>
                    <a:pPr>
                      <a:defRPr lang="ru-RU" sz="900"/>
                    </a:pPr>
                    <a:r>
                      <a:rPr lang="en-US" sz="900"/>
                      <a:t>4</a:t>
                    </a:r>
                    <a:r>
                      <a:rPr lang="ru-RU" sz="900"/>
                      <a:t>.</a:t>
                    </a:r>
                    <a:r>
                      <a:rPr lang="en-US" sz="900"/>
                      <a:t>25</a:t>
                    </a:r>
                    <a:r>
                      <a:rPr lang="ru-RU" sz="900"/>
                      <a:t>%</a:t>
                    </a:r>
                    <a:endParaRPr lang="en-US"/>
                  </a:p>
                </c:rich>
              </c:tx>
              <c:numFmt formatCode="#,##0.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DC4-4304-8BFA-2D16108F1FE1}"/>
                </c:ext>
              </c:extLst>
            </c:dLbl>
            <c:dLbl>
              <c:idx val="2"/>
              <c:layout>
                <c:manualLayout>
                  <c:x val="8.3524799784643125E-2"/>
                  <c:y val="-2.5006124234470687E-2"/>
                </c:manualLayout>
              </c:layout>
              <c:tx>
                <c:rich>
                  <a:bodyPr/>
                  <a:lstStyle/>
                  <a:p>
                    <a:pPr>
                      <a:defRPr lang="ru-RU" sz="900"/>
                    </a:pPr>
                    <a:r>
                      <a:rPr lang="en-US" sz="900"/>
                      <a:t>7</a:t>
                    </a:r>
                    <a:r>
                      <a:rPr lang="ru-RU" sz="900"/>
                      <a:t>.</a:t>
                    </a:r>
                    <a:r>
                      <a:rPr lang="en-US" sz="900"/>
                      <a:t>07</a:t>
                    </a:r>
                    <a:r>
                      <a:rPr lang="ru-RU" sz="900"/>
                      <a:t>%</a:t>
                    </a:r>
                    <a:endParaRPr lang="en-US"/>
                  </a:p>
                </c:rich>
              </c:tx>
              <c:numFmt formatCode="#,##0.00" sourceLinked="0"/>
              <c:spPr/>
              <c:dLblPos val="bestFit"/>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DC4-4304-8BFA-2D16108F1FE1}"/>
                </c:ext>
              </c:extLst>
            </c:dLbl>
            <c:numFmt formatCode="#,##0.00" sourceLinked="0"/>
            <c:spPr>
              <a:noFill/>
              <a:ln>
                <a:noFill/>
              </a:ln>
              <a:effectLst/>
            </c:spPr>
            <c:txPr>
              <a:bodyPr/>
              <a:lstStyle/>
              <a:p>
                <a:pPr>
                  <a:defRPr lang="ru-RU" sz="900"/>
                </a:pPr>
                <a:endParaRPr lang="ru-RU"/>
              </a:p>
            </c:txPr>
            <c:showLegendKey val="0"/>
            <c:showVal val="1"/>
            <c:showCatName val="0"/>
            <c:showSerName val="0"/>
            <c:showPercent val="0"/>
            <c:showBubbleSize val="0"/>
            <c:showLeaderLines val="1"/>
            <c:extLst>
              <c:ext xmlns:c15="http://schemas.microsoft.com/office/drawing/2012/chart" uri="{CE6537A1-D6FC-4f65-9D91-7224C49458BB}"/>
            </c:extLst>
          </c:dLbls>
          <c:cat>
            <c:strRef>
              <c:f>'Figure 3.2.3.4'!$F$5:$F$7</c:f>
              <c:strCache>
                <c:ptCount val="3"/>
                <c:pt idx="0">
                  <c:v>Standard loans</c:v>
                </c:pt>
                <c:pt idx="1">
                  <c:v>Doubtful loans</c:v>
                </c:pt>
                <c:pt idx="2">
                  <c:v>Bad loans</c:v>
                </c:pt>
              </c:strCache>
            </c:strRef>
          </c:cat>
          <c:val>
            <c:numRef>
              <c:f>'Figure 3.2.3.4'!$G$5:$G$7</c:f>
              <c:numCache>
                <c:formatCode>0.00</c:formatCode>
                <c:ptCount val="3"/>
                <c:pt idx="0">
                  <c:v>88.68</c:v>
                </c:pt>
                <c:pt idx="1">
                  <c:v>4.25</c:v>
                </c:pt>
                <c:pt idx="2">
                  <c:v>7.07</c:v>
                </c:pt>
              </c:numCache>
            </c:numRef>
          </c:val>
          <c:extLst>
            <c:ext xmlns:c16="http://schemas.microsoft.com/office/drawing/2014/chart" uri="{C3380CC4-5D6E-409C-BE32-E72D297353CC}">
              <c16:uniqueId val="{00000003-ADC4-4304-8BFA-2D16108F1FE1}"/>
            </c:ext>
          </c:extLst>
        </c:ser>
        <c:dLbls>
          <c:showLegendKey val="0"/>
          <c:showVal val="0"/>
          <c:showCatName val="0"/>
          <c:showSerName val="0"/>
          <c:showPercent val="0"/>
          <c:showBubbleSize val="0"/>
          <c:showLeaderLines val="1"/>
        </c:dLbls>
      </c:pie3DChart>
      <c:spPr>
        <a:noFill/>
        <a:ln w="25400">
          <a:noFill/>
        </a:ln>
      </c:spPr>
    </c:plotArea>
    <c:legend>
      <c:legendPos val="r"/>
      <c:layout>
        <c:manualLayout>
          <c:xMode val="edge"/>
          <c:yMode val="edge"/>
          <c:wMode val="edge"/>
          <c:hMode val="edge"/>
          <c:x val="0.33853570105538611"/>
          <c:y val="0.66958372138966504"/>
          <c:w val="0.74856967203423896"/>
          <c:h val="0.95683854034374738"/>
        </c:manualLayout>
      </c:layout>
      <c:overlay val="0"/>
      <c:txPr>
        <a:bodyPr/>
        <a:lstStyle/>
        <a:p>
          <a:pPr>
            <a:defRPr lang="ru-RU" sz="9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2169072615923017E-2"/>
          <c:y val="5.1400554097404488E-2"/>
          <c:w val="0.88727537182852168"/>
          <c:h val="0.5707137649460462"/>
        </c:manualLayout>
      </c:layout>
      <c:lineChart>
        <c:grouping val="standard"/>
        <c:varyColors val="0"/>
        <c:ser>
          <c:idx val="1"/>
          <c:order val="0"/>
          <c:tx>
            <c:strRef>
              <c:f>'Figure 2.1.11'!$C$4</c:f>
              <c:strCache>
                <c:ptCount val="1"/>
                <c:pt idx="0">
                  <c:v>Average contract export prices </c:v>
                </c:pt>
              </c:strCache>
            </c:strRef>
          </c:tx>
          <c:marker>
            <c:symbol val="none"/>
          </c:marker>
          <c:cat>
            <c:numLit>
              <c:formatCode>General</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Lit>
          </c:cat>
          <c:val>
            <c:numRef>
              <c:f>'Figure 2.1.11'!$C$5:$C$23</c:f>
              <c:numCache>
                <c:formatCode>0.00</c:formatCode>
                <c:ptCount val="19"/>
                <c:pt idx="0">
                  <c:v>110.78349670226235</c:v>
                </c:pt>
                <c:pt idx="1">
                  <c:v>110.69367524495452</c:v>
                </c:pt>
                <c:pt idx="2">
                  <c:v>110.52368727345691</c:v>
                </c:pt>
                <c:pt idx="3">
                  <c:v>70.008686911305233</c:v>
                </c:pt>
                <c:pt idx="4">
                  <c:v>54.373341647805226</c:v>
                </c:pt>
                <c:pt idx="5">
                  <c:v>99.158253232223629</c:v>
                </c:pt>
                <c:pt idx="6">
                  <c:v>128.15610574611617</c:v>
                </c:pt>
                <c:pt idx="7">
                  <c:v>106.04172805637839</c:v>
                </c:pt>
                <c:pt idx="8">
                  <c:v>96.625569459066725</c:v>
                </c:pt>
                <c:pt idx="9">
                  <c:v>107.11430625004262</c:v>
                </c:pt>
                <c:pt idx="10">
                  <c:v>92.985724847679236</c:v>
                </c:pt>
                <c:pt idx="11">
                  <c:v>108.28375857669738</c:v>
                </c:pt>
                <c:pt idx="12">
                  <c:v>114.92249762159186</c:v>
                </c:pt>
                <c:pt idx="13">
                  <c:v>113.43416879298151</c:v>
                </c:pt>
                <c:pt idx="14">
                  <c:v>96.713271153434093</c:v>
                </c:pt>
                <c:pt idx="15">
                  <c:v>93.276385761504017</c:v>
                </c:pt>
                <c:pt idx="16">
                  <c:v>95.066968133134282</c:v>
                </c:pt>
                <c:pt idx="17">
                  <c:v>102.21850340394796</c:v>
                </c:pt>
                <c:pt idx="18">
                  <c:v>87.757029391539618</c:v>
                </c:pt>
              </c:numCache>
            </c:numRef>
          </c:val>
          <c:smooth val="0"/>
          <c:extLst>
            <c:ext xmlns:c16="http://schemas.microsoft.com/office/drawing/2014/chart" uri="{C3380CC4-5D6E-409C-BE32-E72D297353CC}">
              <c16:uniqueId val="{00000000-703E-48D9-A6FB-FA6A553883B3}"/>
            </c:ext>
          </c:extLst>
        </c:ser>
        <c:ser>
          <c:idx val="2"/>
          <c:order val="1"/>
          <c:tx>
            <c:strRef>
              <c:f>'Figure 2.1.11'!$D$4</c:f>
              <c:strCache>
                <c:ptCount val="1"/>
                <c:pt idx="0">
                  <c:v>Average contract import prices </c:v>
                </c:pt>
              </c:strCache>
            </c:strRef>
          </c:tx>
          <c:marker>
            <c:symbol val="none"/>
          </c:marker>
          <c:cat>
            <c:numLit>
              <c:formatCode>General</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Lit>
          </c:cat>
          <c:val>
            <c:numRef>
              <c:f>'Figure 2.1.11'!$D$5:$D$23</c:f>
              <c:numCache>
                <c:formatCode>0.00</c:formatCode>
                <c:ptCount val="19"/>
                <c:pt idx="0">
                  <c:v>110.19182823200191</c:v>
                </c:pt>
                <c:pt idx="1">
                  <c:v>112.06918073785049</c:v>
                </c:pt>
                <c:pt idx="2">
                  <c:v>103.20278951738857</c:v>
                </c:pt>
                <c:pt idx="3">
                  <c:v>83.700099912245719</c:v>
                </c:pt>
                <c:pt idx="4">
                  <c:v>83.966172443554015</c:v>
                </c:pt>
                <c:pt idx="5">
                  <c:v>95.509680500614294</c:v>
                </c:pt>
                <c:pt idx="6">
                  <c:v>100.30468693012284</c:v>
                </c:pt>
                <c:pt idx="7">
                  <c:v>98.844496882869606</c:v>
                </c:pt>
                <c:pt idx="8">
                  <c:v>95.403788990780114</c:v>
                </c:pt>
                <c:pt idx="9">
                  <c:v>98.465027032816948</c:v>
                </c:pt>
                <c:pt idx="10">
                  <c:v>91.045420760127385</c:v>
                </c:pt>
                <c:pt idx="11">
                  <c:v>106.08041927075934</c:v>
                </c:pt>
                <c:pt idx="12">
                  <c:v>91.807768882095402</c:v>
                </c:pt>
                <c:pt idx="13">
                  <c:v>108.88147755321029</c:v>
                </c:pt>
                <c:pt idx="14">
                  <c:v>85.377658747262103</c:v>
                </c:pt>
                <c:pt idx="15">
                  <c:v>104.65005769628736</c:v>
                </c:pt>
                <c:pt idx="16">
                  <c:v>88.494089738161406</c:v>
                </c:pt>
                <c:pt idx="17">
                  <c:v>90.671640831390093</c:v>
                </c:pt>
                <c:pt idx="18">
                  <c:v>99.604189109584013</c:v>
                </c:pt>
              </c:numCache>
            </c:numRef>
          </c:val>
          <c:smooth val="0"/>
          <c:extLst>
            <c:ext xmlns:c16="http://schemas.microsoft.com/office/drawing/2014/chart" uri="{C3380CC4-5D6E-409C-BE32-E72D297353CC}">
              <c16:uniqueId val="{00000001-703E-48D9-A6FB-FA6A553883B3}"/>
            </c:ext>
          </c:extLst>
        </c:ser>
        <c:ser>
          <c:idx val="3"/>
          <c:order val="2"/>
          <c:tx>
            <c:strRef>
              <c:f>'Figure 2.1.11'!$E$4</c:f>
              <c:strCache>
                <c:ptCount val="1"/>
                <c:pt idx="0">
                  <c:v>Terms of trade </c:v>
                </c:pt>
              </c:strCache>
            </c:strRef>
          </c:tx>
          <c:marker>
            <c:symbol val="none"/>
          </c:marker>
          <c:cat>
            <c:numLit>
              <c:formatCode>General</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Lit>
          </c:cat>
          <c:val>
            <c:numRef>
              <c:f>'Figure 2.1.11'!$E$5:$E$23</c:f>
              <c:numCache>
                <c:formatCode>0.00</c:formatCode>
                <c:ptCount val="19"/>
                <c:pt idx="0">
                  <c:v>100.53694405452165</c:v>
                </c:pt>
                <c:pt idx="1">
                  <c:v>98.772628224959078</c:v>
                </c:pt>
                <c:pt idx="2">
                  <c:v>107.09370143026497</c:v>
                </c:pt>
                <c:pt idx="3">
                  <c:v>83.642297900127872</c:v>
                </c:pt>
                <c:pt idx="4">
                  <c:v>64.756246551976076</c:v>
                </c:pt>
                <c:pt idx="5">
                  <c:v>103.82010777597132</c:v>
                </c:pt>
                <c:pt idx="6">
                  <c:v>127.76681695382391</c:v>
                </c:pt>
                <c:pt idx="7">
                  <c:v>107.28136760313269</c:v>
                </c:pt>
                <c:pt idx="8">
                  <c:v>101.28064145167724</c:v>
                </c:pt>
                <c:pt idx="9">
                  <c:v>108.78411297682678</c:v>
                </c:pt>
                <c:pt idx="10">
                  <c:v>102.13113858044971</c:v>
                </c:pt>
                <c:pt idx="11">
                  <c:v>102.07704618918807</c:v>
                </c:pt>
                <c:pt idx="12">
                  <c:v>125.17731235706388</c:v>
                </c:pt>
                <c:pt idx="13">
                  <c:v>104.18132757019789</c:v>
                </c:pt>
                <c:pt idx="14">
                  <c:v>113.27702419168936</c:v>
                </c:pt>
                <c:pt idx="15">
                  <c:v>89.131709828778384</c:v>
                </c:pt>
                <c:pt idx="16">
                  <c:v>107.42747726364649</c:v>
                </c:pt>
                <c:pt idx="17">
                  <c:v>112.73481153167839</c:v>
                </c:pt>
                <c:pt idx="18">
                  <c:v>88.105761591000743</c:v>
                </c:pt>
              </c:numCache>
            </c:numRef>
          </c:val>
          <c:smooth val="0"/>
          <c:extLst>
            <c:ext xmlns:c16="http://schemas.microsoft.com/office/drawing/2014/chart" uri="{C3380CC4-5D6E-409C-BE32-E72D297353CC}">
              <c16:uniqueId val="{00000002-703E-48D9-A6FB-FA6A553883B3}"/>
            </c:ext>
          </c:extLst>
        </c:ser>
        <c:dLbls>
          <c:showLegendKey val="0"/>
          <c:showVal val="0"/>
          <c:showCatName val="0"/>
          <c:showSerName val="0"/>
          <c:showPercent val="0"/>
          <c:showBubbleSize val="0"/>
        </c:dLbls>
        <c:smooth val="0"/>
        <c:axId val="470389016"/>
        <c:axId val="1"/>
      </c:lineChart>
      <c:catAx>
        <c:axId val="470389016"/>
        <c:scaling>
          <c:orientation val="minMax"/>
        </c:scaling>
        <c:delete val="0"/>
        <c:axPos val="b"/>
        <c:numFmt formatCode="mm/yyyy" sourceLinked="0"/>
        <c:majorTickMark val="out"/>
        <c:minorTickMark val="none"/>
        <c:tickLblPos val="nextTo"/>
        <c:txPr>
          <a:bodyPr rot="-5400000" vert="horz"/>
          <a:lstStyle/>
          <a:p>
            <a:pPr>
              <a:defRPr lang="en-US" sz="1000"/>
            </a:pPr>
            <a:endParaRPr lang="ru-RU"/>
          </a:p>
        </c:txPr>
        <c:crossAx val="1"/>
        <c:crosses val="autoZero"/>
        <c:auto val="1"/>
        <c:lblAlgn val="ctr"/>
        <c:lblOffset val="100"/>
        <c:noMultiLvlLbl val="0"/>
      </c:catAx>
      <c:valAx>
        <c:axId val="1"/>
        <c:scaling>
          <c:orientation val="minMax"/>
          <c:min val="40"/>
        </c:scaling>
        <c:delete val="0"/>
        <c:axPos val="l"/>
        <c:majorGridlines>
          <c:spPr>
            <a:ln w="0">
              <a:prstDash val="sysDot"/>
            </a:ln>
          </c:spPr>
        </c:majorGridlines>
        <c:numFmt formatCode="0" sourceLinked="0"/>
        <c:majorTickMark val="out"/>
        <c:minorTickMark val="none"/>
        <c:tickLblPos val="nextTo"/>
        <c:txPr>
          <a:bodyPr rot="0" vert="horz"/>
          <a:lstStyle/>
          <a:p>
            <a:pPr>
              <a:defRPr lang="en-US" sz="1000"/>
            </a:pPr>
            <a:endParaRPr lang="ru-RU"/>
          </a:p>
        </c:txPr>
        <c:crossAx val="470389016"/>
        <c:crosses val="autoZero"/>
        <c:crossBetween val="between"/>
      </c:valAx>
    </c:plotArea>
    <c:legend>
      <c:legendPos val="b"/>
      <c:layout>
        <c:manualLayout>
          <c:xMode val="edge"/>
          <c:yMode val="edge"/>
          <c:wMode val="edge"/>
          <c:hMode val="edge"/>
          <c:x val="3.1583388525032501E-2"/>
          <c:y val="0.8413040067408547"/>
          <c:w val="0.97119434837000507"/>
          <c:h val="0.97941366185315382"/>
        </c:manualLayout>
      </c:layout>
      <c:overlay val="0"/>
      <c:txPr>
        <a:bodyPr/>
        <a:lstStyle/>
        <a:p>
          <a:pPr>
            <a:defRPr lang="en-US"/>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1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0.19160354450040284"/>
          <c:y val="0.23587751531058562"/>
          <c:w val="0.62811633885937423"/>
          <c:h val="0.57301759502284288"/>
        </c:manualLayout>
      </c:layout>
      <c:pie3DChart>
        <c:varyColors val="1"/>
        <c:ser>
          <c:idx val="0"/>
          <c:order val="0"/>
          <c:explosion val="25"/>
          <c:dPt>
            <c:idx val="0"/>
            <c:bubble3D val="0"/>
            <c:extLst>
              <c:ext xmlns:c16="http://schemas.microsoft.com/office/drawing/2014/chart" uri="{C3380CC4-5D6E-409C-BE32-E72D297353CC}">
                <c16:uniqueId val="{00000000-C2A8-4CFE-8CE4-C0A903072DE8}"/>
              </c:ext>
            </c:extLst>
          </c:dPt>
          <c:dPt>
            <c:idx val="1"/>
            <c:bubble3D val="0"/>
            <c:extLst>
              <c:ext xmlns:c16="http://schemas.microsoft.com/office/drawing/2014/chart" uri="{C3380CC4-5D6E-409C-BE32-E72D297353CC}">
                <c16:uniqueId val="{00000001-C2A8-4CFE-8CE4-C0A903072DE8}"/>
              </c:ext>
            </c:extLst>
          </c:dPt>
          <c:dPt>
            <c:idx val="2"/>
            <c:bubble3D val="0"/>
            <c:extLst>
              <c:ext xmlns:c16="http://schemas.microsoft.com/office/drawing/2014/chart" uri="{C3380CC4-5D6E-409C-BE32-E72D297353CC}">
                <c16:uniqueId val="{00000002-C2A8-4CFE-8CE4-C0A903072DE8}"/>
              </c:ext>
            </c:extLst>
          </c:dPt>
          <c:dPt>
            <c:idx val="3"/>
            <c:bubble3D val="0"/>
            <c:spPr>
              <a:solidFill>
                <a:schemeClr val="accent4">
                  <a:lumMod val="60000"/>
                  <a:lumOff val="40000"/>
                </a:schemeClr>
              </a:solidFill>
            </c:spPr>
            <c:extLst>
              <c:ext xmlns:c16="http://schemas.microsoft.com/office/drawing/2014/chart" uri="{C3380CC4-5D6E-409C-BE32-E72D297353CC}">
                <c16:uniqueId val="{00000003-C2A8-4CFE-8CE4-C0A903072DE8}"/>
              </c:ext>
            </c:extLst>
          </c:dPt>
          <c:dPt>
            <c:idx val="4"/>
            <c:bubble3D val="0"/>
            <c:extLst>
              <c:ext xmlns:c16="http://schemas.microsoft.com/office/drawing/2014/chart" uri="{C3380CC4-5D6E-409C-BE32-E72D297353CC}">
                <c16:uniqueId val="{00000004-C2A8-4CFE-8CE4-C0A903072DE8}"/>
              </c:ext>
            </c:extLst>
          </c:dPt>
          <c:dPt>
            <c:idx val="5"/>
            <c:bubble3D val="0"/>
            <c:extLst>
              <c:ext xmlns:c16="http://schemas.microsoft.com/office/drawing/2014/chart" uri="{C3380CC4-5D6E-409C-BE32-E72D297353CC}">
                <c16:uniqueId val="{00000005-C2A8-4CFE-8CE4-C0A903072DE8}"/>
              </c:ext>
            </c:extLst>
          </c:dPt>
          <c:dPt>
            <c:idx val="6"/>
            <c:bubble3D val="0"/>
            <c:extLst>
              <c:ext xmlns:c16="http://schemas.microsoft.com/office/drawing/2014/chart" uri="{C3380CC4-5D6E-409C-BE32-E72D297353CC}">
                <c16:uniqueId val="{00000006-C2A8-4CFE-8CE4-C0A903072DE8}"/>
              </c:ext>
            </c:extLst>
          </c:dPt>
          <c:dPt>
            <c:idx val="7"/>
            <c:bubble3D val="0"/>
            <c:extLst>
              <c:ext xmlns:c16="http://schemas.microsoft.com/office/drawing/2014/chart" uri="{C3380CC4-5D6E-409C-BE32-E72D297353CC}">
                <c16:uniqueId val="{00000007-C2A8-4CFE-8CE4-C0A903072DE8}"/>
              </c:ext>
            </c:extLst>
          </c:dPt>
          <c:dLbls>
            <c:dLbl>
              <c:idx val="0"/>
              <c:layout>
                <c:manualLayout>
                  <c:x val="-9.3345618418841037E-2"/>
                  <c:y val="-8.5729994651142546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C2A8-4CFE-8CE4-C0A903072DE8}"/>
                </c:ext>
              </c:extLst>
            </c:dLbl>
            <c:dLbl>
              <c:idx val="1"/>
              <c:layout>
                <c:manualLayout>
                  <c:x val="3.5691533776135841E-2"/>
                  <c:y val="-4.8049771556333234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2A8-4CFE-8CE4-C0A903072DE8}"/>
                </c:ext>
              </c:extLst>
            </c:dLbl>
            <c:dLbl>
              <c:idx val="2"/>
              <c:layout>
                <c:manualLayout>
                  <c:x val="0.1525881187521943"/>
                  <c:y val="0.15370974362801806"/>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C2A8-4CFE-8CE4-C0A903072DE8}"/>
                </c:ext>
              </c:extLst>
            </c:dLbl>
            <c:dLbl>
              <c:idx val="3"/>
              <c:spPr/>
              <c:txPr>
                <a:bodyPr/>
                <a:lstStyle/>
                <a:p>
                  <a:pPr>
                    <a:defRPr lang="ru-RU" sz="800" b="1"/>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2A8-4CFE-8CE4-C0A903072DE8}"/>
                </c:ext>
              </c:extLst>
            </c:dLbl>
            <c:dLbl>
              <c:idx val="4"/>
              <c:layout>
                <c:manualLayout>
                  <c:x val="0.11725265684600603"/>
                  <c:y val="0.13645766501409545"/>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C2A8-4CFE-8CE4-C0A903072DE8}"/>
                </c:ext>
              </c:extLst>
            </c:dLbl>
            <c:dLbl>
              <c:idx val="5"/>
              <c:layout>
                <c:manualLayout>
                  <c:x val="-4.2978720743692841E-2"/>
                  <c:y val="0.2880836006610285"/>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2A8-4CFE-8CE4-C0A903072DE8}"/>
                </c:ext>
              </c:extLst>
            </c:dLbl>
            <c:dLbl>
              <c:idx val="6"/>
              <c:layout>
                <c:manualLayout>
                  <c:x val="-0.1169490243881256"/>
                  <c:y val="2.0537124802527645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C2A8-4CFE-8CE4-C0A903072DE8}"/>
                </c:ext>
              </c:extLst>
            </c:dLbl>
            <c:dLbl>
              <c:idx val="7"/>
              <c:layout>
                <c:manualLayout>
                  <c:x val="1.9823877444777208E-2"/>
                  <c:y val="-3.633491311216442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2A8-4CFE-8CE4-C0A903072DE8}"/>
                </c:ext>
              </c:extLst>
            </c:dLbl>
            <c:spPr>
              <a:noFill/>
              <a:ln>
                <a:noFill/>
              </a:ln>
              <a:effectLst/>
            </c:spPr>
            <c:txPr>
              <a:bodyPr/>
              <a:lstStyle/>
              <a:p>
                <a:pPr>
                  <a:defRPr lang="ru-RU" sz="800"/>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3.2.3.5'!$B$5:$B$12</c:f>
              <c:strCache>
                <c:ptCount val="8"/>
                <c:pt idx="0">
                  <c:v>NGSs of Kazakh issuers</c:v>
                </c:pt>
                <c:pt idx="1">
                  <c:v>Investment funds units</c:v>
                </c:pt>
                <c:pt idx="2">
                  <c:v>Land plots</c:v>
                </c:pt>
                <c:pt idx="3">
                  <c:v>Buildings and structures</c:v>
                </c:pt>
                <c:pt idx="4">
                  <c:v>Real property items under construction and re-construction</c:v>
                </c:pt>
                <c:pt idx="5">
                  <c:v>Rights for use of land and subsoil</c:v>
                </c:pt>
                <c:pt idx="6">
                  <c:v>Equity investments by an investment trust in legal entities which are not JSC</c:v>
                </c:pt>
                <c:pt idx="7">
                  <c:v>Other assets/receivables</c:v>
                </c:pt>
              </c:strCache>
            </c:strRef>
          </c:cat>
          <c:val>
            <c:numRef>
              <c:f>'Figure 3.2.3.5'!$C$5:$C$12</c:f>
              <c:numCache>
                <c:formatCode>General</c:formatCode>
                <c:ptCount val="8"/>
                <c:pt idx="0">
                  <c:v>2807</c:v>
                </c:pt>
                <c:pt idx="1">
                  <c:v>157</c:v>
                </c:pt>
                <c:pt idx="2">
                  <c:v>695</c:v>
                </c:pt>
                <c:pt idx="3">
                  <c:v>12190</c:v>
                </c:pt>
                <c:pt idx="4">
                  <c:v>6111</c:v>
                </c:pt>
                <c:pt idx="5">
                  <c:v>3970</c:v>
                </c:pt>
                <c:pt idx="6">
                  <c:v>394</c:v>
                </c:pt>
                <c:pt idx="7">
                  <c:v>3157</c:v>
                </c:pt>
              </c:numCache>
            </c:numRef>
          </c:val>
          <c:extLst>
            <c:ext xmlns:c16="http://schemas.microsoft.com/office/drawing/2014/chart" uri="{C3380CC4-5D6E-409C-BE32-E72D297353CC}">
              <c16:uniqueId val="{00000008-C2A8-4CFE-8CE4-C0A903072DE8}"/>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1" l="0.75000000000000155" r="0.75000000000000155" t="1" header="0.5" footer="0.5"/>
    <c:pageSetup/>
  </c:printSettings>
</c:chartSpace>
</file>

<file path=xl/charts/chart1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0.19160354450040284"/>
          <c:y val="0.23587751531058562"/>
          <c:w val="0.62811633885937423"/>
          <c:h val="0.57301759502284288"/>
        </c:manualLayout>
      </c:layout>
      <c:pie3DChart>
        <c:varyColors val="1"/>
        <c:ser>
          <c:idx val="0"/>
          <c:order val="0"/>
          <c:explosion val="25"/>
          <c:dPt>
            <c:idx val="0"/>
            <c:bubble3D val="0"/>
            <c:extLst>
              <c:ext xmlns:c16="http://schemas.microsoft.com/office/drawing/2014/chart" uri="{C3380CC4-5D6E-409C-BE32-E72D297353CC}">
                <c16:uniqueId val="{00000000-1D19-4523-A4FD-B502E4F865B3}"/>
              </c:ext>
            </c:extLst>
          </c:dPt>
          <c:dPt>
            <c:idx val="1"/>
            <c:bubble3D val="0"/>
            <c:extLst>
              <c:ext xmlns:c16="http://schemas.microsoft.com/office/drawing/2014/chart" uri="{C3380CC4-5D6E-409C-BE32-E72D297353CC}">
                <c16:uniqueId val="{00000001-1D19-4523-A4FD-B502E4F865B3}"/>
              </c:ext>
            </c:extLst>
          </c:dPt>
          <c:dPt>
            <c:idx val="2"/>
            <c:bubble3D val="0"/>
            <c:extLst>
              <c:ext xmlns:c16="http://schemas.microsoft.com/office/drawing/2014/chart" uri="{C3380CC4-5D6E-409C-BE32-E72D297353CC}">
                <c16:uniqueId val="{00000002-1D19-4523-A4FD-B502E4F865B3}"/>
              </c:ext>
            </c:extLst>
          </c:dPt>
          <c:dPt>
            <c:idx val="3"/>
            <c:bubble3D val="0"/>
            <c:spPr>
              <a:solidFill>
                <a:schemeClr val="accent4">
                  <a:lumMod val="60000"/>
                  <a:lumOff val="40000"/>
                </a:schemeClr>
              </a:solidFill>
            </c:spPr>
            <c:extLst>
              <c:ext xmlns:c16="http://schemas.microsoft.com/office/drawing/2014/chart" uri="{C3380CC4-5D6E-409C-BE32-E72D297353CC}">
                <c16:uniqueId val="{00000003-1D19-4523-A4FD-B502E4F865B3}"/>
              </c:ext>
            </c:extLst>
          </c:dPt>
          <c:dPt>
            <c:idx val="4"/>
            <c:bubble3D val="0"/>
            <c:extLst>
              <c:ext xmlns:c16="http://schemas.microsoft.com/office/drawing/2014/chart" uri="{C3380CC4-5D6E-409C-BE32-E72D297353CC}">
                <c16:uniqueId val="{00000004-1D19-4523-A4FD-B502E4F865B3}"/>
              </c:ext>
            </c:extLst>
          </c:dPt>
          <c:dPt>
            <c:idx val="5"/>
            <c:bubble3D val="0"/>
            <c:extLst>
              <c:ext xmlns:c16="http://schemas.microsoft.com/office/drawing/2014/chart" uri="{C3380CC4-5D6E-409C-BE32-E72D297353CC}">
                <c16:uniqueId val="{00000005-1D19-4523-A4FD-B502E4F865B3}"/>
              </c:ext>
            </c:extLst>
          </c:dPt>
          <c:dPt>
            <c:idx val="6"/>
            <c:bubble3D val="0"/>
            <c:extLst>
              <c:ext xmlns:c16="http://schemas.microsoft.com/office/drawing/2014/chart" uri="{C3380CC4-5D6E-409C-BE32-E72D297353CC}">
                <c16:uniqueId val="{00000006-1D19-4523-A4FD-B502E4F865B3}"/>
              </c:ext>
            </c:extLst>
          </c:dPt>
          <c:dPt>
            <c:idx val="7"/>
            <c:bubble3D val="0"/>
            <c:extLst>
              <c:ext xmlns:c16="http://schemas.microsoft.com/office/drawing/2014/chart" uri="{C3380CC4-5D6E-409C-BE32-E72D297353CC}">
                <c16:uniqueId val="{00000007-1D19-4523-A4FD-B502E4F865B3}"/>
              </c:ext>
            </c:extLst>
          </c:dPt>
          <c:dLbls>
            <c:dLbl>
              <c:idx val="0"/>
              <c:layout>
                <c:manualLayout>
                  <c:x val="-9.3345618418841037E-2"/>
                  <c:y val="-8.5729994651142546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1D19-4523-A4FD-B502E4F865B3}"/>
                </c:ext>
              </c:extLst>
            </c:dLbl>
            <c:dLbl>
              <c:idx val="1"/>
              <c:layout>
                <c:manualLayout>
                  <c:x val="3.5691533776135841E-2"/>
                  <c:y val="-4.8049771556333234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1D19-4523-A4FD-B502E4F865B3}"/>
                </c:ext>
              </c:extLst>
            </c:dLbl>
            <c:dLbl>
              <c:idx val="2"/>
              <c:layout>
                <c:manualLayout>
                  <c:x val="0.1525881187521943"/>
                  <c:y val="0.15370974362801806"/>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1D19-4523-A4FD-B502E4F865B3}"/>
                </c:ext>
              </c:extLst>
            </c:dLbl>
            <c:dLbl>
              <c:idx val="3"/>
              <c:spPr/>
              <c:txPr>
                <a:bodyPr/>
                <a:lstStyle/>
                <a:p>
                  <a:pPr>
                    <a:defRPr lang="ru-RU" sz="800" b="1"/>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1D19-4523-A4FD-B502E4F865B3}"/>
                </c:ext>
              </c:extLst>
            </c:dLbl>
            <c:dLbl>
              <c:idx val="4"/>
              <c:layout>
                <c:manualLayout>
                  <c:x val="0.11725265684600603"/>
                  <c:y val="0.13645766501409545"/>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1D19-4523-A4FD-B502E4F865B3}"/>
                </c:ext>
              </c:extLst>
            </c:dLbl>
            <c:dLbl>
              <c:idx val="5"/>
              <c:layout>
                <c:manualLayout>
                  <c:x val="-4.2978720743692841E-2"/>
                  <c:y val="0.2880836006610285"/>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1D19-4523-A4FD-B502E4F865B3}"/>
                </c:ext>
              </c:extLst>
            </c:dLbl>
            <c:dLbl>
              <c:idx val="6"/>
              <c:layout>
                <c:manualLayout>
                  <c:x val="-0.1169490243881256"/>
                  <c:y val="2.0537124802527645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1D19-4523-A4FD-B502E4F865B3}"/>
                </c:ext>
              </c:extLst>
            </c:dLbl>
            <c:dLbl>
              <c:idx val="7"/>
              <c:layout>
                <c:manualLayout>
                  <c:x val="1.9823877444777208E-2"/>
                  <c:y val="-3.633491311216442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1D19-4523-A4FD-B502E4F865B3}"/>
                </c:ext>
              </c:extLst>
            </c:dLbl>
            <c:spPr>
              <a:noFill/>
              <a:ln>
                <a:noFill/>
              </a:ln>
              <a:effectLst/>
            </c:spPr>
            <c:txPr>
              <a:bodyPr/>
              <a:lstStyle/>
              <a:p>
                <a:pPr>
                  <a:defRPr lang="ru-RU" sz="800"/>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3.2.3.5'!$B$5:$B$12</c:f>
              <c:strCache>
                <c:ptCount val="8"/>
                <c:pt idx="0">
                  <c:v>NGSs of Kazakh issuers</c:v>
                </c:pt>
                <c:pt idx="1">
                  <c:v>Investment funds units</c:v>
                </c:pt>
                <c:pt idx="2">
                  <c:v>Land plots</c:v>
                </c:pt>
                <c:pt idx="3">
                  <c:v>Buildings and structures</c:v>
                </c:pt>
                <c:pt idx="4">
                  <c:v>Real property items under construction and re-construction</c:v>
                </c:pt>
                <c:pt idx="5">
                  <c:v>Rights for use of land and subsoil</c:v>
                </c:pt>
                <c:pt idx="6">
                  <c:v>Equity investments by an investment trust in legal entities which are not JSC</c:v>
                </c:pt>
                <c:pt idx="7">
                  <c:v>Other assets/receivables</c:v>
                </c:pt>
              </c:strCache>
            </c:strRef>
          </c:cat>
          <c:val>
            <c:numRef>
              <c:f>'Figure 3.2.3.5'!$C$5:$C$12</c:f>
              <c:numCache>
                <c:formatCode>General</c:formatCode>
                <c:ptCount val="8"/>
                <c:pt idx="0">
                  <c:v>2807</c:v>
                </c:pt>
                <c:pt idx="1">
                  <c:v>157</c:v>
                </c:pt>
                <c:pt idx="2">
                  <c:v>695</c:v>
                </c:pt>
                <c:pt idx="3">
                  <c:v>12190</c:v>
                </c:pt>
                <c:pt idx="4">
                  <c:v>6111</c:v>
                </c:pt>
                <c:pt idx="5">
                  <c:v>3970</c:v>
                </c:pt>
                <c:pt idx="6">
                  <c:v>394</c:v>
                </c:pt>
                <c:pt idx="7">
                  <c:v>3157</c:v>
                </c:pt>
              </c:numCache>
            </c:numRef>
          </c:val>
          <c:extLst>
            <c:ext xmlns:c16="http://schemas.microsoft.com/office/drawing/2014/chart" uri="{C3380CC4-5D6E-409C-BE32-E72D297353CC}">
              <c16:uniqueId val="{00000008-1D19-4523-A4FD-B502E4F865B3}"/>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1" l="0.75000000000000155" r="0.75000000000000155" t="1" header="0.5" footer="0.5"/>
    <c:pageSetup/>
  </c:printSettings>
</c:chartSpace>
</file>

<file path=xl/charts/chart1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view3D>
      <c:rotX val="30"/>
      <c:rotY val="0"/>
      <c:rAngAx val="0"/>
    </c:view3D>
    <c:floor>
      <c:thickness val="0"/>
    </c:floor>
    <c:sideWall>
      <c:thickness val="0"/>
    </c:sideWall>
    <c:backWall>
      <c:thickness val="0"/>
    </c:backWall>
    <c:plotArea>
      <c:layout>
        <c:manualLayout>
          <c:layoutTarget val="inner"/>
          <c:xMode val="edge"/>
          <c:yMode val="edge"/>
          <c:x val="0.22916653275483423"/>
          <c:y val="0.20745100293120294"/>
          <c:w val="0.5824832610209405"/>
          <c:h val="0.50256758051228745"/>
        </c:manualLayout>
      </c:layout>
      <c:pie3DChart>
        <c:varyColors val="1"/>
        <c:ser>
          <c:idx val="0"/>
          <c:order val="0"/>
          <c:explosion val="15"/>
          <c:dPt>
            <c:idx val="0"/>
            <c:bubble3D val="0"/>
            <c:extLst>
              <c:ext xmlns:c16="http://schemas.microsoft.com/office/drawing/2014/chart" uri="{C3380CC4-5D6E-409C-BE32-E72D297353CC}">
                <c16:uniqueId val="{00000000-EDF1-43DA-B7DA-043EAC4B011A}"/>
              </c:ext>
            </c:extLst>
          </c:dPt>
          <c:dPt>
            <c:idx val="1"/>
            <c:bubble3D val="0"/>
            <c:extLst>
              <c:ext xmlns:c16="http://schemas.microsoft.com/office/drawing/2014/chart" uri="{C3380CC4-5D6E-409C-BE32-E72D297353CC}">
                <c16:uniqueId val="{00000001-EDF1-43DA-B7DA-043EAC4B011A}"/>
              </c:ext>
            </c:extLst>
          </c:dPt>
          <c:dPt>
            <c:idx val="2"/>
            <c:bubble3D val="0"/>
            <c:extLst>
              <c:ext xmlns:c16="http://schemas.microsoft.com/office/drawing/2014/chart" uri="{C3380CC4-5D6E-409C-BE32-E72D297353CC}">
                <c16:uniqueId val="{00000002-EDF1-43DA-B7DA-043EAC4B011A}"/>
              </c:ext>
            </c:extLst>
          </c:dPt>
          <c:dPt>
            <c:idx val="3"/>
            <c:bubble3D val="0"/>
            <c:extLst>
              <c:ext xmlns:c16="http://schemas.microsoft.com/office/drawing/2014/chart" uri="{C3380CC4-5D6E-409C-BE32-E72D297353CC}">
                <c16:uniqueId val="{00000003-EDF1-43DA-B7DA-043EAC4B011A}"/>
              </c:ext>
            </c:extLst>
          </c:dPt>
          <c:dPt>
            <c:idx val="4"/>
            <c:bubble3D val="0"/>
            <c:extLst>
              <c:ext xmlns:c16="http://schemas.microsoft.com/office/drawing/2014/chart" uri="{C3380CC4-5D6E-409C-BE32-E72D297353CC}">
                <c16:uniqueId val="{00000004-EDF1-43DA-B7DA-043EAC4B011A}"/>
              </c:ext>
            </c:extLst>
          </c:dPt>
          <c:dPt>
            <c:idx val="5"/>
            <c:bubble3D val="0"/>
            <c:extLst>
              <c:ext xmlns:c16="http://schemas.microsoft.com/office/drawing/2014/chart" uri="{C3380CC4-5D6E-409C-BE32-E72D297353CC}">
                <c16:uniqueId val="{00000005-EDF1-43DA-B7DA-043EAC4B011A}"/>
              </c:ext>
            </c:extLst>
          </c:dPt>
          <c:dPt>
            <c:idx val="6"/>
            <c:bubble3D val="0"/>
            <c:extLst>
              <c:ext xmlns:c16="http://schemas.microsoft.com/office/drawing/2014/chart" uri="{C3380CC4-5D6E-409C-BE32-E72D297353CC}">
                <c16:uniqueId val="{00000006-EDF1-43DA-B7DA-043EAC4B011A}"/>
              </c:ext>
            </c:extLst>
          </c:dPt>
          <c:dLbls>
            <c:dLbl>
              <c:idx val="0"/>
              <c:layout>
                <c:manualLayout>
                  <c:x val="-0.19296494188226554"/>
                  <c:y val="-6.1006188095101312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EDF1-43DA-B7DA-043EAC4B011A}"/>
                </c:ext>
              </c:extLst>
            </c:dLbl>
            <c:dLbl>
              <c:idx val="1"/>
              <c:layout>
                <c:manualLayout>
                  <c:x val="-4.1887353366543457E-2"/>
                  <c:y val="-1.8707971722512845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EDF1-43DA-B7DA-043EAC4B011A}"/>
                </c:ext>
              </c:extLst>
            </c:dLbl>
            <c:dLbl>
              <c:idx val="2"/>
              <c:layout>
                <c:manualLayout>
                  <c:x val="0.20402056885746461"/>
                  <c:y val="-4.8847251757763853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DF1-43DA-B7DA-043EAC4B011A}"/>
                </c:ext>
              </c:extLst>
            </c:dLbl>
            <c:dLbl>
              <c:idx val="3"/>
              <c:layout>
                <c:manualLayout>
                  <c:x val="0.21653436177620725"/>
                  <c:y val="0.11907772477345464"/>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DF1-43DA-B7DA-043EAC4B011A}"/>
                </c:ext>
              </c:extLst>
            </c:dLbl>
            <c:dLbl>
              <c:idx val="4"/>
              <c:layout>
                <c:manualLayout>
                  <c:x val="0.18454523541700235"/>
                  <c:y val="0.31713125275398929"/>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DF1-43DA-B7DA-043EAC4B011A}"/>
                </c:ext>
              </c:extLst>
            </c:dLbl>
            <c:dLbl>
              <c:idx val="5"/>
              <c:layout>
                <c:manualLayout>
                  <c:x val="-0.25730703304944136"/>
                  <c:y val="-7.1046228710462289E-2"/>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DF1-43DA-B7DA-043EAC4B011A}"/>
                </c:ext>
              </c:extLst>
            </c:dLbl>
            <c:dLbl>
              <c:idx val="6"/>
              <c:layout>
                <c:manualLayout>
                  <c:x val="-0.29029535932735218"/>
                  <c:y val="0.19596799710008103"/>
                </c:manualLayout>
              </c:layout>
              <c:spPr/>
              <c:txPr>
                <a:bodyPr/>
                <a:lstStyle/>
                <a:p>
                  <a:pPr>
                    <a:defRPr lang="ru-RU" sz="800"/>
                  </a:pPr>
                  <a:endParaRPr lang="ru-RU"/>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EDF1-43DA-B7DA-043EAC4B011A}"/>
                </c:ext>
              </c:extLst>
            </c:dLbl>
            <c:spPr>
              <a:noFill/>
              <a:ln>
                <a:noFill/>
              </a:ln>
              <a:effectLst/>
            </c:spPr>
            <c:txPr>
              <a:bodyPr/>
              <a:lstStyle/>
              <a:p>
                <a:pPr>
                  <a:defRPr lang="ru-RU" sz="800"/>
                </a:pPr>
                <a:endParaRPr lang="ru-RU"/>
              </a:p>
            </c:txPr>
            <c:showLegendKey val="0"/>
            <c:showVal val="0"/>
            <c:showCatName val="1"/>
            <c:showSerName val="0"/>
            <c:showPercent val="1"/>
            <c:showBubbleSize val="0"/>
            <c:showLeaderLines val="1"/>
            <c:extLst>
              <c:ext xmlns:c15="http://schemas.microsoft.com/office/drawing/2012/chart" uri="{CE6537A1-D6FC-4f65-9D91-7224C49458BB}"/>
            </c:extLst>
          </c:dLbls>
          <c:cat>
            <c:strRef>
              <c:f>'Figure 3.2.3.6'!$B$4:$B$10</c:f>
              <c:strCache>
                <c:ptCount val="7"/>
                <c:pt idx="0">
                  <c:v>NGSs of Kazakh issuers</c:v>
                </c:pt>
                <c:pt idx="1">
                  <c:v>Investment funds inits</c:v>
                </c:pt>
                <c:pt idx="2">
                  <c:v>Land plots</c:v>
                </c:pt>
                <c:pt idx="3">
                  <c:v>Buildings and structures</c:v>
                </c:pt>
                <c:pt idx="4">
                  <c:v>NGSs of foreign issuers</c:v>
                </c:pt>
                <c:pt idx="5">
                  <c:v>Equity investments in legal entities which are not JSC</c:v>
                </c:pt>
                <c:pt idx="6">
                  <c:v>Other assets/ receivables</c:v>
                </c:pt>
              </c:strCache>
            </c:strRef>
          </c:cat>
          <c:val>
            <c:numRef>
              <c:f>'Figure 3.2.3.6'!$C$4:$C$10</c:f>
              <c:numCache>
                <c:formatCode>0%</c:formatCode>
                <c:ptCount val="7"/>
                <c:pt idx="0">
                  <c:v>0.01</c:v>
                </c:pt>
                <c:pt idx="1">
                  <c:v>0.04</c:v>
                </c:pt>
                <c:pt idx="2">
                  <c:v>0.01</c:v>
                </c:pt>
                <c:pt idx="3">
                  <c:v>0</c:v>
                </c:pt>
                <c:pt idx="4">
                  <c:v>0</c:v>
                </c:pt>
                <c:pt idx="5">
                  <c:v>0.91</c:v>
                </c:pt>
                <c:pt idx="6">
                  <c:v>0.03</c:v>
                </c:pt>
              </c:numCache>
            </c:numRef>
          </c:val>
          <c:extLst>
            <c:ext xmlns:c16="http://schemas.microsoft.com/office/drawing/2014/chart" uri="{C3380CC4-5D6E-409C-BE32-E72D297353CC}">
              <c16:uniqueId val="{00000007-EDF1-43DA-B7DA-043EAC4B011A}"/>
            </c:ext>
          </c:extLst>
        </c:ser>
        <c:dLbls>
          <c:showLegendKey val="0"/>
          <c:showVal val="0"/>
          <c:showCatName val="0"/>
          <c:showSerName val="0"/>
          <c:showPercent val="0"/>
          <c:showBubbleSize val="0"/>
          <c:showLeaderLines val="1"/>
        </c:dLbls>
      </c:pie3DChart>
      <c:spPr>
        <a:noFill/>
        <a:ln w="25400">
          <a:noFill/>
        </a:ln>
      </c:spPr>
    </c:plotArea>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1" l="0.75000000000000155" r="0.75000000000000155" t="1" header="0.5" footer="0.5"/>
    <c:pageSetup/>
  </c:printSettings>
</c:chartSpace>
</file>

<file path=xl/charts/chart1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5.8614564831261123E-2"/>
          <c:y val="4.5045177145437862E-2"/>
          <c:w val="0.84547069271758601"/>
          <c:h val="0.55255417298403753"/>
        </c:manualLayout>
      </c:layout>
      <c:barChart>
        <c:barDir val="col"/>
        <c:grouping val="clustered"/>
        <c:varyColors val="0"/>
        <c:ser>
          <c:idx val="1"/>
          <c:order val="0"/>
          <c:tx>
            <c:strRef>
              <c:f>'Figure 3.3.1.1'!$B$5:$B$7</c:f>
              <c:strCache>
                <c:ptCount val="1"/>
                <c:pt idx="0">
                  <c:v>Payment volumes, in KZT trln.</c:v>
                </c:pt>
              </c:strCache>
            </c:strRef>
          </c:tx>
          <c:spPr>
            <a:solidFill>
              <a:schemeClr val="accent1"/>
            </a:solidFill>
          </c:spPr>
          <c:invertIfNegative val="0"/>
          <c:cat>
            <c:strRef>
              <c:f>'Figure 3.3.1.1'!$D$4:$I$4</c:f>
              <c:strCache>
                <c:ptCount val="6"/>
                <c:pt idx="0">
                  <c:v>2007</c:v>
                </c:pt>
                <c:pt idx="1">
                  <c:v>2008</c:v>
                </c:pt>
                <c:pt idx="2">
                  <c:v>2009</c:v>
                </c:pt>
                <c:pt idx="3">
                  <c:v>2010</c:v>
                </c:pt>
                <c:pt idx="4">
                  <c:v>2011</c:v>
                </c:pt>
                <c:pt idx="5">
                  <c:v>9 mon. 2012*</c:v>
                </c:pt>
              </c:strCache>
            </c:strRef>
          </c:cat>
          <c:val>
            <c:numRef>
              <c:f>'Figure 3.3.1.1'!$D$5:$I$5</c:f>
              <c:numCache>
                <c:formatCode>#\ ##0.0</c:formatCode>
                <c:ptCount val="6"/>
                <c:pt idx="0">
                  <c:v>143.45438972714871</c:v>
                </c:pt>
                <c:pt idx="1">
                  <c:v>141.85327772145058</c:v>
                </c:pt>
                <c:pt idx="2">
                  <c:v>159.74560720564466</c:v>
                </c:pt>
                <c:pt idx="3">
                  <c:v>187.70440086746757</c:v>
                </c:pt>
                <c:pt idx="4">
                  <c:v>192.39111076964429</c:v>
                </c:pt>
                <c:pt idx="5">
                  <c:v>124.71301421175784</c:v>
                </c:pt>
              </c:numCache>
            </c:numRef>
          </c:val>
          <c:extLst>
            <c:ext xmlns:c16="http://schemas.microsoft.com/office/drawing/2014/chart" uri="{C3380CC4-5D6E-409C-BE32-E72D297353CC}">
              <c16:uniqueId val="{00000000-4EE8-419E-8457-CF79A6067703}"/>
            </c:ext>
          </c:extLst>
        </c:ser>
        <c:ser>
          <c:idx val="2"/>
          <c:order val="2"/>
          <c:tx>
            <c:strRef>
              <c:f>'Figure 3.3.1.1'!$B$8:$B$10</c:f>
              <c:strCache>
                <c:ptCount val="1"/>
                <c:pt idx="0">
                  <c:v>Number of payments, in mln. transactions</c:v>
                </c:pt>
              </c:strCache>
            </c:strRef>
          </c:tx>
          <c:invertIfNegative val="0"/>
          <c:cat>
            <c:strRef>
              <c:f>'Figure 3.3.1.1'!$D$4:$I$4</c:f>
              <c:strCache>
                <c:ptCount val="6"/>
                <c:pt idx="0">
                  <c:v>2007</c:v>
                </c:pt>
                <c:pt idx="1">
                  <c:v>2008</c:v>
                </c:pt>
                <c:pt idx="2">
                  <c:v>2009</c:v>
                </c:pt>
                <c:pt idx="3">
                  <c:v>2010</c:v>
                </c:pt>
                <c:pt idx="4">
                  <c:v>2011</c:v>
                </c:pt>
                <c:pt idx="5">
                  <c:v>9 mon. 2012*</c:v>
                </c:pt>
              </c:strCache>
            </c:strRef>
          </c:cat>
          <c:val>
            <c:numRef>
              <c:f>'Figure 3.3.1.1'!$D$8:$I$8</c:f>
              <c:numCache>
                <c:formatCode>#\ ##0.0</c:formatCode>
                <c:ptCount val="6"/>
                <c:pt idx="0">
                  <c:v>23.598743999999996</c:v>
                </c:pt>
                <c:pt idx="1">
                  <c:v>24.442976999999999</c:v>
                </c:pt>
                <c:pt idx="2">
                  <c:v>25.924356000000003</c:v>
                </c:pt>
                <c:pt idx="3">
                  <c:v>29.709705</c:v>
                </c:pt>
                <c:pt idx="4">
                  <c:v>31.463766999999997</c:v>
                </c:pt>
                <c:pt idx="5">
                  <c:v>23.515933999999998</c:v>
                </c:pt>
              </c:numCache>
            </c:numRef>
          </c:val>
          <c:extLst>
            <c:ext xmlns:c16="http://schemas.microsoft.com/office/drawing/2014/chart" uri="{C3380CC4-5D6E-409C-BE32-E72D297353CC}">
              <c16:uniqueId val="{00000001-4EE8-419E-8457-CF79A6067703}"/>
            </c:ext>
          </c:extLst>
        </c:ser>
        <c:dLbls>
          <c:showLegendKey val="0"/>
          <c:showVal val="0"/>
          <c:showCatName val="0"/>
          <c:showSerName val="0"/>
          <c:showPercent val="0"/>
          <c:showBubbleSize val="0"/>
        </c:dLbls>
        <c:gapWidth val="150"/>
        <c:axId val="492752624"/>
        <c:axId val="1"/>
      </c:barChart>
      <c:lineChart>
        <c:grouping val="standard"/>
        <c:varyColors val="0"/>
        <c:ser>
          <c:idx val="0"/>
          <c:order val="1"/>
          <c:tx>
            <c:strRef>
              <c:f>'Figure 3.3.1.1'!$B$11:$C$11</c:f>
              <c:strCache>
                <c:ptCount val="2"/>
                <c:pt idx="0">
                  <c:v>Change in the payment volume,  %  (right axis)</c:v>
                </c:pt>
              </c:strCache>
            </c:strRef>
          </c:tx>
          <c:spPr>
            <a:ln w="38100">
              <a:solidFill>
                <a:schemeClr val="accent2"/>
              </a:solidFill>
            </a:ln>
          </c:spPr>
          <c:marker>
            <c:symbol val="diamond"/>
            <c:size val="3"/>
            <c:spPr>
              <a:solidFill>
                <a:schemeClr val="accent2"/>
              </a:solidFill>
            </c:spPr>
          </c:marker>
          <c:cat>
            <c:strRef>
              <c:f>'Figure 3.3.1.1'!$D$4:$I$4</c:f>
              <c:strCache>
                <c:ptCount val="6"/>
                <c:pt idx="0">
                  <c:v>2007</c:v>
                </c:pt>
                <c:pt idx="1">
                  <c:v>2008</c:v>
                </c:pt>
                <c:pt idx="2">
                  <c:v>2009</c:v>
                </c:pt>
                <c:pt idx="3">
                  <c:v>2010</c:v>
                </c:pt>
                <c:pt idx="4">
                  <c:v>2011</c:v>
                </c:pt>
                <c:pt idx="5">
                  <c:v>9 mon. 2012*</c:v>
                </c:pt>
              </c:strCache>
            </c:strRef>
          </c:cat>
          <c:val>
            <c:numRef>
              <c:f>'Figure 3.3.1.1'!$D$11:$I$11</c:f>
              <c:numCache>
                <c:formatCode>0.0%</c:formatCode>
                <c:ptCount val="6"/>
                <c:pt idx="0">
                  <c:v>0.51471642569564457</c:v>
                </c:pt>
                <c:pt idx="1">
                  <c:v>-1.1161193233177208E-2</c:v>
                </c:pt>
                <c:pt idx="2">
                  <c:v>0.126132647560871</c:v>
                </c:pt>
                <c:pt idx="3">
                  <c:v>0.17502073547368849</c:v>
                </c:pt>
                <c:pt idx="4">
                  <c:v>2.4968566962294578E-2</c:v>
                </c:pt>
                <c:pt idx="5">
                  <c:v>-0.16400000000000001</c:v>
                </c:pt>
              </c:numCache>
            </c:numRef>
          </c:val>
          <c:smooth val="1"/>
          <c:extLst>
            <c:ext xmlns:c16="http://schemas.microsoft.com/office/drawing/2014/chart" uri="{C3380CC4-5D6E-409C-BE32-E72D297353CC}">
              <c16:uniqueId val="{00000002-4EE8-419E-8457-CF79A6067703}"/>
            </c:ext>
          </c:extLst>
        </c:ser>
        <c:ser>
          <c:idx val="3"/>
          <c:order val="3"/>
          <c:tx>
            <c:strRef>
              <c:f>'Figure 3.3.1.1'!$B$12:$C$12</c:f>
              <c:strCache>
                <c:ptCount val="2"/>
                <c:pt idx="0">
                  <c:v>Change in the number of payments, %  (right axis)</c:v>
                </c:pt>
              </c:strCache>
            </c:strRef>
          </c:tx>
          <c:spPr>
            <a:ln w="38100"/>
          </c:spPr>
          <c:marker>
            <c:symbol val="diamond"/>
            <c:size val="7"/>
          </c:marker>
          <c:cat>
            <c:strRef>
              <c:f>'Figure 3.3.1.1'!$D$4:$I$4</c:f>
              <c:strCache>
                <c:ptCount val="6"/>
                <c:pt idx="0">
                  <c:v>2007</c:v>
                </c:pt>
                <c:pt idx="1">
                  <c:v>2008</c:v>
                </c:pt>
                <c:pt idx="2">
                  <c:v>2009</c:v>
                </c:pt>
                <c:pt idx="3">
                  <c:v>2010</c:v>
                </c:pt>
                <c:pt idx="4">
                  <c:v>2011</c:v>
                </c:pt>
                <c:pt idx="5">
                  <c:v>9 mon. 2012*</c:v>
                </c:pt>
              </c:strCache>
            </c:strRef>
          </c:cat>
          <c:val>
            <c:numRef>
              <c:f>'Figure 3.3.1.1'!$D$12:$I$12</c:f>
              <c:numCache>
                <c:formatCode>0.0%</c:formatCode>
                <c:ptCount val="6"/>
                <c:pt idx="0">
                  <c:v>-2.0825207671178202E-2</c:v>
                </c:pt>
                <c:pt idx="1">
                  <c:v>3.5776419887535944E-2</c:v>
                </c:pt>
                <c:pt idx="2">
                  <c:v>6.0605506440561674E-2</c:v>
                </c:pt>
                <c:pt idx="3">
                  <c:v>0.1460151604151706</c:v>
                </c:pt>
                <c:pt idx="4">
                  <c:v>5.9040034224507078E-2</c:v>
                </c:pt>
                <c:pt idx="5">
                  <c:v>3.5000000000000003E-2</c:v>
                </c:pt>
              </c:numCache>
            </c:numRef>
          </c:val>
          <c:smooth val="1"/>
          <c:extLst>
            <c:ext xmlns:c16="http://schemas.microsoft.com/office/drawing/2014/chart" uri="{C3380CC4-5D6E-409C-BE32-E72D297353CC}">
              <c16:uniqueId val="{00000003-4EE8-419E-8457-CF79A6067703}"/>
            </c:ext>
          </c:extLst>
        </c:ser>
        <c:dLbls>
          <c:showLegendKey val="0"/>
          <c:showVal val="0"/>
          <c:showCatName val="0"/>
          <c:showSerName val="0"/>
          <c:showPercent val="0"/>
          <c:showBubbleSize val="0"/>
        </c:dLbls>
        <c:marker val="1"/>
        <c:smooth val="0"/>
        <c:axId val="3"/>
        <c:axId val="4"/>
      </c:lineChart>
      <c:catAx>
        <c:axId val="492752624"/>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0">
              <a:prstDash val="sysDot"/>
            </a:ln>
          </c:spPr>
        </c:majorGridlines>
        <c:numFmt formatCode="0" sourceLinked="0"/>
        <c:majorTickMark val="out"/>
        <c:minorTickMark val="none"/>
        <c:tickLblPos val="nextTo"/>
        <c:txPr>
          <a:bodyPr rot="0" vert="horz"/>
          <a:lstStyle/>
          <a:p>
            <a:pPr>
              <a:defRPr lang="ru-RU"/>
            </a:pPr>
            <a:endParaRPr lang="ru-RU"/>
          </a:p>
        </c:txPr>
        <c:crossAx val="492752624"/>
        <c:crosses val="autoZero"/>
        <c:crossBetween val="between"/>
        <c:majorUnit val="20"/>
      </c:valAx>
      <c:catAx>
        <c:axId val="3"/>
        <c:scaling>
          <c:orientation val="minMax"/>
        </c:scaling>
        <c:delete val="1"/>
        <c:axPos val="b"/>
        <c:numFmt formatCode="General" sourceLinked="1"/>
        <c:majorTickMark val="out"/>
        <c:minorTickMark val="none"/>
        <c:tickLblPos val="nextTo"/>
        <c:crossAx val="4"/>
        <c:crossesAt val="0"/>
        <c:auto val="0"/>
        <c:lblAlgn val="ctr"/>
        <c:lblOffset val="100"/>
        <c:noMultiLvlLbl val="0"/>
      </c:catAx>
      <c:valAx>
        <c:axId val="4"/>
        <c:scaling>
          <c:orientation val="minMax"/>
          <c:max val="1"/>
          <c:min val="-0.2"/>
        </c:scaling>
        <c:delete val="0"/>
        <c:axPos val="r"/>
        <c:numFmt formatCode="0%" sourceLinked="0"/>
        <c:majorTickMark val="out"/>
        <c:minorTickMark val="none"/>
        <c:tickLblPos val="nextTo"/>
        <c:txPr>
          <a:bodyPr rot="0" vert="horz"/>
          <a:lstStyle/>
          <a:p>
            <a:pPr>
              <a:defRPr lang="ru-RU"/>
            </a:pPr>
            <a:endParaRPr lang="ru-RU"/>
          </a:p>
        </c:txPr>
        <c:crossAx val="3"/>
        <c:crosses val="max"/>
        <c:crossBetween val="between"/>
        <c:majorUnit val="0.2"/>
        <c:minorUnit val="0.1"/>
      </c:valAx>
    </c:plotArea>
    <c:legend>
      <c:legendPos val="r"/>
      <c:layout>
        <c:manualLayout>
          <c:xMode val="edge"/>
          <c:yMode val="edge"/>
          <c:wMode val="edge"/>
          <c:hMode val="edge"/>
          <c:x val="3.1971580817051509E-2"/>
          <c:y val="0.69970190663104048"/>
          <c:w val="0.9058614564831261"/>
          <c:h val="0.95377393141172673"/>
        </c:manualLayout>
      </c:layout>
      <c:overlay val="0"/>
      <c:txPr>
        <a:bodyPr/>
        <a:lstStyle/>
        <a:p>
          <a:pPr>
            <a:defRPr lang="ru-RU"/>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verticalDpi="0"/>
  </c:printSettings>
</c:chartSpace>
</file>

<file path=xl/charts/chart1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'Table 3.3.1.1'!$C$4:$D$4</c:f>
              <c:strCache>
                <c:ptCount val="1"/>
                <c:pt idx="0">
                  <c:v>9 months of 2011 </c:v>
                </c:pt>
              </c:strCache>
            </c:strRef>
          </c:tx>
          <c:spPr>
            <a:solidFill>
              <a:srgbClr val="A0E0E0"/>
            </a:solidFill>
            <a:ln w="12700">
              <a:solidFill>
                <a:srgbClr val="000000"/>
              </a:solidFill>
              <a:prstDash val="solid"/>
            </a:ln>
          </c:spPr>
          <c:invertIfNegative val="0"/>
          <c:cat>
            <c:strRef>
              <c:f>'Table 3.3.1.1'!$B$6:$B$13</c:f>
              <c:strCache>
                <c:ptCount val="8"/>
                <c:pt idx="0">
                  <c:v>FX transactions and transactions with precious metals</c:v>
                </c:pt>
                <c:pt idx="1">
                  <c:v>Deposits</c:v>
                </c:pt>
                <c:pt idx="2">
                  <c:v>Loans</c:v>
                </c:pt>
                <c:pt idx="3">
                  <c:v>Securities, bills and certificates of deposit issued by non-residents of RK</c:v>
                </c:pt>
                <c:pt idx="4">
                  <c:v>Securities and bills issued by residents of RK</c:v>
                </c:pt>
                <c:pt idx="5">
                  <c:v>Goods and intangible assets</c:v>
                </c:pt>
                <c:pt idx="6">
                  <c:v>Services</c:v>
                </c:pt>
                <c:pt idx="7">
                  <c:v>Other payments*</c:v>
                </c:pt>
              </c:strCache>
            </c:strRef>
          </c:cat>
          <c:val>
            <c:numRef>
              <c:f>'Table 3.3.1.1'!$C$6:$C$13</c:f>
              <c:numCache>
                <c:formatCode>#\ ##0.0</c:formatCode>
                <c:ptCount val="8"/>
                <c:pt idx="0">
                  <c:v>19385.766047672132</c:v>
                </c:pt>
                <c:pt idx="1">
                  <c:v>34818.397402004797</c:v>
                </c:pt>
                <c:pt idx="2">
                  <c:v>1241.6027531744066</c:v>
                </c:pt>
                <c:pt idx="3">
                  <c:v>107.31472915499999</c:v>
                </c:pt>
                <c:pt idx="4">
                  <c:v>66030.600084049714</c:v>
                </c:pt>
                <c:pt idx="5">
                  <c:v>7812.8308364733239</c:v>
                </c:pt>
                <c:pt idx="6">
                  <c:v>5705.8907580167161</c:v>
                </c:pt>
                <c:pt idx="7">
                  <c:v>14103.38293071091</c:v>
                </c:pt>
              </c:numCache>
            </c:numRef>
          </c:val>
          <c:extLst>
            <c:ext xmlns:c16="http://schemas.microsoft.com/office/drawing/2014/chart" uri="{C3380CC4-5D6E-409C-BE32-E72D297353CC}">
              <c16:uniqueId val="{00000000-6D57-44C4-B203-63727BBB4115}"/>
            </c:ext>
          </c:extLst>
        </c:ser>
        <c:ser>
          <c:idx val="0"/>
          <c:order val="1"/>
          <c:tx>
            <c:strRef>
              <c:f>'Table 3.3.1.1'!$E$4:$F$4</c:f>
              <c:strCache>
                <c:ptCount val="1"/>
                <c:pt idx="0">
                  <c:v>9 months of 2012 </c:v>
                </c:pt>
              </c:strCache>
            </c:strRef>
          </c:tx>
          <c:spPr>
            <a:solidFill>
              <a:srgbClr val="9999FF"/>
            </a:solidFill>
            <a:ln w="12700">
              <a:solidFill>
                <a:srgbClr val="000080"/>
              </a:solidFill>
              <a:prstDash val="solid"/>
            </a:ln>
          </c:spPr>
          <c:invertIfNegative val="0"/>
          <c:cat>
            <c:strRef>
              <c:f>'Table 3.3.1.1'!$B$6:$B$13</c:f>
              <c:strCache>
                <c:ptCount val="8"/>
                <c:pt idx="0">
                  <c:v>FX transactions and transactions with precious metals</c:v>
                </c:pt>
                <c:pt idx="1">
                  <c:v>Deposits</c:v>
                </c:pt>
                <c:pt idx="2">
                  <c:v>Loans</c:v>
                </c:pt>
                <c:pt idx="3">
                  <c:v>Securities, bills and certificates of deposit issued by non-residents of RK</c:v>
                </c:pt>
                <c:pt idx="4">
                  <c:v>Securities and bills issued by residents of RK</c:v>
                </c:pt>
                <c:pt idx="5">
                  <c:v>Goods and intangible assets</c:v>
                </c:pt>
                <c:pt idx="6">
                  <c:v>Services</c:v>
                </c:pt>
                <c:pt idx="7">
                  <c:v>Other payments*</c:v>
                </c:pt>
              </c:strCache>
            </c:strRef>
          </c:cat>
          <c:val>
            <c:numRef>
              <c:f>'Table 3.3.1.1'!$E$6:$E$13</c:f>
              <c:numCache>
                <c:formatCode>#\ ##0.0</c:formatCode>
                <c:ptCount val="8"/>
                <c:pt idx="0">
                  <c:v>18720.278695799119</c:v>
                </c:pt>
                <c:pt idx="1">
                  <c:v>20112.729150851632</c:v>
                </c:pt>
                <c:pt idx="2">
                  <c:v>1428.2215082646292</c:v>
                </c:pt>
                <c:pt idx="3">
                  <c:v>155.62108853665001</c:v>
                </c:pt>
                <c:pt idx="4">
                  <c:v>52451.437201008179</c:v>
                </c:pt>
                <c:pt idx="5">
                  <c:v>9187.1373273301579</c:v>
                </c:pt>
                <c:pt idx="6">
                  <c:v>6903.2484699709876</c:v>
                </c:pt>
                <c:pt idx="7">
                  <c:v>15754.340769996657</c:v>
                </c:pt>
              </c:numCache>
            </c:numRef>
          </c:val>
          <c:extLst>
            <c:ext xmlns:c16="http://schemas.microsoft.com/office/drawing/2014/chart" uri="{C3380CC4-5D6E-409C-BE32-E72D297353CC}">
              <c16:uniqueId val="{00000001-6D57-44C4-B203-63727BBB4115}"/>
            </c:ext>
          </c:extLst>
        </c:ser>
        <c:dLbls>
          <c:showLegendKey val="0"/>
          <c:showVal val="0"/>
          <c:showCatName val="0"/>
          <c:showSerName val="0"/>
          <c:showPercent val="0"/>
          <c:showBubbleSize val="0"/>
        </c:dLbls>
        <c:gapWidth val="150"/>
        <c:axId val="468173576"/>
        <c:axId val="1"/>
      </c:barChart>
      <c:catAx>
        <c:axId val="468173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7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tickLblSkip val="4"/>
        <c:tickMarkSkip val="1"/>
        <c:noMultiLvlLbl val="0"/>
      </c:catAx>
      <c:valAx>
        <c:axId val="1"/>
        <c:scaling>
          <c:orientation val="minMax"/>
          <c:max val="50000"/>
        </c:scaling>
        <c:delete val="0"/>
        <c:axPos val="l"/>
        <c:title>
          <c:tx>
            <c:rich>
              <a:bodyPr rot="0" vert="horz"/>
              <a:lstStyle/>
              <a:p>
                <a:pPr algn="ctr">
                  <a:defRPr lang="ru-RU" sz="700" b="1" i="0" u="none" strike="noStrike" baseline="0">
                    <a:solidFill>
                      <a:srgbClr val="000000"/>
                    </a:solidFill>
                    <a:latin typeface="Times New Roman"/>
                    <a:ea typeface="Times New Roman"/>
                    <a:cs typeface="Times New Roman"/>
                  </a:defRPr>
                </a:pPr>
                <a:r>
                  <a:rPr lang="ru-RU"/>
                  <a:t>млрд.тенге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1" i="0" u="none" strike="noStrike" baseline="0">
                <a:solidFill>
                  <a:srgbClr val="000000"/>
                </a:solidFill>
                <a:latin typeface="Times New Roman"/>
                <a:ea typeface="Times New Roman"/>
                <a:cs typeface="Times New Roman"/>
              </a:defRPr>
            </a:pPr>
            <a:endParaRPr lang="ru-RU"/>
          </a:p>
        </c:txPr>
        <c:crossAx val="468173576"/>
        <c:crosses val="autoZero"/>
        <c:crossBetween val="between"/>
        <c:majorUnit val="10000"/>
      </c:valAx>
      <c:spPr>
        <a:noFill/>
        <a:ln w="25400">
          <a:noFill/>
        </a:ln>
      </c:spPr>
    </c:plotArea>
    <c:legend>
      <c:legendPos val="r"/>
      <c:overlay val="0"/>
      <c:spPr>
        <a:solidFill>
          <a:srgbClr val="FFFFFF"/>
        </a:solidFill>
        <a:ln w="3175">
          <a:solidFill>
            <a:srgbClr val="000000"/>
          </a:solidFill>
          <a:prstDash val="solid"/>
        </a:ln>
      </c:spPr>
      <c:txPr>
        <a:bodyPr/>
        <a:lstStyle/>
        <a:p>
          <a:pPr>
            <a:defRPr lang="ru-RU"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1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7"/>
      <c:rotY val="20"/>
      <c:depthPercent val="100"/>
      <c:rAngAx val="1"/>
    </c:view3D>
    <c:floor>
      <c:thickness val="0"/>
      <c:spPr>
        <a:solidFill>
          <a:srgbClr val="C0C0C0"/>
        </a:solidFill>
        <a:ln w="3175">
          <a:solidFill>
            <a:srgbClr val="000000"/>
          </a:solidFill>
          <a:prstDash val="solid"/>
        </a:ln>
      </c:spPr>
    </c:floor>
    <c:sideWall>
      <c:thickness val="0"/>
      <c:spPr>
        <a:solidFill>
          <a:srgbClr val="FFFFFF"/>
        </a:solidFill>
        <a:ln w="12700">
          <a:solidFill>
            <a:srgbClr val="808080"/>
          </a:solidFill>
          <a:prstDash val="solid"/>
        </a:ln>
      </c:spPr>
    </c:sideWall>
    <c:backWall>
      <c:thickness val="0"/>
      <c:spPr>
        <a:solidFill>
          <a:srgbClr val="FFFFFF"/>
        </a:solidFill>
        <a:ln w="12700">
          <a:solidFill>
            <a:srgbClr val="808080"/>
          </a:solidFill>
          <a:prstDash val="solid"/>
        </a:ln>
      </c:spPr>
    </c:backWall>
    <c:plotArea>
      <c:layout/>
      <c:bar3DChart>
        <c:barDir val="col"/>
        <c:grouping val="percentStack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365A-4DCD-B7BD-2807FEF5F474}"/>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365A-4DCD-B7BD-2807FEF5F474}"/>
            </c:ext>
          </c:extLst>
        </c:ser>
        <c:ser>
          <c:idx val="2"/>
          <c:order val="2"/>
          <c:tx>
            <c:strRef>
              <c:f>'Table 3.3.1.1'!$B$6</c:f>
              <c:strCache>
                <c:ptCount val="1"/>
                <c:pt idx="0">
                  <c:v>FX transactions and transactions with precious metals</c:v>
                </c:pt>
              </c:strCache>
            </c:strRef>
          </c:tx>
          <c:spPr>
            <a:solidFill>
              <a:srgbClr val="FFFFCC"/>
            </a:solidFill>
            <a:ln w="12700">
              <a:solidFill>
                <a:srgbClr val="000000"/>
              </a:solidFill>
              <a:prstDash val="solid"/>
            </a:ln>
          </c:spPr>
          <c:invertIfNegative val="0"/>
          <c:val>
            <c:numRef>
              <c:f>('Table 3.3.1.1'!$D$6,'Table 3.3.1.1'!$F$6)</c:f>
              <c:numCache>
                <c:formatCode>0.0%</c:formatCode>
                <c:ptCount val="2"/>
                <c:pt idx="0">
                  <c:v>0.12992636966018828</c:v>
                </c:pt>
                <c:pt idx="1">
                  <c:v>0.15010685784574807</c:v>
                </c:pt>
              </c:numCache>
            </c:numRef>
          </c:val>
          <c:extLst>
            <c:ext xmlns:c16="http://schemas.microsoft.com/office/drawing/2014/chart" uri="{C3380CC4-5D6E-409C-BE32-E72D297353CC}">
              <c16:uniqueId val="{00000002-365A-4DCD-B7BD-2807FEF5F474}"/>
            </c:ext>
          </c:extLst>
        </c:ser>
        <c:ser>
          <c:idx val="3"/>
          <c:order val="3"/>
          <c:tx>
            <c:strRef>
              <c:f>'Table 3.3.1.1'!$B$7</c:f>
              <c:strCache>
                <c:ptCount val="1"/>
                <c:pt idx="0">
                  <c:v>Deposits</c:v>
                </c:pt>
              </c:strCache>
            </c:strRef>
          </c:tx>
          <c:spPr>
            <a:solidFill>
              <a:srgbClr val="A0E0E0"/>
            </a:solidFill>
            <a:ln w="12700">
              <a:solidFill>
                <a:srgbClr val="000000"/>
              </a:solidFill>
              <a:prstDash val="solid"/>
            </a:ln>
          </c:spPr>
          <c:invertIfNegative val="0"/>
          <c:val>
            <c:numRef>
              <c:f>('Table 3.3.1.1'!$D$7,'Table 3.3.1.1'!$F$7)</c:f>
              <c:numCache>
                <c:formatCode>0.0%</c:formatCode>
                <c:ptCount val="2"/>
                <c:pt idx="0">
                  <c:v>0.23335822586033123</c:v>
                </c:pt>
                <c:pt idx="1">
                  <c:v>0.16127209560263672</c:v>
                </c:pt>
              </c:numCache>
            </c:numRef>
          </c:val>
          <c:extLst>
            <c:ext xmlns:c16="http://schemas.microsoft.com/office/drawing/2014/chart" uri="{C3380CC4-5D6E-409C-BE32-E72D297353CC}">
              <c16:uniqueId val="{00000003-365A-4DCD-B7BD-2807FEF5F474}"/>
            </c:ext>
          </c:extLst>
        </c:ser>
        <c:ser>
          <c:idx val="4"/>
          <c:order val="4"/>
          <c:tx>
            <c:strRef>
              <c:f>'Table 3.3.1.1'!$B$8</c:f>
              <c:strCache>
                <c:ptCount val="1"/>
                <c:pt idx="0">
                  <c:v>Loans</c:v>
                </c:pt>
              </c:strCache>
            </c:strRef>
          </c:tx>
          <c:spPr>
            <a:solidFill>
              <a:srgbClr val="00FF00"/>
            </a:solidFill>
            <a:ln w="12700">
              <a:solidFill>
                <a:srgbClr val="000000"/>
              </a:solidFill>
              <a:prstDash val="solid"/>
            </a:ln>
          </c:spPr>
          <c:invertIfNegative val="0"/>
          <c:val>
            <c:numRef>
              <c:f>('Table 3.3.1.1'!$D$8,'Table 3.3.1.1'!$F$8)</c:f>
              <c:numCache>
                <c:formatCode>0.0%</c:formatCode>
                <c:ptCount val="2"/>
                <c:pt idx="0">
                  <c:v>8.3214115905116161E-3</c:v>
                </c:pt>
                <c:pt idx="1">
                  <c:v>1.1452064704647125E-2</c:v>
                </c:pt>
              </c:numCache>
            </c:numRef>
          </c:val>
          <c:extLst>
            <c:ext xmlns:c16="http://schemas.microsoft.com/office/drawing/2014/chart" uri="{C3380CC4-5D6E-409C-BE32-E72D297353CC}">
              <c16:uniqueId val="{00000004-365A-4DCD-B7BD-2807FEF5F474}"/>
            </c:ext>
          </c:extLst>
        </c:ser>
        <c:ser>
          <c:idx val="5"/>
          <c:order val="5"/>
          <c:tx>
            <c:strRef>
              <c:f>'Table 3.3.1.1'!$B$9</c:f>
              <c:strCache>
                <c:ptCount val="1"/>
                <c:pt idx="0">
                  <c:v>Securities, bills and certificates of deposit issued by non-residents of RK</c:v>
                </c:pt>
              </c:strCache>
            </c:strRef>
          </c:tx>
          <c:spPr>
            <a:solidFill>
              <a:srgbClr val="FF8080"/>
            </a:solidFill>
            <a:ln w="12700">
              <a:solidFill>
                <a:srgbClr val="000000"/>
              </a:solidFill>
              <a:prstDash val="solid"/>
            </a:ln>
          </c:spPr>
          <c:invertIfNegative val="0"/>
          <c:val>
            <c:numRef>
              <c:f>('Table 3.3.1.1'!$D$9,'Table 3.3.1.1'!$F$9)</c:f>
              <c:numCache>
                <c:formatCode>0.0%</c:formatCode>
                <c:ptCount val="2"/>
                <c:pt idx="0">
                  <c:v>7.1923973166125197E-4</c:v>
                </c:pt>
                <c:pt idx="1">
                  <c:v>1.2478335923499632E-3</c:v>
                </c:pt>
              </c:numCache>
            </c:numRef>
          </c:val>
          <c:extLst>
            <c:ext xmlns:c16="http://schemas.microsoft.com/office/drawing/2014/chart" uri="{C3380CC4-5D6E-409C-BE32-E72D297353CC}">
              <c16:uniqueId val="{00000005-365A-4DCD-B7BD-2807FEF5F474}"/>
            </c:ext>
          </c:extLst>
        </c:ser>
        <c:ser>
          <c:idx val="6"/>
          <c:order val="6"/>
          <c:tx>
            <c:strRef>
              <c:f>'Table 3.3.1.1'!$B$10</c:f>
              <c:strCache>
                <c:ptCount val="1"/>
                <c:pt idx="0">
                  <c:v>Securities and bills issued by residents of RK</c:v>
                </c:pt>
              </c:strCache>
            </c:strRef>
          </c:tx>
          <c:spPr>
            <a:solidFill>
              <a:srgbClr val="0066CC"/>
            </a:solidFill>
            <a:ln w="12700">
              <a:solidFill>
                <a:srgbClr val="000000"/>
              </a:solidFill>
              <a:prstDash val="solid"/>
            </a:ln>
          </c:spPr>
          <c:invertIfNegative val="0"/>
          <c:val>
            <c:numRef>
              <c:f>('Table 3.3.1.1'!$D$10,'Table 3.3.1.1'!$F$10)</c:f>
              <c:numCache>
                <c:formatCode>0.0%</c:formatCode>
                <c:ptCount val="2"/>
                <c:pt idx="0">
                  <c:v>0.44254718303662255</c:v>
                </c:pt>
                <c:pt idx="1">
                  <c:v>0.42057709480060845</c:v>
                </c:pt>
              </c:numCache>
            </c:numRef>
          </c:val>
          <c:extLst>
            <c:ext xmlns:c16="http://schemas.microsoft.com/office/drawing/2014/chart" uri="{C3380CC4-5D6E-409C-BE32-E72D297353CC}">
              <c16:uniqueId val="{00000006-365A-4DCD-B7BD-2807FEF5F474}"/>
            </c:ext>
          </c:extLst>
        </c:ser>
        <c:ser>
          <c:idx val="7"/>
          <c:order val="7"/>
          <c:tx>
            <c:strRef>
              <c:f>'Table 3.3.1.1'!$B$11</c:f>
              <c:strCache>
                <c:ptCount val="1"/>
                <c:pt idx="0">
                  <c:v>Goods and intangible assets</c:v>
                </c:pt>
              </c:strCache>
            </c:strRef>
          </c:tx>
          <c:spPr>
            <a:solidFill>
              <a:srgbClr val="CCCCFF"/>
            </a:solidFill>
            <a:ln w="12700">
              <a:solidFill>
                <a:srgbClr val="000000"/>
              </a:solidFill>
              <a:prstDash val="solid"/>
            </a:ln>
          </c:spPr>
          <c:invertIfNegative val="0"/>
          <c:val>
            <c:numRef>
              <c:f>('Table 3.3.1.1'!$D$11,'Table 3.3.1.1'!$F$11)</c:f>
              <c:numCache>
                <c:formatCode>0.0%</c:formatCode>
                <c:ptCount val="2"/>
                <c:pt idx="0">
                  <c:v>5.2362787462507561E-2</c:v>
                </c:pt>
                <c:pt idx="1">
                  <c:v>7.3666227902492554E-2</c:v>
                </c:pt>
              </c:numCache>
            </c:numRef>
          </c:val>
          <c:extLst>
            <c:ext xmlns:c16="http://schemas.microsoft.com/office/drawing/2014/chart" uri="{C3380CC4-5D6E-409C-BE32-E72D297353CC}">
              <c16:uniqueId val="{00000007-365A-4DCD-B7BD-2807FEF5F474}"/>
            </c:ext>
          </c:extLst>
        </c:ser>
        <c:ser>
          <c:idx val="8"/>
          <c:order val="8"/>
          <c:tx>
            <c:strRef>
              <c:f>'Table 3.3.1.1'!$B$12</c:f>
              <c:strCache>
                <c:ptCount val="1"/>
                <c:pt idx="0">
                  <c:v>Services</c:v>
                </c:pt>
              </c:strCache>
            </c:strRef>
          </c:tx>
          <c:spPr>
            <a:solidFill>
              <a:srgbClr val="969696"/>
            </a:solidFill>
            <a:ln w="12700">
              <a:solidFill>
                <a:srgbClr val="000000"/>
              </a:solidFill>
              <a:prstDash val="solid"/>
            </a:ln>
          </c:spPr>
          <c:invertIfNegative val="0"/>
          <c:val>
            <c:numRef>
              <c:f>('Table 3.3.1.1'!$D$12,'Table 3.3.1.1'!$F$12)</c:f>
              <c:numCache>
                <c:formatCode>0.0%</c:formatCode>
                <c:ptCount val="2"/>
                <c:pt idx="0">
                  <c:v>3.8241752739802279E-2</c:v>
                </c:pt>
                <c:pt idx="1">
                  <c:v>5.535307212003978E-2</c:v>
                </c:pt>
              </c:numCache>
            </c:numRef>
          </c:val>
          <c:extLst>
            <c:ext xmlns:c16="http://schemas.microsoft.com/office/drawing/2014/chart" uri="{C3380CC4-5D6E-409C-BE32-E72D297353CC}">
              <c16:uniqueId val="{00000008-365A-4DCD-B7BD-2807FEF5F474}"/>
            </c:ext>
          </c:extLst>
        </c:ser>
        <c:ser>
          <c:idx val="9"/>
          <c:order val="9"/>
          <c:tx>
            <c:strRef>
              <c:f>'Table 3.3.1.1'!$B$13</c:f>
              <c:strCache>
                <c:ptCount val="1"/>
                <c:pt idx="0">
                  <c:v>Other payments*</c:v>
                </c:pt>
              </c:strCache>
            </c:strRef>
          </c:tx>
          <c:spPr>
            <a:solidFill>
              <a:srgbClr val="FF00FF"/>
            </a:solidFill>
            <a:ln w="12700">
              <a:solidFill>
                <a:srgbClr val="000000"/>
              </a:solidFill>
              <a:prstDash val="solid"/>
            </a:ln>
          </c:spPr>
          <c:invertIfNegative val="0"/>
          <c:val>
            <c:numRef>
              <c:f>('Table 3.3.1.1'!$D$13,'Table 3.3.1.1'!$F$13)</c:f>
              <c:numCache>
                <c:formatCode>0.0%</c:formatCode>
                <c:ptCount val="2"/>
                <c:pt idx="0">
                  <c:v>9.4523029918375204E-2</c:v>
                </c:pt>
                <c:pt idx="1">
                  <c:v>0.12632475343147731</c:v>
                </c:pt>
              </c:numCache>
            </c:numRef>
          </c:val>
          <c:extLst>
            <c:ext xmlns:c16="http://schemas.microsoft.com/office/drawing/2014/chart" uri="{C3380CC4-5D6E-409C-BE32-E72D297353CC}">
              <c16:uniqueId val="{00000009-365A-4DCD-B7BD-2807FEF5F474}"/>
            </c:ext>
          </c:extLst>
        </c:ser>
        <c:dLbls>
          <c:showLegendKey val="0"/>
          <c:showVal val="0"/>
          <c:showCatName val="0"/>
          <c:showSerName val="0"/>
          <c:showPercent val="0"/>
          <c:showBubbleSize val="0"/>
        </c:dLbls>
        <c:gapWidth val="270"/>
        <c:shape val="box"/>
        <c:axId val="468179480"/>
        <c:axId val="1"/>
        <c:axId val="0"/>
      </c:bar3DChart>
      <c:catAx>
        <c:axId val="468179480"/>
        <c:scaling>
          <c:orientation val="minMax"/>
        </c:scaling>
        <c:delete val="0"/>
        <c:axPos val="b"/>
        <c:numFmt formatCode="mmm/yy" sourceLinked="0"/>
        <c:majorTickMark val="out"/>
        <c:minorTickMark val="none"/>
        <c:tickLblPos val="low"/>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0%"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Times New Roman"/>
                <a:ea typeface="Times New Roman"/>
                <a:cs typeface="Times New Roman"/>
              </a:defRPr>
            </a:pPr>
            <a:endParaRPr lang="ru-RU"/>
          </a:p>
        </c:txPr>
        <c:crossAx val="468179480"/>
        <c:crosses val="autoZero"/>
        <c:crossBetween val="between"/>
      </c:valAx>
      <c:spPr>
        <a:noFill/>
        <a:ln w="25400">
          <a:noFill/>
        </a:ln>
      </c:spPr>
    </c:plotArea>
    <c:legend>
      <c:legendPos val="r"/>
      <c:overlay val="0"/>
      <c:spPr>
        <a:solidFill>
          <a:srgbClr val="FFFFFF"/>
        </a:solidFill>
        <a:ln w="25400">
          <a:noFill/>
        </a:ln>
      </c:spPr>
      <c:txPr>
        <a:bodyPr/>
        <a:lstStyle/>
        <a:p>
          <a:pPr>
            <a:defRPr lang="ru-RU"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1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ru-RU" sz="250" b="0" i="0" u="none" strike="noStrike" baseline="0">
                <a:solidFill>
                  <a:srgbClr val="000000"/>
                </a:solidFill>
                <a:latin typeface="Arial Cyr"/>
                <a:ea typeface="Arial Cyr"/>
                <a:cs typeface="Arial Cyr"/>
              </a:defRPr>
            </a:pPr>
            <a:r>
              <a:rPr lang="ru-RU"/>
              <a:t>Обороты пользователей в среднем за день (в млрд.тенге) 2008 год</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A70A-4DAC-B93D-9951BEA4955C}"/>
            </c:ext>
          </c:extLst>
        </c:ser>
        <c:dLbls>
          <c:showLegendKey val="0"/>
          <c:showVal val="0"/>
          <c:showCatName val="0"/>
          <c:showSerName val="0"/>
          <c:showPercent val="0"/>
          <c:showBubbleSize val="0"/>
        </c:dLbls>
        <c:gapWidth val="150"/>
        <c:axId val="492754920"/>
        <c:axId val="1"/>
      </c:barChart>
      <c:catAx>
        <c:axId val="4927549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927549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c:printSettings>
</c:chartSpace>
</file>

<file path=xl/charts/chart1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ru-RU" sz="250" b="0" i="0" u="none" strike="noStrike" baseline="0">
                <a:solidFill>
                  <a:srgbClr val="000000"/>
                </a:solidFill>
                <a:latin typeface="Arial Cyr"/>
                <a:ea typeface="Arial Cyr"/>
                <a:cs typeface="Arial Cyr"/>
              </a:defRPr>
            </a:pPr>
            <a:r>
              <a:rPr lang="ru-RU"/>
              <a:t>Обороты пользователей в среднем за день (в мрд.тенге) 2007 год</a:t>
            </a:r>
          </a:p>
        </c:rich>
      </c:tx>
      <c:overlay val="0"/>
      <c:spPr>
        <a:noFill/>
        <a:ln w="25400">
          <a:noFill/>
        </a:ln>
      </c:spPr>
    </c:title>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1"/>
              <c:pt idx="0">
                <c:v>0</c:v>
              </c:pt>
            </c:numLit>
          </c:val>
          <c:extLst>
            <c:ext xmlns:c16="http://schemas.microsoft.com/office/drawing/2014/chart" uri="{C3380CC4-5D6E-409C-BE32-E72D297353CC}">
              <c16:uniqueId val="{00000000-DBD3-4FB5-AE2E-CDC52A8A8040}"/>
            </c:ext>
          </c:extLst>
        </c:ser>
        <c:dLbls>
          <c:showLegendKey val="0"/>
          <c:showVal val="0"/>
          <c:showCatName val="0"/>
          <c:showSerName val="0"/>
          <c:showPercent val="0"/>
          <c:showBubbleSize val="0"/>
        </c:dLbls>
        <c:gapWidth val="150"/>
        <c:axId val="492755576"/>
        <c:axId val="1"/>
      </c:barChart>
      <c:catAx>
        <c:axId val="492755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50" b="0" i="0" u="none" strike="noStrike" baseline="0">
                <a:solidFill>
                  <a:srgbClr val="000000"/>
                </a:solidFill>
                <a:latin typeface="Arial Cyr"/>
                <a:ea typeface="Arial Cyr"/>
                <a:cs typeface="Arial Cyr"/>
              </a:defRPr>
            </a:pPr>
            <a:endParaRPr lang="ru-RU"/>
          </a:p>
        </c:txPr>
        <c:crossAx val="492755576"/>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250"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paperSize="9" orientation="landscape"/>
  </c:printSettings>
</c:chartSpace>
</file>

<file path=xl/charts/chart1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407528982150891"/>
          <c:y val="8.2251429972563225E-2"/>
          <c:w val="0.73145860603741664"/>
          <c:h val="0.55700082944177465"/>
        </c:manualLayout>
      </c:layout>
      <c:barChart>
        <c:barDir val="col"/>
        <c:grouping val="clustered"/>
        <c:varyColors val="0"/>
        <c:ser>
          <c:idx val="1"/>
          <c:order val="0"/>
          <c:tx>
            <c:strRef>
              <c:f>'Figure 3.3.2.1'!$B$5</c:f>
              <c:strCache>
                <c:ptCount val="1"/>
                <c:pt idx="0">
                  <c:v>Average daily turnovers,  in KZT bln.</c:v>
                </c:pt>
              </c:strCache>
            </c:strRef>
          </c:tx>
          <c:invertIfNegative val="0"/>
          <c:cat>
            <c:strRef>
              <c:f>'Figure 3.3.2.1'!$C$4:$H$4</c:f>
              <c:strCache>
                <c:ptCount val="6"/>
                <c:pt idx="0">
                  <c:v>2007</c:v>
                </c:pt>
                <c:pt idx="1">
                  <c:v>2008</c:v>
                </c:pt>
                <c:pt idx="2">
                  <c:v>2009</c:v>
                </c:pt>
                <c:pt idx="3">
                  <c:v>2010</c:v>
                </c:pt>
                <c:pt idx="4">
                  <c:v>2011</c:v>
                </c:pt>
                <c:pt idx="5">
                  <c:v>9 mon. of 2012</c:v>
                </c:pt>
              </c:strCache>
            </c:strRef>
          </c:cat>
          <c:val>
            <c:numRef>
              <c:f>'Figure 3.3.2.1'!$C$5:$H$5</c:f>
              <c:numCache>
                <c:formatCode>0.0</c:formatCode>
                <c:ptCount val="6"/>
                <c:pt idx="0">
                  <c:v>564.59393215766738</c:v>
                </c:pt>
                <c:pt idx="1">
                  <c:v>560.47574442261748</c:v>
                </c:pt>
                <c:pt idx="2">
                  <c:v>630.53553316772388</c:v>
                </c:pt>
                <c:pt idx="3">
                  <c:v>740.76679094848907</c:v>
                </c:pt>
                <c:pt idx="4">
                  <c:v>763.83162941260696</c:v>
                </c:pt>
                <c:pt idx="5">
                  <c:v>657.80741872794704</c:v>
                </c:pt>
              </c:numCache>
            </c:numRef>
          </c:val>
          <c:extLst>
            <c:ext xmlns:c16="http://schemas.microsoft.com/office/drawing/2014/chart" uri="{C3380CC4-5D6E-409C-BE32-E72D297353CC}">
              <c16:uniqueId val="{00000000-D204-4512-AEC2-2A4969FCD805}"/>
            </c:ext>
          </c:extLst>
        </c:ser>
        <c:ser>
          <c:idx val="0"/>
          <c:order val="1"/>
          <c:tx>
            <c:strRef>
              <c:f>'Figure 3.3.2.1'!$B$6</c:f>
              <c:strCache>
                <c:ptCount val="1"/>
                <c:pt idx="0">
                  <c:v>Opening balance, average for the period, in KZT bln.*</c:v>
                </c:pt>
              </c:strCache>
            </c:strRef>
          </c:tx>
          <c:invertIfNegative val="0"/>
          <c:cat>
            <c:strRef>
              <c:f>'Figure 3.3.2.1'!$C$4:$H$4</c:f>
              <c:strCache>
                <c:ptCount val="6"/>
                <c:pt idx="0">
                  <c:v>2007</c:v>
                </c:pt>
                <c:pt idx="1">
                  <c:v>2008</c:v>
                </c:pt>
                <c:pt idx="2">
                  <c:v>2009</c:v>
                </c:pt>
                <c:pt idx="3">
                  <c:v>2010</c:v>
                </c:pt>
                <c:pt idx="4">
                  <c:v>2011</c:v>
                </c:pt>
                <c:pt idx="5">
                  <c:v>9 mon. of 2012</c:v>
                </c:pt>
              </c:strCache>
            </c:strRef>
          </c:cat>
          <c:val>
            <c:numRef>
              <c:f>'Figure 3.3.2.1'!$C$6:$G$6</c:f>
              <c:numCache>
                <c:formatCode>0.0</c:formatCode>
                <c:ptCount val="5"/>
                <c:pt idx="0">
                  <c:v>580.28009431632006</c:v>
                </c:pt>
                <c:pt idx="1">
                  <c:v>531.86095116758577</c:v>
                </c:pt>
                <c:pt idx="2">
                  <c:v>578.28249256276183</c:v>
                </c:pt>
                <c:pt idx="3">
                  <c:v>732.40141627472656</c:v>
                </c:pt>
                <c:pt idx="4">
                  <c:v>845.62505079110304</c:v>
                </c:pt>
              </c:numCache>
            </c:numRef>
          </c:val>
          <c:extLst>
            <c:ext xmlns:c16="http://schemas.microsoft.com/office/drawing/2014/chart" uri="{C3380CC4-5D6E-409C-BE32-E72D297353CC}">
              <c16:uniqueId val="{00000001-D204-4512-AEC2-2A4969FCD805}"/>
            </c:ext>
          </c:extLst>
        </c:ser>
        <c:dLbls>
          <c:showLegendKey val="0"/>
          <c:showVal val="0"/>
          <c:showCatName val="0"/>
          <c:showSerName val="0"/>
          <c:showPercent val="0"/>
          <c:showBubbleSize val="0"/>
        </c:dLbls>
        <c:gapWidth val="150"/>
        <c:axId val="465294872"/>
        <c:axId val="1"/>
      </c:barChart>
      <c:lineChart>
        <c:grouping val="standard"/>
        <c:varyColors val="0"/>
        <c:ser>
          <c:idx val="2"/>
          <c:order val="2"/>
          <c:tx>
            <c:strRef>
              <c:f>'Figure 3.3.2.1'!$B$7</c:f>
              <c:strCache>
                <c:ptCount val="1"/>
                <c:pt idx="0">
                  <c:v>Average MLR for the period (right axis)**</c:v>
                </c:pt>
              </c:strCache>
            </c:strRef>
          </c:tx>
          <c:spPr>
            <a:ln w="38100"/>
          </c:spPr>
          <c:marker>
            <c:symbol val="triangle"/>
            <c:size val="5"/>
          </c:marker>
          <c:cat>
            <c:strRef>
              <c:f>'Figure 3.3.2.1'!$C$4:$H$4</c:f>
              <c:strCache>
                <c:ptCount val="6"/>
                <c:pt idx="0">
                  <c:v>2007</c:v>
                </c:pt>
                <c:pt idx="1">
                  <c:v>2008</c:v>
                </c:pt>
                <c:pt idx="2">
                  <c:v>2009</c:v>
                </c:pt>
                <c:pt idx="3">
                  <c:v>2010</c:v>
                </c:pt>
                <c:pt idx="4">
                  <c:v>2011</c:v>
                </c:pt>
                <c:pt idx="5">
                  <c:v>9 mon. of 2012</c:v>
                </c:pt>
              </c:strCache>
            </c:strRef>
          </c:cat>
          <c:val>
            <c:numRef>
              <c:f>'Figure 3.3.2.1'!$C$7:$H$7</c:f>
              <c:numCache>
                <c:formatCode>0.00</c:formatCode>
                <c:ptCount val="6"/>
                <c:pt idx="0">
                  <c:v>1.1608768414184933</c:v>
                </c:pt>
                <c:pt idx="1">
                  <c:v>1.0355415222145865</c:v>
                </c:pt>
                <c:pt idx="2">
                  <c:v>1.0539234284918217</c:v>
                </c:pt>
                <c:pt idx="3">
                  <c:v>1.3902600002349301</c:v>
                </c:pt>
                <c:pt idx="4">
                  <c:v>1.2467909450963035</c:v>
                </c:pt>
                <c:pt idx="5">
                  <c:v>1.501383345518835</c:v>
                </c:pt>
              </c:numCache>
            </c:numRef>
          </c:val>
          <c:smooth val="0"/>
          <c:extLst>
            <c:ext xmlns:c16="http://schemas.microsoft.com/office/drawing/2014/chart" uri="{C3380CC4-5D6E-409C-BE32-E72D297353CC}">
              <c16:uniqueId val="{00000002-D204-4512-AEC2-2A4969FCD805}"/>
            </c:ext>
          </c:extLst>
        </c:ser>
        <c:ser>
          <c:idx val="3"/>
          <c:order val="3"/>
          <c:tx>
            <c:strRef>
              <c:f>'Figure 3.3.2.1'!$B$8</c:f>
              <c:strCache>
                <c:ptCount val="1"/>
                <c:pt idx="0">
                  <c:v>Average MTR for the period (right axis)***</c:v>
                </c:pt>
              </c:strCache>
            </c:strRef>
          </c:tx>
          <c:spPr>
            <a:ln w="38100"/>
          </c:spPr>
          <c:marker>
            <c:symbol val="circle"/>
            <c:size val="6"/>
          </c:marker>
          <c:cat>
            <c:strRef>
              <c:f>'Figure 3.3.2.1'!$C$4:$H$4</c:f>
              <c:strCache>
                <c:ptCount val="6"/>
                <c:pt idx="0">
                  <c:v>2007</c:v>
                </c:pt>
                <c:pt idx="1">
                  <c:v>2008</c:v>
                </c:pt>
                <c:pt idx="2">
                  <c:v>2009</c:v>
                </c:pt>
                <c:pt idx="3">
                  <c:v>2010</c:v>
                </c:pt>
                <c:pt idx="4">
                  <c:v>2011</c:v>
                </c:pt>
                <c:pt idx="5">
                  <c:v>9 mon. of 2012</c:v>
                </c:pt>
              </c:strCache>
            </c:strRef>
          </c:cat>
          <c:val>
            <c:numRef>
              <c:f>'Figure 3.3.2.1'!$C$8:$H$8</c:f>
              <c:numCache>
                <c:formatCode>0.00</c:formatCode>
                <c:ptCount val="6"/>
                <c:pt idx="0">
                  <c:v>1.0445603634672649</c:v>
                </c:pt>
                <c:pt idx="1">
                  <c:v>1.0551450670407705</c:v>
                </c:pt>
                <c:pt idx="2">
                  <c:v>1.0948742203085007</c:v>
                </c:pt>
                <c:pt idx="3">
                  <c:v>1.0158554991787179</c:v>
                </c:pt>
                <c:pt idx="4">
                  <c:v>0.91474863854562616</c:v>
                </c:pt>
                <c:pt idx="5">
                  <c:v>0.73130597748540738</c:v>
                </c:pt>
              </c:numCache>
            </c:numRef>
          </c:val>
          <c:smooth val="0"/>
          <c:extLst>
            <c:ext xmlns:c16="http://schemas.microsoft.com/office/drawing/2014/chart" uri="{C3380CC4-5D6E-409C-BE32-E72D297353CC}">
              <c16:uniqueId val="{00000003-D204-4512-AEC2-2A4969FCD805}"/>
            </c:ext>
          </c:extLst>
        </c:ser>
        <c:dLbls>
          <c:showLegendKey val="0"/>
          <c:showVal val="0"/>
          <c:showCatName val="0"/>
          <c:showSerName val="0"/>
          <c:showPercent val="0"/>
          <c:showBubbleSize val="0"/>
        </c:dLbls>
        <c:marker val="1"/>
        <c:smooth val="0"/>
        <c:axId val="3"/>
        <c:axId val="4"/>
      </c:lineChart>
      <c:catAx>
        <c:axId val="465294872"/>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1000"/>
          <c:min val="0"/>
        </c:scaling>
        <c:delete val="0"/>
        <c:axPos val="l"/>
        <c:majorGridlines>
          <c:spPr>
            <a:ln w="0">
              <a:prstDash val="sysDot"/>
            </a:ln>
          </c:spPr>
        </c:majorGridlines>
        <c:title>
          <c:tx>
            <c:rich>
              <a:bodyPr/>
              <a:lstStyle/>
              <a:p>
                <a:pPr>
                  <a:defRPr lang="ru-RU" b="0"/>
                </a:pPr>
                <a:r>
                  <a:rPr lang="en-US" b="0"/>
                  <a:t>KZT bln.</a:t>
                </a:r>
              </a:p>
            </c:rich>
          </c:tx>
          <c:layout>
            <c:manualLayout>
              <c:xMode val="edge"/>
              <c:yMode val="edge"/>
              <c:x val="6.8202222385753191E-3"/>
              <c:y val="0.19047697985120282"/>
            </c:manualLayout>
          </c:layout>
          <c:overlay val="0"/>
        </c:title>
        <c:numFmt formatCode="#,##0" sourceLinked="0"/>
        <c:majorTickMark val="in"/>
        <c:minorTickMark val="none"/>
        <c:tickLblPos val="nextTo"/>
        <c:txPr>
          <a:bodyPr rot="0" vert="horz"/>
          <a:lstStyle/>
          <a:p>
            <a:pPr>
              <a:defRPr lang="ru-RU"/>
            </a:pPr>
            <a:endParaRPr lang="ru-RU"/>
          </a:p>
        </c:txPr>
        <c:crossAx val="465294872"/>
        <c:crosses val="autoZero"/>
        <c:crossBetween val="between"/>
        <c:majorUnit val="200"/>
        <c:minorUnit val="10"/>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5"/>
          <c:min val="0.5"/>
        </c:scaling>
        <c:delete val="0"/>
        <c:axPos val="r"/>
        <c:title>
          <c:tx>
            <c:rich>
              <a:bodyPr rot="5400000" vert="horz"/>
              <a:lstStyle/>
              <a:p>
                <a:pPr>
                  <a:defRPr lang="ru-RU" b="0">
                    <a:solidFill>
                      <a:srgbClr val="FF0000"/>
                    </a:solidFill>
                  </a:defRPr>
                </a:pPr>
                <a:r>
                  <a:rPr lang="en-US" b="0">
                    <a:solidFill>
                      <a:sysClr val="windowText" lastClr="000000"/>
                    </a:solidFill>
                  </a:rPr>
                  <a:t>units</a:t>
                </a:r>
                <a:endParaRPr lang="ru-RU" b="0">
                  <a:solidFill>
                    <a:sysClr val="windowText" lastClr="000000"/>
                  </a:solidFill>
                </a:endParaRPr>
              </a:p>
            </c:rich>
          </c:tx>
          <c:layout>
            <c:manualLayout>
              <c:xMode val="edge"/>
              <c:yMode val="edge"/>
              <c:x val="0.94373512890327971"/>
              <c:y val="0.32034771969293313"/>
            </c:manualLayout>
          </c:layout>
          <c:overlay val="0"/>
        </c:title>
        <c:numFmt formatCode="0.0" sourceLinked="0"/>
        <c:majorTickMark val="out"/>
        <c:minorTickMark val="none"/>
        <c:tickLblPos val="nextTo"/>
        <c:txPr>
          <a:bodyPr rot="0" vert="horz"/>
          <a:lstStyle/>
          <a:p>
            <a:pPr>
              <a:defRPr lang="ru-RU"/>
            </a:pPr>
            <a:endParaRPr lang="ru-RU"/>
          </a:p>
        </c:txPr>
        <c:crossAx val="3"/>
        <c:crosses val="max"/>
        <c:crossBetween val="between"/>
        <c:majorUnit val="0.25"/>
      </c:valAx>
    </c:plotArea>
    <c:legend>
      <c:legendPos val="r"/>
      <c:layout>
        <c:manualLayout>
          <c:xMode val="edge"/>
          <c:yMode val="edge"/>
          <c:wMode val="edge"/>
          <c:hMode val="edge"/>
          <c:x val="0.14066499865086957"/>
          <c:y val="0.76190476190476186"/>
          <c:w val="0.94629160840876192"/>
          <c:h val="0.987012807609575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6640713803904322"/>
          <c:y val="6.4815107851869433E-2"/>
          <c:w val="0.65667554914414539"/>
          <c:h val="0.58682085403531203"/>
        </c:manualLayout>
      </c:layout>
      <c:barChart>
        <c:barDir val="col"/>
        <c:grouping val="stacked"/>
        <c:varyColors val="0"/>
        <c:ser>
          <c:idx val="1"/>
          <c:order val="0"/>
          <c:tx>
            <c:strRef>
              <c:f>'Figure 3.3.2.2'!$B$6</c:f>
              <c:strCache>
                <c:ptCount val="1"/>
                <c:pt idx="0">
                  <c:v>Amount of the documents in the queue, in KZT bln.</c:v>
                </c:pt>
              </c:strCache>
            </c:strRef>
          </c:tx>
          <c:invertIfNegative val="0"/>
          <c:cat>
            <c:strRef>
              <c:f>'Figure 3.3.2.2'!$C$4:$H$4</c:f>
              <c:strCache>
                <c:ptCount val="6"/>
                <c:pt idx="0">
                  <c:v>2007</c:v>
                </c:pt>
                <c:pt idx="1">
                  <c:v>2008</c:v>
                </c:pt>
                <c:pt idx="2">
                  <c:v>2009</c:v>
                </c:pt>
                <c:pt idx="3">
                  <c:v>2010</c:v>
                </c:pt>
                <c:pt idx="4">
                  <c:v>2011</c:v>
                </c:pt>
                <c:pt idx="5">
                  <c:v>9 mon. of 2012</c:v>
                </c:pt>
              </c:strCache>
            </c:strRef>
          </c:cat>
          <c:val>
            <c:numRef>
              <c:f>'Figure 3.3.2.2'!$C$6:$H$6</c:f>
              <c:numCache>
                <c:formatCode>#\ ##0.0</c:formatCode>
                <c:ptCount val="6"/>
                <c:pt idx="0">
                  <c:v>534.98837359298989</c:v>
                </c:pt>
                <c:pt idx="1">
                  <c:v>1163.0120192622403</c:v>
                </c:pt>
                <c:pt idx="2">
                  <c:v>557.9176002776818</c:v>
                </c:pt>
                <c:pt idx="3">
                  <c:v>605.43878448427006</c:v>
                </c:pt>
                <c:pt idx="4">
                  <c:v>345.37791584731002</c:v>
                </c:pt>
                <c:pt idx="5">
                  <c:v>208.1</c:v>
                </c:pt>
              </c:numCache>
            </c:numRef>
          </c:val>
          <c:extLst>
            <c:ext xmlns:c16="http://schemas.microsoft.com/office/drawing/2014/chart" uri="{C3380CC4-5D6E-409C-BE32-E72D297353CC}">
              <c16:uniqueId val="{00000000-249C-49E3-AFF3-477FA0A2FAF3}"/>
            </c:ext>
          </c:extLst>
        </c:ser>
        <c:dLbls>
          <c:showLegendKey val="0"/>
          <c:showVal val="0"/>
          <c:showCatName val="0"/>
          <c:showSerName val="0"/>
          <c:showPercent val="0"/>
          <c:showBubbleSize val="0"/>
        </c:dLbls>
        <c:gapWidth val="150"/>
        <c:overlap val="100"/>
        <c:axId val="465287328"/>
        <c:axId val="1"/>
      </c:barChart>
      <c:lineChart>
        <c:grouping val="standard"/>
        <c:varyColors val="0"/>
        <c:ser>
          <c:idx val="0"/>
          <c:order val="1"/>
          <c:tx>
            <c:strRef>
              <c:f>'Figure 3.3.2.2'!$B$7</c:f>
              <c:strCache>
                <c:ptCount val="1"/>
                <c:pt idx="0">
                  <c:v>Number of documents in the queue, in units (right axis)</c:v>
                </c:pt>
              </c:strCache>
            </c:strRef>
          </c:tx>
          <c:spPr>
            <a:ln w="38100"/>
          </c:spPr>
          <c:marker>
            <c:symbol val="diamond"/>
            <c:size val="5"/>
          </c:marker>
          <c:val>
            <c:numRef>
              <c:f>'Figure 3.3.2.2'!$C$7:$H$7</c:f>
              <c:numCache>
                <c:formatCode>_-* #\ ##0_р_._-;\-* #\ ##0_р_._-;_-* "-"??_р_._-;_-@_-</c:formatCode>
                <c:ptCount val="6"/>
                <c:pt idx="0" formatCode="#\ ##0.0">
                  <c:v>13139</c:v>
                </c:pt>
                <c:pt idx="1">
                  <c:v>17266</c:v>
                </c:pt>
                <c:pt idx="2">
                  <c:v>16557</c:v>
                </c:pt>
                <c:pt idx="3">
                  <c:v>12857</c:v>
                </c:pt>
                <c:pt idx="4">
                  <c:v>7955</c:v>
                </c:pt>
                <c:pt idx="5">
                  <c:v>2510</c:v>
                </c:pt>
              </c:numCache>
            </c:numRef>
          </c:val>
          <c:smooth val="0"/>
          <c:extLst>
            <c:ext xmlns:c16="http://schemas.microsoft.com/office/drawing/2014/chart" uri="{C3380CC4-5D6E-409C-BE32-E72D297353CC}">
              <c16:uniqueId val="{00000001-249C-49E3-AFF3-477FA0A2FAF3}"/>
            </c:ext>
          </c:extLst>
        </c:ser>
        <c:dLbls>
          <c:showLegendKey val="0"/>
          <c:showVal val="0"/>
          <c:showCatName val="0"/>
          <c:showSerName val="0"/>
          <c:showPercent val="0"/>
          <c:showBubbleSize val="0"/>
        </c:dLbls>
        <c:marker val="1"/>
        <c:smooth val="0"/>
        <c:axId val="3"/>
        <c:axId val="4"/>
      </c:lineChart>
      <c:catAx>
        <c:axId val="465287328"/>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1600"/>
          <c:min val="0"/>
        </c:scaling>
        <c:delete val="0"/>
        <c:axPos val="l"/>
        <c:majorGridlines>
          <c:spPr>
            <a:ln w="0">
              <a:prstDash val="sysDot"/>
            </a:ln>
          </c:spPr>
        </c:majorGridlines>
        <c:title>
          <c:tx>
            <c:rich>
              <a:bodyPr/>
              <a:lstStyle/>
              <a:p>
                <a:pPr>
                  <a:defRPr lang="ru-RU" b="0"/>
                </a:pPr>
                <a:r>
                  <a:rPr lang="en-US" b="0"/>
                  <a:t>KZT bln.</a:t>
                </a:r>
              </a:p>
            </c:rich>
          </c:tx>
          <c:layout>
            <c:manualLayout>
              <c:xMode val="edge"/>
              <c:yMode val="edge"/>
              <c:x val="1.6128961874875666E-2"/>
              <c:y val="0.26448789842229131"/>
            </c:manualLayout>
          </c:layout>
          <c:overlay val="0"/>
        </c:title>
        <c:numFmt formatCode="#,##0" sourceLinked="0"/>
        <c:majorTickMark val="out"/>
        <c:minorTickMark val="none"/>
        <c:tickLblPos val="nextTo"/>
        <c:txPr>
          <a:bodyPr rot="0" vert="horz"/>
          <a:lstStyle/>
          <a:p>
            <a:pPr>
              <a:defRPr lang="ru-RU"/>
            </a:pPr>
            <a:endParaRPr lang="ru-RU"/>
          </a:p>
        </c:txPr>
        <c:crossAx val="465287328"/>
        <c:crosses val="autoZero"/>
        <c:crossBetween val="between"/>
        <c:majorUnit val="40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5400000" vert="horz"/>
              <a:lstStyle/>
              <a:p>
                <a:pPr>
                  <a:defRPr lang="ru-RU" b="0"/>
                </a:pPr>
                <a:r>
                  <a:rPr lang="en-US" b="0"/>
                  <a:t>units</a:t>
                </a:r>
              </a:p>
            </c:rich>
          </c:tx>
          <c:layout>
            <c:manualLayout>
              <c:xMode val="edge"/>
              <c:yMode val="edge"/>
              <c:x val="0.94260452162306108"/>
              <c:y val="0.3128000697329808"/>
            </c:manualLayout>
          </c:layout>
          <c:overlay val="0"/>
        </c:title>
        <c:numFmt formatCode="#,##0" sourceLinked="0"/>
        <c:majorTickMark val="cross"/>
        <c:minorTickMark val="none"/>
        <c:tickLblPos val="nextTo"/>
        <c:txPr>
          <a:bodyPr rot="0" vert="horz"/>
          <a:lstStyle/>
          <a:p>
            <a:pPr>
              <a:defRPr lang="ru-RU"/>
            </a:pPr>
            <a:endParaRPr lang="ru-RU"/>
          </a:p>
        </c:txPr>
        <c:crossAx val="3"/>
        <c:crosses val="max"/>
        <c:crossBetween val="between"/>
        <c:majorUnit val="8000"/>
      </c:valAx>
    </c:plotArea>
    <c:legend>
      <c:legendPos val="r"/>
      <c:layout>
        <c:manualLayout>
          <c:xMode val="edge"/>
          <c:yMode val="edge"/>
          <c:wMode val="edge"/>
          <c:hMode val="edge"/>
          <c:x val="1.4705863478556621E-2"/>
          <c:y val="0.77006169431773053"/>
          <c:w val="0.98823530921715463"/>
          <c:h val="0.98611112725300476"/>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verticalDpi="0"/>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7748468941382334E-2"/>
          <c:y val="5.1400554097404488E-2"/>
          <c:w val="0.86955249343832064"/>
          <c:h val="0.56903841565259183"/>
        </c:manualLayout>
      </c:layout>
      <c:barChart>
        <c:barDir val="col"/>
        <c:grouping val="clustered"/>
        <c:varyColors val="0"/>
        <c:ser>
          <c:idx val="2"/>
          <c:order val="2"/>
          <c:tx>
            <c:strRef>
              <c:f>'Figure 2.1.12'!$E$4</c:f>
              <c:strCache>
                <c:ptCount val="1"/>
                <c:pt idx="0">
                  <c:v>Misalignment of REER index from the equilibrium real exchange rate (right axis) </c:v>
                </c:pt>
              </c:strCache>
            </c:strRef>
          </c:tx>
          <c:spPr>
            <a:solidFill>
              <a:schemeClr val="tx2"/>
            </a:solidFill>
          </c:spPr>
          <c:invertIfNegative val="0"/>
          <c:cat>
            <c:numLit>
              <c:formatCode>General</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Lit>
          </c:cat>
          <c:val>
            <c:numRef>
              <c:f>'Figure 2.1.12'!$E$5:$E$73</c:f>
              <c:numCache>
                <c:formatCode>0.00</c:formatCode>
                <c:ptCount val="69"/>
                <c:pt idx="0">
                  <c:v>-1.1677982568169938</c:v>
                </c:pt>
                <c:pt idx="1">
                  <c:v>-0.45484725787200375</c:v>
                </c:pt>
                <c:pt idx="2">
                  <c:v>-0.20946145256000648</c:v>
                </c:pt>
                <c:pt idx="3">
                  <c:v>-0.24488799453500576</c:v>
                </c:pt>
                <c:pt idx="4">
                  <c:v>0.87081522124999822</c:v>
                </c:pt>
                <c:pt idx="5">
                  <c:v>-0.70502693060200272</c:v>
                </c:pt>
                <c:pt idx="6">
                  <c:v>-2.8805709003730016</c:v>
                </c:pt>
                <c:pt idx="7">
                  <c:v>-5.9981519102589971</c:v>
                </c:pt>
                <c:pt idx="8">
                  <c:v>-4.4162304273779966</c:v>
                </c:pt>
                <c:pt idx="9">
                  <c:v>-1.017654074575006</c:v>
                </c:pt>
                <c:pt idx="10">
                  <c:v>-1.2445813031510085</c:v>
                </c:pt>
                <c:pt idx="11">
                  <c:v>0.32921714904800581</c:v>
                </c:pt>
                <c:pt idx="12">
                  <c:v>-0.93029093539699659</c:v>
                </c:pt>
                <c:pt idx="13">
                  <c:v>-2.0548455196369986</c:v>
                </c:pt>
                <c:pt idx="14">
                  <c:v>-6.9281211150870092</c:v>
                </c:pt>
                <c:pt idx="15">
                  <c:v>-8.0645077928579951</c:v>
                </c:pt>
                <c:pt idx="16">
                  <c:v>-7.5834144777989962</c:v>
                </c:pt>
                <c:pt idx="17">
                  <c:v>-7.917859893068993</c:v>
                </c:pt>
                <c:pt idx="18">
                  <c:v>-8.2641436842970109</c:v>
                </c:pt>
                <c:pt idx="19">
                  <c:v>-2.2595422974140007</c:v>
                </c:pt>
                <c:pt idx="20">
                  <c:v>3.537870287456002</c:v>
                </c:pt>
                <c:pt idx="21">
                  <c:v>11.493721383546998</c:v>
                </c:pt>
                <c:pt idx="22">
                  <c:v>19.786782499515994</c:v>
                </c:pt>
                <c:pt idx="23">
                  <c:v>21.905585312810004</c:v>
                </c:pt>
                <c:pt idx="24">
                  <c:v>27.825871703969895</c:v>
                </c:pt>
                <c:pt idx="25">
                  <c:v>13.903938094856201</c:v>
                </c:pt>
                <c:pt idx="26">
                  <c:v>8.8132076887657007</c:v>
                </c:pt>
                <c:pt idx="27">
                  <c:v>6.7908343282771</c:v>
                </c:pt>
                <c:pt idx="28">
                  <c:v>3.0975029086628041</c:v>
                </c:pt>
                <c:pt idx="29">
                  <c:v>-0.3919633288510056</c:v>
                </c:pt>
                <c:pt idx="30">
                  <c:v>-0.96162720808199253</c:v>
                </c:pt>
                <c:pt idx="31">
                  <c:v>-1.825454584962003</c:v>
                </c:pt>
                <c:pt idx="32">
                  <c:v>-3.6421553401320068</c:v>
                </c:pt>
                <c:pt idx="33">
                  <c:v>-5.9798127513860067</c:v>
                </c:pt>
                <c:pt idx="34">
                  <c:v>-6.7291409373829936</c:v>
                </c:pt>
                <c:pt idx="35">
                  <c:v>-5.405793038650998</c:v>
                </c:pt>
                <c:pt idx="36">
                  <c:v>-4.162271402674989</c:v>
                </c:pt>
                <c:pt idx="37">
                  <c:v>-1.4638249420309961</c:v>
                </c:pt>
                <c:pt idx="38">
                  <c:v>-0.5334090605940105</c:v>
                </c:pt>
                <c:pt idx="39">
                  <c:v>0.78955273715200747</c:v>
                </c:pt>
                <c:pt idx="40">
                  <c:v>6.3158341492469958</c:v>
                </c:pt>
                <c:pt idx="41">
                  <c:v>8.9409049812069981</c:v>
                </c:pt>
                <c:pt idx="42">
                  <c:v>5.6610811346839967</c:v>
                </c:pt>
                <c:pt idx="43">
                  <c:v>3.8889693973090118</c:v>
                </c:pt>
                <c:pt idx="44">
                  <c:v>2.6632279343059935</c:v>
                </c:pt>
                <c:pt idx="45">
                  <c:v>-1.5951127999380077</c:v>
                </c:pt>
                <c:pt idx="46">
                  <c:v>-1.1261031341479963</c:v>
                </c:pt>
                <c:pt idx="47">
                  <c:v>-0.65250361950600677</c:v>
                </c:pt>
                <c:pt idx="48">
                  <c:v>-1.6532522794369982</c:v>
                </c:pt>
                <c:pt idx="49">
                  <c:v>-2.2231592833540077</c:v>
                </c:pt>
                <c:pt idx="50">
                  <c:v>-4.9688448989689959</c:v>
                </c:pt>
                <c:pt idx="51">
                  <c:v>-7.4669456780119958</c:v>
                </c:pt>
                <c:pt idx="52">
                  <c:v>-7.7569541954850081</c:v>
                </c:pt>
                <c:pt idx="53">
                  <c:v>-7.8746194790959976</c:v>
                </c:pt>
                <c:pt idx="54">
                  <c:v>-7.1694452943700071</c:v>
                </c:pt>
                <c:pt idx="55">
                  <c:v>-7.6402069098560048</c:v>
                </c:pt>
                <c:pt idx="56">
                  <c:v>-5.1578180932010014</c:v>
                </c:pt>
                <c:pt idx="57">
                  <c:v>-5.9740714797830066</c:v>
                </c:pt>
                <c:pt idx="58">
                  <c:v>-5.9764535462149979</c:v>
                </c:pt>
                <c:pt idx="59">
                  <c:v>-4.6339079614959928</c:v>
                </c:pt>
                <c:pt idx="60">
                  <c:v>-4.2208113523229969</c:v>
                </c:pt>
                <c:pt idx="61">
                  <c:v>-5.8336033129880036</c:v>
                </c:pt>
                <c:pt idx="62">
                  <c:v>-5.9967276070619988</c:v>
                </c:pt>
                <c:pt idx="63">
                  <c:v>-5.5723441127660038</c:v>
                </c:pt>
                <c:pt idx="64">
                  <c:v>-2.0323371010849911</c:v>
                </c:pt>
                <c:pt idx="65">
                  <c:v>1.276112658791007</c:v>
                </c:pt>
                <c:pt idx="66">
                  <c:v>1.9046828909660007</c:v>
                </c:pt>
                <c:pt idx="67">
                  <c:v>1.4717404881820073</c:v>
                </c:pt>
                <c:pt idx="68">
                  <c:v>-0.66443713621200118</c:v>
                </c:pt>
              </c:numCache>
            </c:numRef>
          </c:val>
          <c:extLst>
            <c:ext xmlns:c16="http://schemas.microsoft.com/office/drawing/2014/chart" uri="{C3380CC4-5D6E-409C-BE32-E72D297353CC}">
              <c16:uniqueId val="{00000000-5ACF-48D4-9867-AC637DA3839F}"/>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2.1.12'!$C$4</c:f>
              <c:strCache>
                <c:ptCount val="1"/>
                <c:pt idx="0">
                  <c:v> Equilibrium real exchange rate </c:v>
                </c:pt>
              </c:strCache>
            </c:strRef>
          </c:tx>
          <c:spPr>
            <a:ln>
              <a:solidFill>
                <a:schemeClr val="accent2"/>
              </a:solidFill>
            </a:ln>
          </c:spPr>
          <c:marker>
            <c:symbol val="none"/>
          </c:marker>
          <c:cat>
            <c:numLit>
              <c:formatCode>General</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Lit>
          </c:cat>
          <c:val>
            <c:numRef>
              <c:f>'Figure 2.1.12'!$C$5:$C$73</c:f>
              <c:numCache>
                <c:formatCode>0.00</c:formatCode>
                <c:ptCount val="69"/>
                <c:pt idx="0">
                  <c:v>104.912124156817</c:v>
                </c:pt>
                <c:pt idx="1">
                  <c:v>104.760999257872</c:v>
                </c:pt>
                <c:pt idx="2">
                  <c:v>104.48090885256001</c:v>
                </c:pt>
                <c:pt idx="3">
                  <c:v>104.916064594535</c:v>
                </c:pt>
                <c:pt idx="4">
                  <c:v>105.81316697875</c:v>
                </c:pt>
                <c:pt idx="5">
                  <c:v>106.66154613060201</c:v>
                </c:pt>
                <c:pt idx="6">
                  <c:v>107.677126900373</c:v>
                </c:pt>
                <c:pt idx="7">
                  <c:v>109.220989010259</c:v>
                </c:pt>
                <c:pt idx="8">
                  <c:v>109.990911627378</c:v>
                </c:pt>
                <c:pt idx="9">
                  <c:v>109.953982674575</c:v>
                </c:pt>
                <c:pt idx="10">
                  <c:v>109.901232803151</c:v>
                </c:pt>
                <c:pt idx="11">
                  <c:v>110.144278050952</c:v>
                </c:pt>
                <c:pt idx="12">
                  <c:v>110.78690583539699</c:v>
                </c:pt>
                <c:pt idx="13">
                  <c:v>111.56487151963699</c:v>
                </c:pt>
                <c:pt idx="14">
                  <c:v>111.960946715087</c:v>
                </c:pt>
                <c:pt idx="15">
                  <c:v>112.543027092858</c:v>
                </c:pt>
                <c:pt idx="16">
                  <c:v>113.31615247779899</c:v>
                </c:pt>
                <c:pt idx="17">
                  <c:v>113.853846793069</c:v>
                </c:pt>
                <c:pt idx="18">
                  <c:v>114.01068778429701</c:v>
                </c:pt>
                <c:pt idx="19">
                  <c:v>112.793277897414</c:v>
                </c:pt>
                <c:pt idx="20">
                  <c:v>111.021036012544</c:v>
                </c:pt>
                <c:pt idx="21">
                  <c:v>108.778825916453</c:v>
                </c:pt>
                <c:pt idx="22">
                  <c:v>105.64615660048401</c:v>
                </c:pt>
                <c:pt idx="23">
                  <c:v>102.11361488719</c:v>
                </c:pt>
                <c:pt idx="24">
                  <c:v>99.210143996030098</c:v>
                </c:pt>
                <c:pt idx="25">
                  <c:v>97.769218805143794</c:v>
                </c:pt>
                <c:pt idx="26">
                  <c:v>97.7988044112343</c:v>
                </c:pt>
                <c:pt idx="27">
                  <c:v>98.641932071722906</c:v>
                </c:pt>
                <c:pt idx="28">
                  <c:v>99.8422817913372</c:v>
                </c:pt>
                <c:pt idx="29">
                  <c:v>101.352257028851</c:v>
                </c:pt>
                <c:pt idx="30">
                  <c:v>102.124054508082</c:v>
                </c:pt>
                <c:pt idx="31">
                  <c:v>102.325181784962</c:v>
                </c:pt>
                <c:pt idx="32">
                  <c:v>102.80886101013201</c:v>
                </c:pt>
                <c:pt idx="33">
                  <c:v>103.54278600138601</c:v>
                </c:pt>
                <c:pt idx="34">
                  <c:v>104.29346615738299</c:v>
                </c:pt>
                <c:pt idx="35">
                  <c:v>105.721003438651</c:v>
                </c:pt>
                <c:pt idx="36">
                  <c:v>106.669128002675</c:v>
                </c:pt>
                <c:pt idx="37">
                  <c:v>106.668011042031</c:v>
                </c:pt>
                <c:pt idx="38">
                  <c:v>106.45966746059401</c:v>
                </c:pt>
                <c:pt idx="39">
                  <c:v>105.94199146284799</c:v>
                </c:pt>
                <c:pt idx="40">
                  <c:v>105.43372755075301</c:v>
                </c:pt>
                <c:pt idx="41">
                  <c:v>104.728313718793</c:v>
                </c:pt>
                <c:pt idx="42">
                  <c:v>104.495351765316</c:v>
                </c:pt>
                <c:pt idx="43">
                  <c:v>104.91875150269099</c:v>
                </c:pt>
                <c:pt idx="44">
                  <c:v>105.571259365694</c:v>
                </c:pt>
                <c:pt idx="45">
                  <c:v>106.553375199938</c:v>
                </c:pt>
                <c:pt idx="46">
                  <c:v>107.812488334148</c:v>
                </c:pt>
                <c:pt idx="47">
                  <c:v>108.844612019506</c:v>
                </c:pt>
                <c:pt idx="48">
                  <c:v>109.994633779437</c:v>
                </c:pt>
                <c:pt idx="49">
                  <c:v>110.44252258335401</c:v>
                </c:pt>
                <c:pt idx="50">
                  <c:v>111.131716298969</c:v>
                </c:pt>
                <c:pt idx="51">
                  <c:v>111.703619978012</c:v>
                </c:pt>
                <c:pt idx="52">
                  <c:v>112.093984495485</c:v>
                </c:pt>
                <c:pt idx="53">
                  <c:v>112.623381379096</c:v>
                </c:pt>
                <c:pt idx="54">
                  <c:v>112.69079869437</c:v>
                </c:pt>
                <c:pt idx="55">
                  <c:v>113.010005309856</c:v>
                </c:pt>
                <c:pt idx="56">
                  <c:v>113.768641493201</c:v>
                </c:pt>
                <c:pt idx="57">
                  <c:v>114.765395079783</c:v>
                </c:pt>
                <c:pt idx="58">
                  <c:v>115.868233746215</c:v>
                </c:pt>
                <c:pt idx="59">
                  <c:v>116.574423961496</c:v>
                </c:pt>
                <c:pt idx="60">
                  <c:v>116.738058452323</c:v>
                </c:pt>
                <c:pt idx="61">
                  <c:v>115.939212412988</c:v>
                </c:pt>
                <c:pt idx="62">
                  <c:v>115.468326107062</c:v>
                </c:pt>
                <c:pt idx="63">
                  <c:v>115.441588512766</c:v>
                </c:pt>
                <c:pt idx="64">
                  <c:v>115.125430201085</c:v>
                </c:pt>
                <c:pt idx="65">
                  <c:v>114.708483941209</c:v>
                </c:pt>
                <c:pt idx="66">
                  <c:v>114.316027809034</c:v>
                </c:pt>
                <c:pt idx="67">
                  <c:v>113.86660001181799</c:v>
                </c:pt>
                <c:pt idx="68">
                  <c:v>113.303454493793</c:v>
                </c:pt>
              </c:numCache>
            </c:numRef>
          </c:val>
          <c:smooth val="0"/>
          <c:extLst>
            <c:ext xmlns:c16="http://schemas.microsoft.com/office/drawing/2014/chart" uri="{C3380CC4-5D6E-409C-BE32-E72D297353CC}">
              <c16:uniqueId val="{00000001-5ACF-48D4-9867-AC637DA3839F}"/>
            </c:ext>
          </c:extLst>
        </c:ser>
        <c:ser>
          <c:idx val="1"/>
          <c:order val="1"/>
          <c:tx>
            <c:strRef>
              <c:f>'Figure 2.1.12'!$D$4</c:f>
              <c:strCache>
                <c:ptCount val="1"/>
                <c:pt idx="0">
                  <c:v>Real effective exchange rate index </c:v>
                </c:pt>
              </c:strCache>
            </c:strRef>
          </c:tx>
          <c:spPr>
            <a:ln>
              <a:solidFill>
                <a:schemeClr val="accent1"/>
              </a:solidFill>
            </a:ln>
          </c:spPr>
          <c:marker>
            <c:symbol val="none"/>
          </c:marker>
          <c:cat>
            <c:numLit>
              <c:formatCode>General</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Lit>
          </c:cat>
          <c:val>
            <c:numRef>
              <c:f>'Figure 2.1.12'!$D$5:$D$73</c:f>
              <c:numCache>
                <c:formatCode>0.00</c:formatCode>
                <c:ptCount val="69"/>
                <c:pt idx="0">
                  <c:v>103.74432590000001</c:v>
                </c:pt>
                <c:pt idx="1">
                  <c:v>104.306152</c:v>
                </c:pt>
                <c:pt idx="2">
                  <c:v>104.2714474</c:v>
                </c:pt>
                <c:pt idx="3">
                  <c:v>104.6711766</c:v>
                </c:pt>
                <c:pt idx="4">
                  <c:v>106.6839822</c:v>
                </c:pt>
                <c:pt idx="5">
                  <c:v>105.9565192</c:v>
                </c:pt>
                <c:pt idx="6">
                  <c:v>104.796556</c:v>
                </c:pt>
                <c:pt idx="7">
                  <c:v>103.22283710000001</c:v>
                </c:pt>
                <c:pt idx="8">
                  <c:v>105.5746812</c:v>
                </c:pt>
                <c:pt idx="9">
                  <c:v>108.9363286</c:v>
                </c:pt>
                <c:pt idx="10">
                  <c:v>108.6566515</c:v>
                </c:pt>
                <c:pt idx="11">
                  <c:v>110.4734952</c:v>
                </c:pt>
                <c:pt idx="12">
                  <c:v>109.8566149</c:v>
                </c:pt>
                <c:pt idx="13">
                  <c:v>109.510026</c:v>
                </c:pt>
                <c:pt idx="14">
                  <c:v>105.0328256</c:v>
                </c:pt>
                <c:pt idx="15">
                  <c:v>104.4785193</c:v>
                </c:pt>
                <c:pt idx="16">
                  <c:v>105.732738</c:v>
                </c:pt>
                <c:pt idx="17">
                  <c:v>105.9359869</c:v>
                </c:pt>
                <c:pt idx="18">
                  <c:v>105.74654409999999</c:v>
                </c:pt>
                <c:pt idx="19">
                  <c:v>110.5337356</c:v>
                </c:pt>
                <c:pt idx="20">
                  <c:v>114.5589063</c:v>
                </c:pt>
                <c:pt idx="21">
                  <c:v>120.2725473</c:v>
                </c:pt>
                <c:pt idx="22">
                  <c:v>125.4329391</c:v>
                </c:pt>
                <c:pt idx="23">
                  <c:v>124.0192002</c:v>
                </c:pt>
                <c:pt idx="24">
                  <c:v>127.03601569999999</c:v>
                </c:pt>
                <c:pt idx="25">
                  <c:v>111.6731569</c:v>
                </c:pt>
                <c:pt idx="26">
                  <c:v>106.6120121</c:v>
                </c:pt>
                <c:pt idx="27">
                  <c:v>105.43276640000001</c:v>
                </c:pt>
                <c:pt idx="28">
                  <c:v>102.9397847</c:v>
                </c:pt>
                <c:pt idx="29">
                  <c:v>100.96029369999999</c:v>
                </c:pt>
                <c:pt idx="30">
                  <c:v>101.1624273</c:v>
                </c:pt>
                <c:pt idx="31">
                  <c:v>100.4997272</c:v>
                </c:pt>
                <c:pt idx="32">
                  <c:v>99.166705669999999</c:v>
                </c:pt>
                <c:pt idx="33">
                  <c:v>97.562973249999999</c:v>
                </c:pt>
                <c:pt idx="34">
                  <c:v>97.564325220000001</c:v>
                </c:pt>
                <c:pt idx="35">
                  <c:v>100.3152104</c:v>
                </c:pt>
                <c:pt idx="36">
                  <c:v>102.50685660000001</c:v>
                </c:pt>
                <c:pt idx="37">
                  <c:v>105.2041861</c:v>
                </c:pt>
                <c:pt idx="38">
                  <c:v>105.92625839999999</c:v>
                </c:pt>
                <c:pt idx="39">
                  <c:v>106.7315442</c:v>
                </c:pt>
                <c:pt idx="40">
                  <c:v>111.7495617</c:v>
                </c:pt>
                <c:pt idx="41">
                  <c:v>113.6692187</c:v>
                </c:pt>
                <c:pt idx="42">
                  <c:v>110.1564329</c:v>
                </c:pt>
                <c:pt idx="43">
                  <c:v>108.80772090000001</c:v>
                </c:pt>
                <c:pt idx="44">
                  <c:v>108.2344873</c:v>
                </c:pt>
                <c:pt idx="45">
                  <c:v>104.9582624</c:v>
                </c:pt>
                <c:pt idx="46">
                  <c:v>106.6863852</c:v>
                </c:pt>
                <c:pt idx="47">
                  <c:v>108.1921084</c:v>
                </c:pt>
                <c:pt idx="48">
                  <c:v>108.3413815</c:v>
                </c:pt>
                <c:pt idx="49">
                  <c:v>108.2193633</c:v>
                </c:pt>
                <c:pt idx="50">
                  <c:v>106.1628714</c:v>
                </c:pt>
                <c:pt idx="51">
                  <c:v>104.2366743</c:v>
                </c:pt>
                <c:pt idx="52">
                  <c:v>104.3370303</c:v>
                </c:pt>
                <c:pt idx="53">
                  <c:v>104.74876190000001</c:v>
                </c:pt>
                <c:pt idx="54">
                  <c:v>105.5213534</c:v>
                </c:pt>
                <c:pt idx="55">
                  <c:v>105.36979839999999</c:v>
                </c:pt>
                <c:pt idx="56">
                  <c:v>108.6108234</c:v>
                </c:pt>
                <c:pt idx="57">
                  <c:v>108.7913236</c:v>
                </c:pt>
                <c:pt idx="58">
                  <c:v>109.8917802</c:v>
                </c:pt>
                <c:pt idx="59">
                  <c:v>111.940516</c:v>
                </c:pt>
                <c:pt idx="60">
                  <c:v>112.51724710000001</c:v>
                </c:pt>
                <c:pt idx="61">
                  <c:v>110.1056091</c:v>
                </c:pt>
                <c:pt idx="62">
                  <c:v>109.4715985</c:v>
                </c:pt>
                <c:pt idx="63">
                  <c:v>109.8692444</c:v>
                </c:pt>
                <c:pt idx="64">
                  <c:v>113.0930931</c:v>
                </c:pt>
                <c:pt idx="65">
                  <c:v>115.9845966</c:v>
                </c:pt>
                <c:pt idx="66">
                  <c:v>116.2207107</c:v>
                </c:pt>
                <c:pt idx="67">
                  <c:v>115.3383405</c:v>
                </c:pt>
                <c:pt idx="68">
                  <c:v>112.639017357581</c:v>
                </c:pt>
              </c:numCache>
            </c:numRef>
          </c:val>
          <c:smooth val="0"/>
          <c:extLst>
            <c:ext xmlns:c16="http://schemas.microsoft.com/office/drawing/2014/chart" uri="{C3380CC4-5D6E-409C-BE32-E72D297353CC}">
              <c16:uniqueId val="{00000002-5ACF-48D4-9867-AC637DA3839F}"/>
            </c:ext>
          </c:extLst>
        </c:ser>
        <c:dLbls>
          <c:showLegendKey val="0"/>
          <c:showVal val="0"/>
          <c:showCatName val="0"/>
          <c:showSerName val="0"/>
          <c:showPercent val="0"/>
          <c:showBubbleSize val="0"/>
        </c:dLbls>
        <c:marker val="1"/>
        <c:smooth val="0"/>
        <c:axId val="461709128"/>
        <c:axId val="1"/>
      </c:lineChart>
      <c:catAx>
        <c:axId val="461709128"/>
        <c:scaling>
          <c:orientation val="minMax"/>
        </c:scaling>
        <c:delete val="0"/>
        <c:axPos val="b"/>
        <c:numFmt formatCode="mm/yy" sourceLinked="0"/>
        <c:majorTickMark val="out"/>
        <c:minorTickMark val="none"/>
        <c:tickLblPos val="nextTo"/>
        <c:txPr>
          <a:bodyPr rot="-5400000" vert="horz"/>
          <a:lstStyle/>
          <a:p>
            <a:pPr>
              <a:defRPr lang="en-US"/>
            </a:pPr>
            <a:endParaRPr lang="ru-RU"/>
          </a:p>
        </c:txPr>
        <c:crossAx val="1"/>
        <c:crosses val="autoZero"/>
        <c:auto val="1"/>
        <c:lblAlgn val="ctr"/>
        <c:lblOffset val="100"/>
        <c:tickLblSkip val="3"/>
        <c:tickMarkSkip val="4"/>
        <c:noMultiLvlLbl val="0"/>
      </c:catAx>
      <c:valAx>
        <c:axId val="1"/>
        <c:scaling>
          <c:orientation val="minMax"/>
          <c:min val="80"/>
        </c:scaling>
        <c:delete val="0"/>
        <c:axPos val="l"/>
        <c:majorGridlines>
          <c:spPr>
            <a:ln w="0">
              <a:prstDash val="sysDot"/>
            </a:ln>
          </c:spPr>
        </c:majorGridlines>
        <c:numFmt formatCode="0" sourceLinked="0"/>
        <c:majorTickMark val="out"/>
        <c:minorTickMark val="none"/>
        <c:tickLblPos val="nextTo"/>
        <c:txPr>
          <a:bodyPr rot="0" vert="horz"/>
          <a:lstStyle/>
          <a:p>
            <a:pPr>
              <a:defRPr lang="en-US"/>
            </a:pPr>
            <a:endParaRPr lang="ru-RU"/>
          </a:p>
        </c:txPr>
        <c:crossAx val="461709128"/>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txPr>
          <a:bodyPr rot="0" vert="horz"/>
          <a:lstStyle/>
          <a:p>
            <a:pPr>
              <a:defRPr lang="en-US"/>
            </a:pPr>
            <a:endParaRPr lang="ru-RU"/>
          </a:p>
        </c:txPr>
        <c:crossAx val="3"/>
        <c:crosses val="max"/>
        <c:crossBetween val="between"/>
      </c:valAx>
    </c:plotArea>
    <c:legend>
      <c:legendPos val="b"/>
      <c:layout>
        <c:manualLayout>
          <c:xMode val="edge"/>
          <c:yMode val="edge"/>
          <c:wMode val="edge"/>
          <c:hMode val="edge"/>
          <c:x val="4.3279972234875598E-2"/>
          <c:y val="0.78288870607591965"/>
          <c:w val="0.98535931975445223"/>
          <c:h val="0.98672997218631253"/>
        </c:manualLayout>
      </c:layout>
      <c:overlay val="0"/>
      <c:txPr>
        <a:bodyPr/>
        <a:lstStyle/>
        <a:p>
          <a:pPr>
            <a:defRPr lang="en-US" sz="900"/>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1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644062349349194"/>
          <c:y val="6.3636504875055233E-2"/>
          <c:w val="0.74547038763011764"/>
          <c:h val="0.60168484494993679"/>
        </c:manualLayout>
      </c:layout>
      <c:barChart>
        <c:barDir val="col"/>
        <c:grouping val="stacked"/>
        <c:varyColors val="0"/>
        <c:ser>
          <c:idx val="1"/>
          <c:order val="0"/>
          <c:tx>
            <c:strRef>
              <c:f>'Figure 3.3.2.2'!$B$9</c:f>
              <c:strCache>
                <c:ptCount val="1"/>
                <c:pt idx="0">
                  <c:v>Amount of rejected documents, in KZT bln.</c:v>
                </c:pt>
              </c:strCache>
            </c:strRef>
          </c:tx>
          <c:invertIfNegative val="0"/>
          <c:cat>
            <c:strRef>
              <c:f>'Figure 3.3.2.2'!$C$4:$H$4</c:f>
              <c:strCache>
                <c:ptCount val="6"/>
                <c:pt idx="0">
                  <c:v>2007</c:v>
                </c:pt>
                <c:pt idx="1">
                  <c:v>2008</c:v>
                </c:pt>
                <c:pt idx="2">
                  <c:v>2009</c:v>
                </c:pt>
                <c:pt idx="3">
                  <c:v>2010</c:v>
                </c:pt>
                <c:pt idx="4">
                  <c:v>2011</c:v>
                </c:pt>
                <c:pt idx="5">
                  <c:v>9 mon. of 2012</c:v>
                </c:pt>
              </c:strCache>
            </c:strRef>
          </c:cat>
          <c:val>
            <c:numRef>
              <c:f>'Figure 3.3.2.2'!$C$9:$H$9</c:f>
              <c:numCache>
                <c:formatCode>#\ ##0.0</c:formatCode>
                <c:ptCount val="6"/>
                <c:pt idx="0">
                  <c:v>48.0886</c:v>
                </c:pt>
                <c:pt idx="1">
                  <c:v>151.78156106863</c:v>
                </c:pt>
                <c:pt idx="2">
                  <c:v>7.9078286795999997</c:v>
                </c:pt>
                <c:pt idx="3">
                  <c:v>7.079774338</c:v>
                </c:pt>
                <c:pt idx="4">
                  <c:v>23.368522073059999</c:v>
                </c:pt>
                <c:pt idx="5">
                  <c:v>20.267926301780001</c:v>
                </c:pt>
              </c:numCache>
            </c:numRef>
          </c:val>
          <c:extLst>
            <c:ext xmlns:c16="http://schemas.microsoft.com/office/drawing/2014/chart" uri="{C3380CC4-5D6E-409C-BE32-E72D297353CC}">
              <c16:uniqueId val="{00000000-E336-4902-95F1-0F07F93B7D64}"/>
            </c:ext>
          </c:extLst>
        </c:ser>
        <c:dLbls>
          <c:showLegendKey val="0"/>
          <c:showVal val="0"/>
          <c:showCatName val="0"/>
          <c:showSerName val="0"/>
          <c:showPercent val="0"/>
          <c:showBubbleSize val="0"/>
        </c:dLbls>
        <c:gapWidth val="150"/>
        <c:overlap val="100"/>
        <c:axId val="465284704"/>
        <c:axId val="1"/>
      </c:barChart>
      <c:lineChart>
        <c:grouping val="standard"/>
        <c:varyColors val="0"/>
        <c:ser>
          <c:idx val="0"/>
          <c:order val="1"/>
          <c:tx>
            <c:strRef>
              <c:f>'Figure 3.3.2.2'!$B$10</c:f>
              <c:strCache>
                <c:ptCount val="1"/>
                <c:pt idx="0">
                  <c:v>Number of rejected documents, in units (right axis)</c:v>
                </c:pt>
              </c:strCache>
            </c:strRef>
          </c:tx>
          <c:spPr>
            <a:ln w="38100"/>
          </c:spPr>
          <c:marker>
            <c:symbol val="diamond"/>
            <c:size val="5"/>
          </c:marker>
          <c:val>
            <c:numRef>
              <c:f>'Figure 3.3.2.2'!$C$10:$H$10</c:f>
              <c:numCache>
                <c:formatCode>#,##0</c:formatCode>
                <c:ptCount val="6"/>
                <c:pt idx="0" formatCode="#\ ##0.0">
                  <c:v>39</c:v>
                </c:pt>
                <c:pt idx="1">
                  <c:v>13</c:v>
                </c:pt>
                <c:pt idx="2">
                  <c:v>30</c:v>
                </c:pt>
                <c:pt idx="3">
                  <c:v>8</c:v>
                </c:pt>
                <c:pt idx="4">
                  <c:v>18</c:v>
                </c:pt>
                <c:pt idx="5">
                  <c:v>92</c:v>
                </c:pt>
              </c:numCache>
            </c:numRef>
          </c:val>
          <c:smooth val="0"/>
          <c:extLst>
            <c:ext xmlns:c16="http://schemas.microsoft.com/office/drawing/2014/chart" uri="{C3380CC4-5D6E-409C-BE32-E72D297353CC}">
              <c16:uniqueId val="{00000001-E336-4902-95F1-0F07F93B7D64}"/>
            </c:ext>
          </c:extLst>
        </c:ser>
        <c:dLbls>
          <c:showLegendKey val="0"/>
          <c:showVal val="0"/>
          <c:showCatName val="0"/>
          <c:showSerName val="0"/>
          <c:showPercent val="0"/>
          <c:showBubbleSize val="0"/>
        </c:dLbls>
        <c:marker val="1"/>
        <c:smooth val="0"/>
        <c:axId val="3"/>
        <c:axId val="4"/>
      </c:lineChart>
      <c:catAx>
        <c:axId val="465284704"/>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250"/>
          <c:min val="0"/>
        </c:scaling>
        <c:delete val="0"/>
        <c:axPos val="l"/>
        <c:majorGridlines>
          <c:spPr>
            <a:ln w="0">
              <a:prstDash val="sysDot"/>
            </a:ln>
          </c:spPr>
        </c:majorGridlines>
        <c:title>
          <c:tx>
            <c:rich>
              <a:bodyPr/>
              <a:lstStyle/>
              <a:p>
                <a:pPr>
                  <a:defRPr lang="ru-RU" b="0"/>
                </a:pPr>
                <a:r>
                  <a:rPr lang="en-US" b="0"/>
                  <a:t>KZT bln.</a:t>
                </a:r>
              </a:p>
            </c:rich>
          </c:tx>
          <c:layout>
            <c:manualLayout>
              <c:xMode val="edge"/>
              <c:yMode val="edge"/>
              <c:x val="6.9034227864374102E-3"/>
              <c:y val="0.20000038884028384"/>
            </c:manualLayout>
          </c:layout>
          <c:overlay val="0"/>
        </c:title>
        <c:numFmt formatCode="#,##0" sourceLinked="0"/>
        <c:majorTickMark val="out"/>
        <c:minorTickMark val="none"/>
        <c:tickLblPos val="nextTo"/>
        <c:txPr>
          <a:bodyPr rot="0" vert="horz"/>
          <a:lstStyle/>
          <a:p>
            <a:pPr>
              <a:defRPr lang="ru-RU"/>
            </a:pPr>
            <a:endParaRPr lang="ru-RU"/>
          </a:p>
        </c:txPr>
        <c:crossAx val="465284704"/>
        <c:crosses val="autoZero"/>
        <c:crossBetween val="between"/>
        <c:majorUnit val="5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00"/>
        </c:scaling>
        <c:delete val="0"/>
        <c:axPos val="r"/>
        <c:title>
          <c:tx>
            <c:rich>
              <a:bodyPr rot="5400000" vert="horz"/>
              <a:lstStyle/>
              <a:p>
                <a:pPr>
                  <a:defRPr lang="ru-RU" b="0"/>
                </a:pPr>
                <a:r>
                  <a:rPr lang="en-US" b="0"/>
                  <a:t>units</a:t>
                </a:r>
              </a:p>
            </c:rich>
          </c:tx>
          <c:layout>
            <c:manualLayout>
              <c:xMode val="edge"/>
              <c:yMode val="edge"/>
              <c:x val="0.94700495771361914"/>
              <c:y val="0.33872110430640617"/>
            </c:manualLayout>
          </c:layout>
          <c:overlay val="0"/>
        </c:title>
        <c:numFmt formatCode="#,##0" sourceLinked="0"/>
        <c:majorTickMark val="cross"/>
        <c:minorTickMark val="none"/>
        <c:tickLblPos val="nextTo"/>
        <c:txPr>
          <a:bodyPr rot="0" vert="horz"/>
          <a:lstStyle/>
          <a:p>
            <a:pPr>
              <a:defRPr lang="ru-RU"/>
            </a:pPr>
            <a:endParaRPr lang="ru-RU"/>
          </a:p>
        </c:txPr>
        <c:crossAx val="3"/>
        <c:crosses val="max"/>
        <c:crossBetween val="between"/>
        <c:majorUnit val="20"/>
        <c:minorUnit val="1"/>
      </c:valAx>
    </c:plotArea>
    <c:legend>
      <c:legendPos val="b"/>
      <c:layout>
        <c:manualLayout>
          <c:xMode val="edge"/>
          <c:yMode val="edge"/>
          <c:wMode val="edge"/>
          <c:hMode val="edge"/>
          <c:x val="2.6627147797001562E-2"/>
          <c:y val="0.78333352775347531"/>
          <c:w val="0.97633129192184309"/>
          <c:h val="0.98636376008554494"/>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31113356246349"/>
          <c:y val="6.7729083665338724E-2"/>
          <c:w val="0.79049759392041741"/>
          <c:h val="0.61752988047809043"/>
        </c:manualLayout>
      </c:layout>
      <c:barChart>
        <c:barDir val="col"/>
        <c:grouping val="clustered"/>
        <c:varyColors val="0"/>
        <c:ser>
          <c:idx val="1"/>
          <c:order val="0"/>
          <c:tx>
            <c:strRef>
              <c:f>'Figure 3.3.2.3'!$B$5</c:f>
              <c:strCache>
                <c:ptCount val="1"/>
                <c:pt idx="0">
                  <c:v>Average daily user turnovers,in KZT bln.</c:v>
                </c:pt>
              </c:strCache>
            </c:strRef>
          </c:tx>
          <c:invertIfNegative val="0"/>
          <c:cat>
            <c:strRef>
              <c:f>'Figure 3.3.2.3'!$C$4:$H$4</c:f>
              <c:strCache>
                <c:ptCount val="6"/>
                <c:pt idx="0">
                  <c:v>2007</c:v>
                </c:pt>
                <c:pt idx="1">
                  <c:v>2008</c:v>
                </c:pt>
                <c:pt idx="2">
                  <c:v>2009</c:v>
                </c:pt>
                <c:pt idx="3">
                  <c:v>2010</c:v>
                </c:pt>
                <c:pt idx="4">
                  <c:v>2011</c:v>
                </c:pt>
                <c:pt idx="5">
                  <c:v>9 mon. of 2012</c:v>
                </c:pt>
              </c:strCache>
            </c:strRef>
          </c:cat>
          <c:val>
            <c:numRef>
              <c:f>'Figure 3.3.2.3'!$C$5:$H$5</c:f>
              <c:numCache>
                <c:formatCode>0.0</c:formatCode>
                <c:ptCount val="6"/>
                <c:pt idx="0">
                  <c:v>9.2236267509274796</c:v>
                </c:pt>
                <c:pt idx="1">
                  <c:v>9.2161339767824604</c:v>
                </c:pt>
                <c:pt idx="2">
                  <c:v>11.013090148118236</c:v>
                </c:pt>
                <c:pt idx="3">
                  <c:v>13.066144262223577</c:v>
                </c:pt>
                <c:pt idx="4">
                  <c:v>15.079750221581</c:v>
                </c:pt>
                <c:pt idx="5">
                  <c:v>16.316982416690401</c:v>
                </c:pt>
              </c:numCache>
            </c:numRef>
          </c:val>
          <c:extLst>
            <c:ext xmlns:c16="http://schemas.microsoft.com/office/drawing/2014/chart" uri="{C3380CC4-5D6E-409C-BE32-E72D297353CC}">
              <c16:uniqueId val="{00000000-87A2-47BC-8CA2-AF841C921B15}"/>
            </c:ext>
          </c:extLst>
        </c:ser>
        <c:ser>
          <c:idx val="0"/>
          <c:order val="1"/>
          <c:tx>
            <c:strRef>
              <c:f>'Figure 3.3.2.3'!$B$6</c:f>
              <c:strCache>
                <c:ptCount val="1"/>
                <c:pt idx="0">
                  <c:v>Average sum of net position of the users (ANPU), in KZT bln.</c:v>
                </c:pt>
              </c:strCache>
            </c:strRef>
          </c:tx>
          <c:invertIfNegative val="0"/>
          <c:cat>
            <c:strRef>
              <c:f>'Figure 3.3.2.3'!$C$4:$H$4</c:f>
              <c:strCache>
                <c:ptCount val="6"/>
                <c:pt idx="0">
                  <c:v>2007</c:v>
                </c:pt>
                <c:pt idx="1">
                  <c:v>2008</c:v>
                </c:pt>
                <c:pt idx="2">
                  <c:v>2009</c:v>
                </c:pt>
                <c:pt idx="3">
                  <c:v>2010</c:v>
                </c:pt>
                <c:pt idx="4">
                  <c:v>2011</c:v>
                </c:pt>
                <c:pt idx="5">
                  <c:v>9 mon. of 2012</c:v>
                </c:pt>
              </c:strCache>
            </c:strRef>
          </c:cat>
          <c:val>
            <c:numRef>
              <c:f>'Figure 3.3.2.3'!$C$6:$H$6</c:f>
              <c:numCache>
                <c:formatCode>0.00</c:formatCode>
                <c:ptCount val="6"/>
                <c:pt idx="0">
                  <c:v>2.2226044490469619</c:v>
                </c:pt>
                <c:pt idx="1">
                  <c:v>2.5329901026954218</c:v>
                </c:pt>
                <c:pt idx="2">
                  <c:v>2.2367385476134944</c:v>
                </c:pt>
                <c:pt idx="3">
                  <c:v>2.5571694781144583</c:v>
                </c:pt>
                <c:pt idx="4">
                  <c:v>3.0675148294283798</c:v>
                </c:pt>
                <c:pt idx="5">
                  <c:v>3.5021843623033</c:v>
                </c:pt>
              </c:numCache>
            </c:numRef>
          </c:val>
          <c:extLst>
            <c:ext xmlns:c16="http://schemas.microsoft.com/office/drawing/2014/chart" uri="{C3380CC4-5D6E-409C-BE32-E72D297353CC}">
              <c16:uniqueId val="{00000001-87A2-47BC-8CA2-AF841C921B15}"/>
            </c:ext>
          </c:extLst>
        </c:ser>
        <c:dLbls>
          <c:showLegendKey val="0"/>
          <c:showVal val="0"/>
          <c:showCatName val="0"/>
          <c:showSerName val="0"/>
          <c:showPercent val="0"/>
          <c:showBubbleSize val="0"/>
        </c:dLbls>
        <c:gapWidth val="150"/>
        <c:axId val="465285360"/>
        <c:axId val="1"/>
      </c:barChart>
      <c:lineChart>
        <c:grouping val="standard"/>
        <c:varyColors val="0"/>
        <c:ser>
          <c:idx val="2"/>
          <c:order val="2"/>
          <c:tx>
            <c:strRef>
              <c:f>'Figure 3.3.2.3'!$B$7</c:f>
              <c:strCache>
                <c:ptCount val="1"/>
                <c:pt idx="0">
                  <c:v>Money turnover ratio in the ICS, average for the period (right axis)</c:v>
                </c:pt>
              </c:strCache>
            </c:strRef>
          </c:tx>
          <c:spPr>
            <a:ln w="38100"/>
          </c:spPr>
          <c:marker>
            <c:symbol val="triangle"/>
            <c:size val="5"/>
          </c:marker>
          <c:cat>
            <c:strRef>
              <c:f>'Figure 3.3.2.3'!$C$4:$H$4</c:f>
              <c:strCache>
                <c:ptCount val="6"/>
                <c:pt idx="0">
                  <c:v>2007</c:v>
                </c:pt>
                <c:pt idx="1">
                  <c:v>2008</c:v>
                </c:pt>
                <c:pt idx="2">
                  <c:v>2009</c:v>
                </c:pt>
                <c:pt idx="3">
                  <c:v>2010</c:v>
                </c:pt>
                <c:pt idx="4">
                  <c:v>2011</c:v>
                </c:pt>
                <c:pt idx="5">
                  <c:v>9 mon. of 2012</c:v>
                </c:pt>
              </c:strCache>
            </c:strRef>
          </c:cat>
          <c:val>
            <c:numRef>
              <c:f>'Figure 3.3.2.3'!$C$7:$H$7</c:f>
              <c:numCache>
                <c:formatCode>0.00</c:formatCode>
                <c:ptCount val="6"/>
                <c:pt idx="0">
                  <c:v>4.5510470839571511</c:v>
                </c:pt>
                <c:pt idx="1">
                  <c:v>3.9453860304385251</c:v>
                </c:pt>
                <c:pt idx="2">
                  <c:v>5.2760949322164894</c:v>
                </c:pt>
                <c:pt idx="3">
                  <c:v>5.3252418707437297</c:v>
                </c:pt>
                <c:pt idx="4">
                  <c:v>5.1155081878853972</c:v>
                </c:pt>
                <c:pt idx="5">
                  <c:v>4.8075025388354717</c:v>
                </c:pt>
              </c:numCache>
            </c:numRef>
          </c:val>
          <c:smooth val="0"/>
          <c:extLst>
            <c:ext xmlns:c16="http://schemas.microsoft.com/office/drawing/2014/chart" uri="{C3380CC4-5D6E-409C-BE32-E72D297353CC}">
              <c16:uniqueId val="{00000002-87A2-47BC-8CA2-AF841C921B15}"/>
            </c:ext>
          </c:extLst>
        </c:ser>
        <c:dLbls>
          <c:showLegendKey val="0"/>
          <c:showVal val="0"/>
          <c:showCatName val="0"/>
          <c:showSerName val="0"/>
          <c:showPercent val="0"/>
          <c:showBubbleSize val="0"/>
        </c:dLbls>
        <c:marker val="1"/>
        <c:smooth val="0"/>
        <c:axId val="3"/>
        <c:axId val="4"/>
      </c:lineChart>
      <c:catAx>
        <c:axId val="465285360"/>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18"/>
          <c:min val="0"/>
        </c:scaling>
        <c:delete val="0"/>
        <c:axPos val="l"/>
        <c:majorGridlines>
          <c:spPr>
            <a:ln w="0">
              <a:prstDash val="sysDot"/>
            </a:ln>
          </c:spPr>
        </c:majorGridlines>
        <c:title>
          <c:tx>
            <c:rich>
              <a:bodyPr/>
              <a:lstStyle/>
              <a:p>
                <a:pPr>
                  <a:defRPr lang="ru-RU" b="0"/>
                </a:pPr>
                <a:r>
                  <a:rPr lang="en-US" b="0"/>
                  <a:t>KZT bln.</a:t>
                </a:r>
              </a:p>
            </c:rich>
          </c:tx>
          <c:layout>
            <c:manualLayout>
              <c:xMode val="edge"/>
              <c:yMode val="edge"/>
              <c:x val="2.8797696184305254E-3"/>
              <c:y val="0.20318725099601595"/>
            </c:manualLayout>
          </c:layout>
          <c:overlay val="0"/>
        </c:title>
        <c:numFmt formatCode="#,##0" sourceLinked="0"/>
        <c:majorTickMark val="in"/>
        <c:minorTickMark val="none"/>
        <c:tickLblPos val="nextTo"/>
        <c:txPr>
          <a:bodyPr rot="0" vert="horz"/>
          <a:lstStyle/>
          <a:p>
            <a:pPr>
              <a:defRPr lang="ru-RU"/>
            </a:pPr>
            <a:endParaRPr lang="ru-RU"/>
          </a:p>
        </c:txPr>
        <c:crossAx val="465285360"/>
        <c:crosses val="autoZero"/>
        <c:crossBetween val="between"/>
        <c:majorUnit val="3"/>
        <c:minorUnit val="1"/>
      </c:valAx>
      <c:catAx>
        <c:axId val="3"/>
        <c:scaling>
          <c:orientation val="minMax"/>
        </c:scaling>
        <c:delete val="1"/>
        <c:axPos val="b"/>
        <c:numFmt formatCode="General" sourceLinked="1"/>
        <c:majorTickMark val="out"/>
        <c:minorTickMark val="none"/>
        <c:tickLblPos val="nextTo"/>
        <c:crossAx val="4"/>
        <c:crossesAt val="0"/>
        <c:auto val="1"/>
        <c:lblAlgn val="ctr"/>
        <c:lblOffset val="100"/>
        <c:noMultiLvlLbl val="0"/>
      </c:catAx>
      <c:valAx>
        <c:axId val="4"/>
        <c:scaling>
          <c:orientation val="minMax"/>
          <c:max val="6"/>
          <c:min val="0"/>
        </c:scaling>
        <c:delete val="0"/>
        <c:axPos val="r"/>
        <c:title>
          <c:tx>
            <c:rich>
              <a:bodyPr rot="5400000" vert="horz"/>
              <a:lstStyle/>
              <a:p>
                <a:pPr>
                  <a:defRPr lang="ru-RU" b="0"/>
                </a:pPr>
                <a:r>
                  <a:rPr lang="en-US" b="0"/>
                  <a:t>units</a:t>
                </a:r>
              </a:p>
            </c:rich>
          </c:tx>
          <c:layout>
            <c:manualLayout>
              <c:xMode val="edge"/>
              <c:yMode val="edge"/>
              <c:x val="0.95608442033298746"/>
              <c:y val="0.28419654714475434"/>
            </c:manualLayout>
          </c:layout>
          <c:overlay val="0"/>
        </c:title>
        <c:numFmt formatCode="0.0" sourceLinked="0"/>
        <c:majorTickMark val="out"/>
        <c:minorTickMark val="none"/>
        <c:tickLblPos val="nextTo"/>
        <c:txPr>
          <a:bodyPr rot="0" vert="horz"/>
          <a:lstStyle/>
          <a:p>
            <a:pPr>
              <a:defRPr lang="ru-RU"/>
            </a:pPr>
            <a:endParaRPr lang="ru-RU"/>
          </a:p>
        </c:txPr>
        <c:crossAx val="3"/>
        <c:crosses val="max"/>
        <c:crossBetween val="between"/>
        <c:majorUnit val="1.2"/>
        <c:minorUnit val="1"/>
      </c:valAx>
    </c:plotArea>
    <c:legend>
      <c:legendPos val="r"/>
      <c:layout>
        <c:manualLayout>
          <c:xMode val="edge"/>
          <c:yMode val="edge"/>
          <c:wMode val="edge"/>
          <c:hMode val="edge"/>
          <c:x val="3.6717062634989202E-2"/>
          <c:y val="0.79946879150066397"/>
          <c:w val="0.98704194373111565"/>
          <c:h val="0.98804780876494025"/>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1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655284614846874"/>
          <c:y val="6.3636504875055233E-2"/>
          <c:w val="0.72877110700145564"/>
          <c:h val="0.57272854387549765"/>
        </c:manualLayout>
      </c:layout>
      <c:barChart>
        <c:barDir val="col"/>
        <c:grouping val="stacked"/>
        <c:varyColors val="0"/>
        <c:ser>
          <c:idx val="1"/>
          <c:order val="0"/>
          <c:tx>
            <c:strRef>
              <c:f>'Figure 3.3.2.4'!$B$5</c:f>
              <c:strCache>
                <c:ptCount val="1"/>
                <c:pt idx="0">
                  <c:v>Document amounts, in KZT mln.</c:v>
                </c:pt>
              </c:strCache>
            </c:strRef>
          </c:tx>
          <c:invertIfNegative val="0"/>
          <c:cat>
            <c:strRef>
              <c:f>'Figure 3.3.2.4'!$C$4:$H$4</c:f>
              <c:strCache>
                <c:ptCount val="6"/>
                <c:pt idx="0">
                  <c:v>2007</c:v>
                </c:pt>
                <c:pt idx="1">
                  <c:v>2008</c:v>
                </c:pt>
                <c:pt idx="2">
                  <c:v>2009</c:v>
                </c:pt>
                <c:pt idx="3">
                  <c:v>2010</c:v>
                </c:pt>
                <c:pt idx="4">
                  <c:v>2011</c:v>
                </c:pt>
                <c:pt idx="5">
                  <c:v>9 mon. of 2012</c:v>
                </c:pt>
              </c:strCache>
            </c:strRef>
          </c:cat>
          <c:val>
            <c:numRef>
              <c:f>'Figure 3.3.2.4'!$C$5:$H$5</c:f>
              <c:numCache>
                <c:formatCode>#\ ##0.0</c:formatCode>
                <c:ptCount val="6"/>
                <c:pt idx="0">
                  <c:v>29.94148259</c:v>
                </c:pt>
                <c:pt idx="1">
                  <c:v>66.629091080000009</c:v>
                </c:pt>
                <c:pt idx="2">
                  <c:v>181.41773622999995</c:v>
                </c:pt>
                <c:pt idx="3" formatCode="#,##0">
                  <c:v>0</c:v>
                </c:pt>
                <c:pt idx="4" formatCode="#,##0">
                  <c:v>90.978997219999997</c:v>
                </c:pt>
                <c:pt idx="5" formatCode="#,##0">
                  <c:v>0</c:v>
                </c:pt>
              </c:numCache>
            </c:numRef>
          </c:val>
          <c:extLst>
            <c:ext xmlns:c16="http://schemas.microsoft.com/office/drawing/2014/chart" uri="{C3380CC4-5D6E-409C-BE32-E72D297353CC}">
              <c16:uniqueId val="{00000000-4660-4FFE-AD0D-36AB03AB5C0A}"/>
            </c:ext>
          </c:extLst>
        </c:ser>
        <c:dLbls>
          <c:showLegendKey val="0"/>
          <c:showVal val="0"/>
          <c:showCatName val="0"/>
          <c:showSerName val="0"/>
          <c:showPercent val="0"/>
          <c:showBubbleSize val="0"/>
        </c:dLbls>
        <c:gapWidth val="150"/>
        <c:overlap val="100"/>
        <c:axId val="468174888"/>
        <c:axId val="1"/>
      </c:barChart>
      <c:lineChart>
        <c:grouping val="standard"/>
        <c:varyColors val="0"/>
        <c:ser>
          <c:idx val="0"/>
          <c:order val="1"/>
          <c:tx>
            <c:strRef>
              <c:f>'Figure 3.3.2.4'!$B$6</c:f>
              <c:strCache>
                <c:ptCount val="1"/>
                <c:pt idx="0">
                  <c:v>Number of documents, in units (right axis)</c:v>
                </c:pt>
              </c:strCache>
            </c:strRef>
          </c:tx>
          <c:spPr>
            <a:ln w="38100"/>
          </c:spPr>
          <c:marker>
            <c:symbol val="diamond"/>
            <c:size val="5"/>
          </c:marker>
          <c:val>
            <c:numRef>
              <c:f>'Figure 3.3.2.4'!$C$6:$H$6</c:f>
              <c:numCache>
                <c:formatCode>#,##0</c:formatCode>
                <c:ptCount val="6"/>
                <c:pt idx="0">
                  <c:v>47</c:v>
                </c:pt>
                <c:pt idx="1">
                  <c:v>111</c:v>
                </c:pt>
                <c:pt idx="2">
                  <c:v>1065</c:v>
                </c:pt>
                <c:pt idx="3">
                  <c:v>0</c:v>
                </c:pt>
                <c:pt idx="4">
                  <c:v>169</c:v>
                </c:pt>
                <c:pt idx="5">
                  <c:v>0</c:v>
                </c:pt>
              </c:numCache>
            </c:numRef>
          </c:val>
          <c:smooth val="0"/>
          <c:extLst>
            <c:ext xmlns:c16="http://schemas.microsoft.com/office/drawing/2014/chart" uri="{C3380CC4-5D6E-409C-BE32-E72D297353CC}">
              <c16:uniqueId val="{00000001-4660-4FFE-AD0D-36AB03AB5C0A}"/>
            </c:ext>
          </c:extLst>
        </c:ser>
        <c:dLbls>
          <c:showLegendKey val="0"/>
          <c:showVal val="0"/>
          <c:showCatName val="0"/>
          <c:showSerName val="0"/>
          <c:showPercent val="0"/>
          <c:showBubbleSize val="0"/>
        </c:dLbls>
        <c:marker val="1"/>
        <c:smooth val="0"/>
        <c:axId val="3"/>
        <c:axId val="4"/>
      </c:lineChart>
      <c:catAx>
        <c:axId val="468174888"/>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max val="200"/>
          <c:min val="0"/>
        </c:scaling>
        <c:delete val="0"/>
        <c:axPos val="l"/>
        <c:majorGridlines>
          <c:spPr>
            <a:ln w="0">
              <a:prstDash val="sysDot"/>
            </a:ln>
          </c:spPr>
        </c:majorGridlines>
        <c:title>
          <c:tx>
            <c:rich>
              <a:bodyPr/>
              <a:lstStyle/>
              <a:p>
                <a:pPr>
                  <a:defRPr lang="ru-RU" b="0"/>
                </a:pPr>
                <a:r>
                  <a:rPr lang="en-US" b="0"/>
                  <a:t>KZT mln.</a:t>
                </a:r>
              </a:p>
            </c:rich>
          </c:tx>
          <c:layout>
            <c:manualLayout>
              <c:xMode val="edge"/>
              <c:yMode val="edge"/>
              <c:x val="5.2849326037635131E-3"/>
              <c:y val="0.21363684084943926"/>
            </c:manualLayout>
          </c:layout>
          <c:overlay val="0"/>
        </c:title>
        <c:numFmt formatCode="#,##0" sourceLinked="0"/>
        <c:majorTickMark val="out"/>
        <c:minorTickMark val="none"/>
        <c:tickLblPos val="nextTo"/>
        <c:txPr>
          <a:bodyPr rot="0" vert="horz"/>
          <a:lstStyle/>
          <a:p>
            <a:pPr>
              <a:defRPr lang="ru-RU"/>
            </a:pPr>
            <a:endParaRPr lang="ru-RU"/>
          </a:p>
        </c:txPr>
        <c:crossAx val="468174888"/>
        <c:crosses val="autoZero"/>
        <c:crossBetween val="between"/>
        <c:majorUnit val="50"/>
        <c:minorUnit val="36"/>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200"/>
        </c:scaling>
        <c:delete val="0"/>
        <c:axPos val="r"/>
        <c:title>
          <c:tx>
            <c:rich>
              <a:bodyPr rot="5400000" vert="horz"/>
              <a:lstStyle/>
              <a:p>
                <a:pPr>
                  <a:defRPr lang="ru-RU" b="0"/>
                </a:pPr>
                <a:r>
                  <a:rPr lang="en-US" b="0"/>
                  <a:t>units</a:t>
                </a:r>
              </a:p>
            </c:rich>
          </c:tx>
          <c:layout>
            <c:manualLayout>
              <c:xMode val="edge"/>
              <c:yMode val="edge"/>
              <c:x val="0.94381829389970318"/>
              <c:y val="0.30909138630398469"/>
            </c:manualLayout>
          </c:layout>
          <c:overlay val="0"/>
        </c:title>
        <c:numFmt formatCode="#,##0" sourceLinked="1"/>
        <c:majorTickMark val="cross"/>
        <c:minorTickMark val="none"/>
        <c:tickLblPos val="nextTo"/>
        <c:txPr>
          <a:bodyPr rot="0" vert="horz"/>
          <a:lstStyle/>
          <a:p>
            <a:pPr>
              <a:defRPr lang="ru-RU"/>
            </a:pPr>
            <a:endParaRPr lang="ru-RU"/>
          </a:p>
        </c:txPr>
        <c:crossAx val="3"/>
        <c:crosses val="max"/>
        <c:crossBetween val="between"/>
        <c:majorUnit val="300"/>
        <c:minorUnit val="2.4"/>
      </c:valAx>
    </c:plotArea>
    <c:legend>
      <c:legendPos val="b"/>
      <c:layout>
        <c:manualLayout>
          <c:xMode val="edge"/>
          <c:yMode val="edge"/>
          <c:wMode val="edge"/>
          <c:hMode val="edge"/>
          <c:x val="2.6946038524845409E-2"/>
          <c:y val="0.81363827248866616"/>
          <c:w val="0.9880251409251809"/>
          <c:h val="0.95000238606537812"/>
        </c:manualLayout>
      </c:layout>
      <c:overlay val="0"/>
      <c:txPr>
        <a:bodyPr/>
        <a:lstStyle/>
        <a:p>
          <a:pPr>
            <a:defRPr lang="ru-RU"/>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42161934657986"/>
          <c:y val="5.7516339869281369E-2"/>
          <c:w val="0.8267410226283014"/>
          <c:h val="0.69945509752457857"/>
        </c:manualLayout>
      </c:layout>
      <c:barChart>
        <c:barDir val="col"/>
        <c:grouping val="clustered"/>
        <c:varyColors val="0"/>
        <c:ser>
          <c:idx val="2"/>
          <c:order val="2"/>
          <c:spPr>
            <a:solidFill>
              <a:schemeClr val="tx2">
                <a:lumMod val="20000"/>
                <a:lumOff val="80000"/>
              </a:schemeClr>
            </a:solidFill>
            <a:ln>
              <a:noFill/>
            </a:ln>
            <a:effectLst>
              <a:glow rad="25400">
                <a:schemeClr val="tx2">
                  <a:lumMod val="20000"/>
                  <a:lumOff val="80000"/>
                </a:schemeClr>
              </a:glow>
            </a:effectLst>
          </c:spPr>
          <c:invertIfNegative val="0"/>
          <c:cat>
            <c:numRef>
              <c:f>'[8]Figure 2.1.13'!$B$5:$B$119</c:f>
              <c:numCache>
                <c:formatCode>General</c:formatCode>
                <c:ptCount val="115"/>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numCache>
            </c:numRef>
          </c:cat>
          <c:val>
            <c:numRef>
              <c:f>'[8]Figure 2.1.13'!$E$5:$E$119</c:f>
              <c:numCache>
                <c:formatCode>General</c:formatCode>
                <c:ptCount val="115"/>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3</c:v>
                </c:pt>
                <c:pt idx="106">
                  <c:v>3</c:v>
                </c:pt>
                <c:pt idx="107">
                  <c:v>3</c:v>
                </c:pt>
                <c:pt idx="108">
                  <c:v>3</c:v>
                </c:pt>
                <c:pt idx="109">
                  <c:v>3</c:v>
                </c:pt>
                <c:pt idx="110">
                  <c:v>3</c:v>
                </c:pt>
                <c:pt idx="111">
                  <c:v>3</c:v>
                </c:pt>
                <c:pt idx="112">
                  <c:v>3</c:v>
                </c:pt>
                <c:pt idx="113">
                  <c:v>3</c:v>
                </c:pt>
                <c:pt idx="114">
                  <c:v>3</c:v>
                </c:pt>
              </c:numCache>
            </c:numRef>
          </c:val>
          <c:extLst>
            <c:ext xmlns:c16="http://schemas.microsoft.com/office/drawing/2014/chart" uri="{C3380CC4-5D6E-409C-BE32-E72D297353CC}">
              <c16:uniqueId val="{00000000-5113-4D15-ABCC-94CFD56E3965}"/>
            </c:ext>
          </c:extLst>
        </c:ser>
        <c:dLbls>
          <c:showLegendKey val="0"/>
          <c:showVal val="0"/>
          <c:showCatName val="0"/>
          <c:showSerName val="0"/>
          <c:showPercent val="0"/>
          <c:showBubbleSize val="0"/>
        </c:dLbls>
        <c:gapWidth val="0"/>
        <c:axId val="3"/>
        <c:axId val="4"/>
      </c:barChart>
      <c:lineChart>
        <c:grouping val="standard"/>
        <c:varyColors val="0"/>
        <c:ser>
          <c:idx val="0"/>
          <c:order val="0"/>
          <c:tx>
            <c:strRef>
              <c:f>'Figure 2.1.13'!$C$4</c:f>
              <c:strCache>
                <c:ptCount val="1"/>
                <c:pt idx="0">
                  <c:v>CCI</c:v>
                </c:pt>
              </c:strCache>
            </c:strRef>
          </c:tx>
          <c:marker>
            <c:symbol val="none"/>
          </c:marker>
          <c:cat>
            <c:numRef>
              <c:f>'Figure 2.1.13'!$B$5:$B$119</c:f>
              <c:numCache>
                <c:formatCode>m/d/yyyy</c:formatCode>
                <c:ptCount val="115"/>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numCache>
            </c:numRef>
          </c:cat>
          <c:val>
            <c:numRef>
              <c:f>'Figure 2.1.13'!$C$5:$C$119</c:f>
              <c:numCache>
                <c:formatCode>0.00</c:formatCode>
                <c:ptCount val="115"/>
                <c:pt idx="0">
                  <c:v>6.6695771802282172E-2</c:v>
                </c:pt>
                <c:pt idx="1">
                  <c:v>0.22141698004671109</c:v>
                </c:pt>
                <c:pt idx="2">
                  <c:v>0.20051711454654636</c:v>
                </c:pt>
                <c:pt idx="3">
                  <c:v>0.17274840968139543</c:v>
                </c:pt>
                <c:pt idx="4">
                  <c:v>0.25864621961123063</c:v>
                </c:pt>
                <c:pt idx="5">
                  <c:v>0.62770326574993951</c:v>
                </c:pt>
                <c:pt idx="6">
                  <c:v>0.71895874482737709</c:v>
                </c:pt>
                <c:pt idx="7">
                  <c:v>0.78606363220506537</c:v>
                </c:pt>
                <c:pt idx="8">
                  <c:v>0.7909690042103793</c:v>
                </c:pt>
                <c:pt idx="9">
                  <c:v>0.79606132538235963</c:v>
                </c:pt>
                <c:pt idx="10">
                  <c:v>0.72398562852257042</c:v>
                </c:pt>
                <c:pt idx="11">
                  <c:v>0.42702538233155213</c:v>
                </c:pt>
                <c:pt idx="12">
                  <c:v>0.31047604483055097</c:v>
                </c:pt>
                <c:pt idx="13">
                  <c:v>0.11577283254286141</c:v>
                </c:pt>
                <c:pt idx="14">
                  <c:v>-7.0404369720761098E-2</c:v>
                </c:pt>
                <c:pt idx="15">
                  <c:v>-0.25189795270003357</c:v>
                </c:pt>
                <c:pt idx="16">
                  <c:v>-0.34328721734130579</c:v>
                </c:pt>
                <c:pt idx="17">
                  <c:v>-0.27556269455030863</c:v>
                </c:pt>
                <c:pt idx="18">
                  <c:v>-0.31347461581512298</c:v>
                </c:pt>
                <c:pt idx="19">
                  <c:v>-0.49212529632386171</c:v>
                </c:pt>
                <c:pt idx="20">
                  <c:v>-0.44187267628131816</c:v>
                </c:pt>
                <c:pt idx="21">
                  <c:v>-0.44081714908940023</c:v>
                </c:pt>
                <c:pt idx="22">
                  <c:v>-0.36159619867568127</c:v>
                </c:pt>
                <c:pt idx="23">
                  <c:v>-0.5388441616528804</c:v>
                </c:pt>
                <c:pt idx="24">
                  <c:v>-0.64635961962079169</c:v>
                </c:pt>
                <c:pt idx="25">
                  <c:v>-0.72303418209611148</c:v>
                </c:pt>
                <c:pt idx="26">
                  <c:v>-0.7446387676955285</c:v>
                </c:pt>
                <c:pt idx="27">
                  <c:v>-0.99052016306385993</c:v>
                </c:pt>
                <c:pt idx="28">
                  <c:v>-0.964716717357742</c:v>
                </c:pt>
                <c:pt idx="29">
                  <c:v>-0.9097352712330995</c:v>
                </c:pt>
                <c:pt idx="30">
                  <c:v>-0.92240312374091582</c:v>
                </c:pt>
                <c:pt idx="31">
                  <c:v>-1.1480496831582534</c:v>
                </c:pt>
                <c:pt idx="32">
                  <c:v>-1.2624756221536353</c:v>
                </c:pt>
                <c:pt idx="33">
                  <c:v>-1.3280975701225457</c:v>
                </c:pt>
                <c:pt idx="34">
                  <c:v>-1.4148394002538349</c:v>
                </c:pt>
                <c:pt idx="35">
                  <c:v>-1.5404435220948358</c:v>
                </c:pt>
                <c:pt idx="36">
                  <c:v>-1.3505032026989339</c:v>
                </c:pt>
                <c:pt idx="37">
                  <c:v>-1.2697543448190043</c:v>
                </c:pt>
                <c:pt idx="38">
                  <c:v>-1.0118980299037554</c:v>
                </c:pt>
                <c:pt idx="39">
                  <c:v>-0.78246687543768589</c:v>
                </c:pt>
                <c:pt idx="40">
                  <c:v>-0.75383261352445929</c:v>
                </c:pt>
                <c:pt idx="41">
                  <c:v>-0.60530191662518706</c:v>
                </c:pt>
                <c:pt idx="42">
                  <c:v>-0.33187240447171151</c:v>
                </c:pt>
                <c:pt idx="43">
                  <c:v>-0.10606385526609136</c:v>
                </c:pt>
                <c:pt idx="44">
                  <c:v>0.1033195590493899</c:v>
                </c:pt>
                <c:pt idx="45">
                  <c:v>0.2063211592084272</c:v>
                </c:pt>
                <c:pt idx="46">
                  <c:v>0.30001019482569852</c:v>
                </c:pt>
                <c:pt idx="47">
                  <c:v>0.26541398397846466</c:v>
                </c:pt>
                <c:pt idx="48">
                  <c:v>0.31104331818986164</c:v>
                </c:pt>
                <c:pt idx="49">
                  <c:v>0.74886842297706879</c:v>
                </c:pt>
                <c:pt idx="50">
                  <c:v>0.96818072421605439</c:v>
                </c:pt>
                <c:pt idx="51">
                  <c:v>1.1536217843085719</c:v>
                </c:pt>
                <c:pt idx="52">
                  <c:v>1.421479927241228</c:v>
                </c:pt>
                <c:pt idx="53">
                  <c:v>1.4584445634963161</c:v>
                </c:pt>
                <c:pt idx="54">
                  <c:v>1.715581000098898</c:v>
                </c:pt>
                <c:pt idx="55">
                  <c:v>2.0490568234112119</c:v>
                </c:pt>
                <c:pt idx="56">
                  <c:v>2.4110568661610863</c:v>
                </c:pt>
                <c:pt idx="57">
                  <c:v>2.3991270866481482</c:v>
                </c:pt>
                <c:pt idx="58">
                  <c:v>2.5139255602635897</c:v>
                </c:pt>
                <c:pt idx="59">
                  <c:v>2.6628276708593117</c:v>
                </c:pt>
                <c:pt idx="60">
                  <c:v>2.6206687761703442</c:v>
                </c:pt>
                <c:pt idx="61">
                  <c:v>2.4049187109028098</c:v>
                </c:pt>
                <c:pt idx="62">
                  <c:v>1.8315262065841742</c:v>
                </c:pt>
                <c:pt idx="63">
                  <c:v>1.5739708241894941</c:v>
                </c:pt>
                <c:pt idx="64">
                  <c:v>1.2188663309528749</c:v>
                </c:pt>
                <c:pt idx="65">
                  <c:v>1.1444676360910813</c:v>
                </c:pt>
                <c:pt idx="66">
                  <c:v>0.85577962009109509</c:v>
                </c:pt>
                <c:pt idx="67">
                  <c:v>0.5010394459554367</c:v>
                </c:pt>
                <c:pt idx="68">
                  <c:v>0.3839715521330177</c:v>
                </c:pt>
                <c:pt idx="69">
                  <c:v>0.23440368784155366</c:v>
                </c:pt>
                <c:pt idx="70">
                  <c:v>0.19281113173224021</c:v>
                </c:pt>
                <c:pt idx="71">
                  <c:v>0.15854224455674454</c:v>
                </c:pt>
                <c:pt idx="72">
                  <c:v>-9.5788313724989565E-3</c:v>
                </c:pt>
                <c:pt idx="73">
                  <c:v>-0.1637435826566325</c:v>
                </c:pt>
                <c:pt idx="74">
                  <c:v>-0.2809035075956029</c:v>
                </c:pt>
                <c:pt idx="75">
                  <c:v>-0.27978910277953084</c:v>
                </c:pt>
                <c:pt idx="76">
                  <c:v>-0.23973733135385147</c:v>
                </c:pt>
                <c:pt idx="77">
                  <c:v>-0.20835736049677581</c:v>
                </c:pt>
                <c:pt idx="78">
                  <c:v>-0.20579701977880943</c:v>
                </c:pt>
                <c:pt idx="79">
                  <c:v>-0.31688243269874544</c:v>
                </c:pt>
                <c:pt idx="80">
                  <c:v>-0.50420035772402727</c:v>
                </c:pt>
                <c:pt idx="81">
                  <c:v>-0.53803667327676385</c:v>
                </c:pt>
                <c:pt idx="82">
                  <c:v>-0.65500748478921555</c:v>
                </c:pt>
                <c:pt idx="83">
                  <c:v>-0.68953856579699724</c:v>
                </c:pt>
                <c:pt idx="84">
                  <c:v>-0.87740709206685208</c:v>
                </c:pt>
                <c:pt idx="85">
                  <c:v>-0.85806114077240259</c:v>
                </c:pt>
                <c:pt idx="86">
                  <c:v>-0.90013678315812118</c:v>
                </c:pt>
                <c:pt idx="87">
                  <c:v>-1.0136478175742281</c:v>
                </c:pt>
                <c:pt idx="88">
                  <c:v>-1.1627812915257356</c:v>
                </c:pt>
                <c:pt idx="89">
                  <c:v>-1.3791703281783472</c:v>
                </c:pt>
                <c:pt idx="90">
                  <c:v>-1.3770507631775373</c:v>
                </c:pt>
                <c:pt idx="91">
                  <c:v>-1.2372571284915135</c:v>
                </c:pt>
                <c:pt idx="92">
                  <c:v>-1.2991826636206647</c:v>
                </c:pt>
                <c:pt idx="93">
                  <c:v>-1.218006773368657</c:v>
                </c:pt>
                <c:pt idx="94">
                  <c:v>-1.1778158756395831</c:v>
                </c:pt>
                <c:pt idx="95">
                  <c:v>-0.74537470061979361</c:v>
                </c:pt>
                <c:pt idx="96">
                  <c:v>-0.61962653576186333</c:v>
                </c:pt>
                <c:pt idx="97">
                  <c:v>-0.2534811359546868</c:v>
                </c:pt>
                <c:pt idx="98">
                  <c:v>-2.9486825019778486E-2</c:v>
                </c:pt>
                <c:pt idx="99">
                  <c:v>6.0693763147807708E-2</c:v>
                </c:pt>
                <c:pt idx="100">
                  <c:v>0.15070367905890295</c:v>
                </c:pt>
                <c:pt idx="101">
                  <c:v>0.21110983203651379</c:v>
                </c:pt>
                <c:pt idx="102">
                  <c:v>0.17766916331380619</c:v>
                </c:pt>
                <c:pt idx="103">
                  <c:v>0.11155255244700536</c:v>
                </c:pt>
                <c:pt idx="104">
                  <c:v>-8.0298922351230442E-2</c:v>
                </c:pt>
              </c:numCache>
            </c:numRef>
          </c:val>
          <c:smooth val="0"/>
          <c:extLst>
            <c:ext xmlns:c16="http://schemas.microsoft.com/office/drawing/2014/chart" uri="{C3380CC4-5D6E-409C-BE32-E72D297353CC}">
              <c16:uniqueId val="{00000001-5113-4D15-ABCC-94CFD56E3965}"/>
            </c:ext>
          </c:extLst>
        </c:ser>
        <c:ser>
          <c:idx val="1"/>
          <c:order val="1"/>
          <c:tx>
            <c:strRef>
              <c:f>'Figure 2.1.13'!$D$4</c:f>
              <c:strCache>
                <c:ptCount val="1"/>
                <c:pt idx="0">
                  <c:v>CLI</c:v>
                </c:pt>
              </c:strCache>
            </c:strRef>
          </c:tx>
          <c:marker>
            <c:symbol val="none"/>
          </c:marker>
          <c:cat>
            <c:numRef>
              <c:f>'Figure 2.1.13'!$B$5:$B$119</c:f>
              <c:numCache>
                <c:formatCode>m/d/yyyy</c:formatCode>
                <c:ptCount val="115"/>
                <c:pt idx="0">
                  <c:v>37987</c:v>
                </c:pt>
                <c:pt idx="1">
                  <c:v>38018</c:v>
                </c:pt>
                <c:pt idx="2">
                  <c:v>38047</c:v>
                </c:pt>
                <c:pt idx="3">
                  <c:v>38078</c:v>
                </c:pt>
                <c:pt idx="4">
                  <c:v>38108</c:v>
                </c:pt>
                <c:pt idx="5">
                  <c:v>38139</c:v>
                </c:pt>
                <c:pt idx="6">
                  <c:v>38169</c:v>
                </c:pt>
                <c:pt idx="7">
                  <c:v>38200</c:v>
                </c:pt>
                <c:pt idx="8">
                  <c:v>38231</c:v>
                </c:pt>
                <c:pt idx="9">
                  <c:v>38261</c:v>
                </c:pt>
                <c:pt idx="10">
                  <c:v>38292</c:v>
                </c:pt>
                <c:pt idx="11">
                  <c:v>38322</c:v>
                </c:pt>
                <c:pt idx="12">
                  <c:v>38353</c:v>
                </c:pt>
                <c:pt idx="13">
                  <c:v>38384</c:v>
                </c:pt>
                <c:pt idx="14">
                  <c:v>38412</c:v>
                </c:pt>
                <c:pt idx="15">
                  <c:v>38443</c:v>
                </c:pt>
                <c:pt idx="16">
                  <c:v>38473</c:v>
                </c:pt>
                <c:pt idx="17">
                  <c:v>38504</c:v>
                </c:pt>
                <c:pt idx="18">
                  <c:v>38534</c:v>
                </c:pt>
                <c:pt idx="19">
                  <c:v>38565</c:v>
                </c:pt>
                <c:pt idx="20">
                  <c:v>38596</c:v>
                </c:pt>
                <c:pt idx="21">
                  <c:v>38626</c:v>
                </c:pt>
                <c:pt idx="22">
                  <c:v>38657</c:v>
                </c:pt>
                <c:pt idx="23">
                  <c:v>38687</c:v>
                </c:pt>
                <c:pt idx="24">
                  <c:v>38718</c:v>
                </c:pt>
                <c:pt idx="25">
                  <c:v>38749</c:v>
                </c:pt>
                <c:pt idx="26">
                  <c:v>38777</c:v>
                </c:pt>
                <c:pt idx="27">
                  <c:v>38808</c:v>
                </c:pt>
                <c:pt idx="28">
                  <c:v>38838</c:v>
                </c:pt>
                <c:pt idx="29">
                  <c:v>38869</c:v>
                </c:pt>
                <c:pt idx="30">
                  <c:v>38899</c:v>
                </c:pt>
                <c:pt idx="31">
                  <c:v>38930</c:v>
                </c:pt>
                <c:pt idx="32">
                  <c:v>38961</c:v>
                </c:pt>
                <c:pt idx="33">
                  <c:v>38991</c:v>
                </c:pt>
                <c:pt idx="34">
                  <c:v>39022</c:v>
                </c:pt>
                <c:pt idx="35">
                  <c:v>39052</c:v>
                </c:pt>
                <c:pt idx="36">
                  <c:v>39083</c:v>
                </c:pt>
                <c:pt idx="37">
                  <c:v>39114</c:v>
                </c:pt>
                <c:pt idx="38">
                  <c:v>39142</c:v>
                </c:pt>
                <c:pt idx="39">
                  <c:v>39173</c:v>
                </c:pt>
                <c:pt idx="40">
                  <c:v>39203</c:v>
                </c:pt>
                <c:pt idx="41">
                  <c:v>39234</c:v>
                </c:pt>
                <c:pt idx="42">
                  <c:v>39264</c:v>
                </c:pt>
                <c:pt idx="43">
                  <c:v>39295</c:v>
                </c:pt>
                <c:pt idx="44">
                  <c:v>39326</c:v>
                </c:pt>
                <c:pt idx="45">
                  <c:v>39356</c:v>
                </c:pt>
                <c:pt idx="46">
                  <c:v>39387</c:v>
                </c:pt>
                <c:pt idx="47">
                  <c:v>39417</c:v>
                </c:pt>
                <c:pt idx="48">
                  <c:v>39448</c:v>
                </c:pt>
                <c:pt idx="49">
                  <c:v>39479</c:v>
                </c:pt>
                <c:pt idx="50">
                  <c:v>39508</c:v>
                </c:pt>
                <c:pt idx="51">
                  <c:v>39539</c:v>
                </c:pt>
                <c:pt idx="52">
                  <c:v>39569</c:v>
                </c:pt>
                <c:pt idx="53">
                  <c:v>39600</c:v>
                </c:pt>
                <c:pt idx="54">
                  <c:v>39630</c:v>
                </c:pt>
                <c:pt idx="55">
                  <c:v>39661</c:v>
                </c:pt>
                <c:pt idx="56">
                  <c:v>39692</c:v>
                </c:pt>
                <c:pt idx="57">
                  <c:v>39722</c:v>
                </c:pt>
                <c:pt idx="58">
                  <c:v>39753</c:v>
                </c:pt>
                <c:pt idx="59">
                  <c:v>39783</c:v>
                </c:pt>
                <c:pt idx="60">
                  <c:v>39814</c:v>
                </c:pt>
                <c:pt idx="61">
                  <c:v>39845</c:v>
                </c:pt>
                <c:pt idx="62">
                  <c:v>39873</c:v>
                </c:pt>
                <c:pt idx="63">
                  <c:v>39904</c:v>
                </c:pt>
                <c:pt idx="64">
                  <c:v>39934</c:v>
                </c:pt>
                <c:pt idx="65">
                  <c:v>39965</c:v>
                </c:pt>
                <c:pt idx="66">
                  <c:v>39995</c:v>
                </c:pt>
                <c:pt idx="67">
                  <c:v>40026</c:v>
                </c:pt>
                <c:pt idx="68">
                  <c:v>40057</c:v>
                </c:pt>
                <c:pt idx="69">
                  <c:v>40087</c:v>
                </c:pt>
                <c:pt idx="70">
                  <c:v>40118</c:v>
                </c:pt>
                <c:pt idx="71">
                  <c:v>40148</c:v>
                </c:pt>
                <c:pt idx="72">
                  <c:v>40179</c:v>
                </c:pt>
                <c:pt idx="73">
                  <c:v>40210</c:v>
                </c:pt>
                <c:pt idx="74">
                  <c:v>40238</c:v>
                </c:pt>
                <c:pt idx="75">
                  <c:v>40269</c:v>
                </c:pt>
                <c:pt idx="76">
                  <c:v>40299</c:v>
                </c:pt>
                <c:pt idx="77">
                  <c:v>40330</c:v>
                </c:pt>
                <c:pt idx="78">
                  <c:v>40360</c:v>
                </c:pt>
                <c:pt idx="79">
                  <c:v>40391</c:v>
                </c:pt>
                <c:pt idx="80">
                  <c:v>40422</c:v>
                </c:pt>
                <c:pt idx="81">
                  <c:v>40452</c:v>
                </c:pt>
                <c:pt idx="82">
                  <c:v>40483</c:v>
                </c:pt>
                <c:pt idx="83">
                  <c:v>40513</c:v>
                </c:pt>
                <c:pt idx="84">
                  <c:v>40544</c:v>
                </c:pt>
                <c:pt idx="85">
                  <c:v>40575</c:v>
                </c:pt>
                <c:pt idx="86">
                  <c:v>40603</c:v>
                </c:pt>
                <c:pt idx="87">
                  <c:v>40634</c:v>
                </c:pt>
                <c:pt idx="88">
                  <c:v>40664</c:v>
                </c:pt>
                <c:pt idx="89">
                  <c:v>40695</c:v>
                </c:pt>
                <c:pt idx="90">
                  <c:v>40725</c:v>
                </c:pt>
                <c:pt idx="91">
                  <c:v>40756</c:v>
                </c:pt>
                <c:pt idx="92">
                  <c:v>40787</c:v>
                </c:pt>
                <c:pt idx="93">
                  <c:v>40817</c:v>
                </c:pt>
                <c:pt idx="94">
                  <c:v>40848</c:v>
                </c:pt>
                <c:pt idx="95">
                  <c:v>40878</c:v>
                </c:pt>
                <c:pt idx="96">
                  <c:v>40909</c:v>
                </c:pt>
                <c:pt idx="97">
                  <c:v>40940</c:v>
                </c:pt>
                <c:pt idx="98">
                  <c:v>40969</c:v>
                </c:pt>
                <c:pt idx="99">
                  <c:v>41000</c:v>
                </c:pt>
                <c:pt idx="100">
                  <c:v>41030</c:v>
                </c:pt>
                <c:pt idx="101">
                  <c:v>41061</c:v>
                </c:pt>
                <c:pt idx="102">
                  <c:v>41091</c:v>
                </c:pt>
                <c:pt idx="103">
                  <c:v>41122</c:v>
                </c:pt>
                <c:pt idx="104">
                  <c:v>41153</c:v>
                </c:pt>
                <c:pt idx="105">
                  <c:v>41183</c:v>
                </c:pt>
                <c:pt idx="106">
                  <c:v>41214</c:v>
                </c:pt>
                <c:pt idx="107">
                  <c:v>41244</c:v>
                </c:pt>
                <c:pt idx="108">
                  <c:v>41275</c:v>
                </c:pt>
                <c:pt idx="109">
                  <c:v>41306</c:v>
                </c:pt>
                <c:pt idx="110">
                  <c:v>41334</c:v>
                </c:pt>
                <c:pt idx="111">
                  <c:v>41365</c:v>
                </c:pt>
                <c:pt idx="112">
                  <c:v>41395</c:v>
                </c:pt>
                <c:pt idx="113">
                  <c:v>41426</c:v>
                </c:pt>
                <c:pt idx="114">
                  <c:v>41456</c:v>
                </c:pt>
              </c:numCache>
            </c:numRef>
          </c:cat>
          <c:val>
            <c:numRef>
              <c:f>'Figure 2.1.13'!$D$5:$D$119</c:f>
              <c:numCache>
                <c:formatCode>0.00</c:formatCode>
                <c:ptCount val="115"/>
                <c:pt idx="10">
                  <c:v>0.37240420796873547</c:v>
                </c:pt>
                <c:pt idx="11">
                  <c:v>0.7048539694236039</c:v>
                </c:pt>
                <c:pt idx="12">
                  <c:v>0.74179376285101717</c:v>
                </c:pt>
                <c:pt idx="13">
                  <c:v>0.63190415057762084</c:v>
                </c:pt>
                <c:pt idx="14">
                  <c:v>0.46346253242059293</c:v>
                </c:pt>
                <c:pt idx="15">
                  <c:v>0.24785168922870809</c:v>
                </c:pt>
                <c:pt idx="16">
                  <c:v>7.7286704446972818E-2</c:v>
                </c:pt>
                <c:pt idx="17">
                  <c:v>-5.5041392445436682E-2</c:v>
                </c:pt>
                <c:pt idx="18">
                  <c:v>-0.13754774542722095</c:v>
                </c:pt>
                <c:pt idx="19">
                  <c:v>-9.4505374160008648E-2</c:v>
                </c:pt>
                <c:pt idx="20">
                  <c:v>-0.18762758537872459</c:v>
                </c:pt>
                <c:pt idx="21">
                  <c:v>-0.25711006992586038</c:v>
                </c:pt>
                <c:pt idx="22">
                  <c:v>-0.33244915009038056</c:v>
                </c:pt>
                <c:pt idx="23">
                  <c:v>-0.45613440870779054</c:v>
                </c:pt>
                <c:pt idx="24">
                  <c:v>-0.53996337308838693</c:v>
                </c:pt>
                <c:pt idx="25">
                  <c:v>-0.64123389458381075</c:v>
                </c:pt>
                <c:pt idx="26">
                  <c:v>-0.72108998800889734</c:v>
                </c:pt>
                <c:pt idx="27">
                  <c:v>-0.67334649475337349</c:v>
                </c:pt>
                <c:pt idx="28">
                  <c:v>-0.64900090507196451</c:v>
                </c:pt>
                <c:pt idx="29">
                  <c:v>-0.57274521848070925</c:v>
                </c:pt>
                <c:pt idx="30">
                  <c:v>-0.66006615986876971</c:v>
                </c:pt>
                <c:pt idx="31">
                  <c:v>-0.78273076332816682</c:v>
                </c:pt>
                <c:pt idx="32">
                  <c:v>-0.97442185199989328</c:v>
                </c:pt>
                <c:pt idx="33">
                  <c:v>-1.0338865382386238</c:v>
                </c:pt>
                <c:pt idx="34">
                  <c:v>-1.0764876364561755</c:v>
                </c:pt>
                <c:pt idx="35">
                  <c:v>-1.0098119224065576</c:v>
                </c:pt>
                <c:pt idx="36">
                  <c:v>-0.89859048367798589</c:v>
                </c:pt>
                <c:pt idx="37">
                  <c:v>-0.61389721897599603</c:v>
                </c:pt>
                <c:pt idx="38">
                  <c:v>-0.61538382851066875</c:v>
                </c:pt>
                <c:pt idx="39">
                  <c:v>-0.65821343701226864</c:v>
                </c:pt>
                <c:pt idx="40">
                  <c:v>-0.64304963841132334</c:v>
                </c:pt>
                <c:pt idx="41">
                  <c:v>-0.63264432416678695</c:v>
                </c:pt>
                <c:pt idx="42">
                  <c:v>-0.61278078879574505</c:v>
                </c:pt>
                <c:pt idx="43">
                  <c:v>-0.53027250791262115</c:v>
                </c:pt>
                <c:pt idx="44">
                  <c:v>-0.33211550988434962</c:v>
                </c:pt>
                <c:pt idx="45">
                  <c:v>-6.3527473769842288E-2</c:v>
                </c:pt>
                <c:pt idx="46">
                  <c:v>0.10229638727661286</c:v>
                </c:pt>
                <c:pt idx="47">
                  <c:v>0.33784462274426252</c:v>
                </c:pt>
                <c:pt idx="48">
                  <c:v>0.4282758819736065</c:v>
                </c:pt>
                <c:pt idx="49">
                  <c:v>0.57544342668062731</c:v>
                </c:pt>
                <c:pt idx="50">
                  <c:v>0.73010195883155615</c:v>
                </c:pt>
                <c:pt idx="51">
                  <c:v>0.92267727475873251</c:v>
                </c:pt>
                <c:pt idx="52">
                  <c:v>1.1422820192670826</c:v>
                </c:pt>
                <c:pt idx="53">
                  <c:v>1.268863078061347</c:v>
                </c:pt>
                <c:pt idx="54">
                  <c:v>1.4850977587125345</c:v>
                </c:pt>
                <c:pt idx="55">
                  <c:v>1.6805501848481836</c:v>
                </c:pt>
                <c:pt idx="56">
                  <c:v>1.8881264412999716</c:v>
                </c:pt>
                <c:pt idx="57">
                  <c:v>1.9928294323678251</c:v>
                </c:pt>
                <c:pt idx="58">
                  <c:v>2.0999730362315607</c:v>
                </c:pt>
                <c:pt idx="59">
                  <c:v>2.1669002137636264</c:v>
                </c:pt>
                <c:pt idx="60">
                  <c:v>2.1893621219377395</c:v>
                </c:pt>
                <c:pt idx="61">
                  <c:v>2.1621217376362156</c:v>
                </c:pt>
                <c:pt idx="62">
                  <c:v>2.1980183144847745</c:v>
                </c:pt>
                <c:pt idx="63">
                  <c:v>2.1706980538357996</c:v>
                </c:pt>
                <c:pt idx="64">
                  <c:v>2.0475301415912632</c:v>
                </c:pt>
                <c:pt idx="65">
                  <c:v>1.8620765342344405</c:v>
                </c:pt>
                <c:pt idx="66">
                  <c:v>1.6456800494900847</c:v>
                </c:pt>
                <c:pt idx="67">
                  <c:v>1.2239107011691661</c:v>
                </c:pt>
                <c:pt idx="68">
                  <c:v>0.90236184987505053</c:v>
                </c:pt>
                <c:pt idx="69">
                  <c:v>0.42047322152080735</c:v>
                </c:pt>
                <c:pt idx="70">
                  <c:v>-2.2833754138895757E-2</c:v>
                </c:pt>
                <c:pt idx="71">
                  <c:v>-0.50234215854061826</c:v>
                </c:pt>
                <c:pt idx="72">
                  <c:v>-0.83622530855256372</c:v>
                </c:pt>
                <c:pt idx="73">
                  <c:v>-1.1251945562717487</c:v>
                </c:pt>
                <c:pt idx="74">
                  <c:v>-1.2216948542592694</c:v>
                </c:pt>
                <c:pt idx="75">
                  <c:v>-1.371619898492328</c:v>
                </c:pt>
                <c:pt idx="76">
                  <c:v>-1.6400061505895258</c:v>
                </c:pt>
                <c:pt idx="77">
                  <c:v>-1.6334283924643991</c:v>
                </c:pt>
                <c:pt idx="78">
                  <c:v>-1.6476270825449824</c:v>
                </c:pt>
                <c:pt idx="79">
                  <c:v>-1.5750811771040978</c:v>
                </c:pt>
                <c:pt idx="80">
                  <c:v>-1.5050427486113704</c:v>
                </c:pt>
                <c:pt idx="81">
                  <c:v>-1.4705951232454895</c:v>
                </c:pt>
                <c:pt idx="82">
                  <c:v>-1.3558327360414943</c:v>
                </c:pt>
                <c:pt idx="83">
                  <c:v>-1.3167673069997525</c:v>
                </c:pt>
                <c:pt idx="84">
                  <c:v>-1.2050143146659191</c:v>
                </c:pt>
                <c:pt idx="85">
                  <c:v>-1.100668910184015</c:v>
                </c:pt>
                <c:pt idx="86">
                  <c:v>-1.0800742296140189</c:v>
                </c:pt>
                <c:pt idx="87">
                  <c:v>-0.99299563701953186</c:v>
                </c:pt>
                <c:pt idx="88">
                  <c:v>-0.9307854410445322</c:v>
                </c:pt>
                <c:pt idx="89">
                  <c:v>-0.80699410135127148</c:v>
                </c:pt>
                <c:pt idx="90">
                  <c:v>-0.71424423612981125</c:v>
                </c:pt>
                <c:pt idx="91">
                  <c:v>-0.53154882070724851</c:v>
                </c:pt>
                <c:pt idx="92">
                  <c:v>-0.34714433425401148</c:v>
                </c:pt>
                <c:pt idx="93">
                  <c:v>-0.16277738920286169</c:v>
                </c:pt>
                <c:pt idx="94">
                  <c:v>1.5956453780803892E-3</c:v>
                </c:pt>
                <c:pt idx="95">
                  <c:v>0.14718399997013787</c:v>
                </c:pt>
                <c:pt idx="96">
                  <c:v>0.27752319514174228</c:v>
                </c:pt>
                <c:pt idx="97">
                  <c:v>0.39209804836288142</c:v>
                </c:pt>
                <c:pt idx="98">
                  <c:v>0.41813648975679563</c:v>
                </c:pt>
                <c:pt idx="99">
                  <c:v>0.4905327654755508</c:v>
                </c:pt>
                <c:pt idx="100">
                  <c:v>0.48370044413339097</c:v>
                </c:pt>
                <c:pt idx="101">
                  <c:v>0.39711701272815186</c:v>
                </c:pt>
                <c:pt idx="102">
                  <c:v>0.37038869799060875</c:v>
                </c:pt>
                <c:pt idx="103">
                  <c:v>0.29890924591794088</c:v>
                </c:pt>
                <c:pt idx="104">
                  <c:v>0.30241671703450562</c:v>
                </c:pt>
                <c:pt idx="105">
                  <c:v>0.23847233621008812</c:v>
                </c:pt>
                <c:pt idx="106">
                  <c:v>0.16348266150833696</c:v>
                </c:pt>
                <c:pt idx="107">
                  <c:v>0.13226364489031447</c:v>
                </c:pt>
                <c:pt idx="108">
                  <c:v>0.11147059560016158</c:v>
                </c:pt>
                <c:pt idx="109">
                  <c:v>0.10422208879099092</c:v>
                </c:pt>
                <c:pt idx="110">
                  <c:v>0.12672931934930171</c:v>
                </c:pt>
                <c:pt idx="111">
                  <c:v>6.2032540664594508E-2</c:v>
                </c:pt>
                <c:pt idx="112">
                  <c:v>8.0982896573678881E-2</c:v>
                </c:pt>
                <c:pt idx="113">
                  <c:v>7.056166910194836E-2</c:v>
                </c:pt>
                <c:pt idx="114">
                  <c:v>-3.2856995393492819E-4</c:v>
                </c:pt>
              </c:numCache>
            </c:numRef>
          </c:val>
          <c:smooth val="0"/>
          <c:extLst>
            <c:ext xmlns:c16="http://schemas.microsoft.com/office/drawing/2014/chart" uri="{C3380CC4-5D6E-409C-BE32-E72D297353CC}">
              <c16:uniqueId val="{00000002-5113-4D15-ABCC-94CFD56E3965}"/>
            </c:ext>
          </c:extLst>
        </c:ser>
        <c:dLbls>
          <c:showLegendKey val="0"/>
          <c:showVal val="0"/>
          <c:showCatName val="0"/>
          <c:showSerName val="0"/>
          <c:showPercent val="0"/>
          <c:showBubbleSize val="0"/>
        </c:dLbls>
        <c:marker val="1"/>
        <c:smooth val="0"/>
        <c:axId val="461734896"/>
        <c:axId val="1"/>
      </c:lineChart>
      <c:dateAx>
        <c:axId val="461734896"/>
        <c:scaling>
          <c:orientation val="minMax"/>
        </c:scaling>
        <c:delete val="0"/>
        <c:axPos val="b"/>
        <c:numFmt formatCode="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years"/>
      </c:dateAx>
      <c:valAx>
        <c:axId val="1"/>
        <c:scaling>
          <c:orientation val="minMax"/>
          <c:max val="3"/>
        </c:scaling>
        <c:delete val="0"/>
        <c:axPos val="l"/>
        <c:majorGridlines>
          <c:spPr>
            <a:ln w="0">
              <a:prstDash val="sysDot"/>
            </a:ln>
          </c:spPr>
        </c:majorGridlines>
        <c:numFmt formatCode="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617348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1"/>
      </c:catAx>
      <c:valAx>
        <c:axId val="4"/>
        <c:scaling>
          <c:orientation val="minMax"/>
          <c:max val="1"/>
          <c:min val="0"/>
        </c:scaling>
        <c:delete val="0"/>
        <c:axPos val="r"/>
        <c:numFmt formatCode="General" sourceLinked="1"/>
        <c:majorTickMark val="out"/>
        <c:minorTickMark val="none"/>
        <c:tickLblPos val="nextTo"/>
        <c:spPr>
          <a:noFill/>
          <a:ln>
            <a:noFill/>
          </a:ln>
          <a:effectLst>
            <a:outerShdw blurRad="50800" dist="50800" dir="5400000" algn="ctr" rotWithShape="0">
              <a:schemeClr val="bg1"/>
            </a:outerShdw>
          </a:effectLst>
        </c:spPr>
        <c:txPr>
          <a:bodyPr rot="0" vert="horz"/>
          <a:lstStyle/>
          <a:p>
            <a:pPr>
              <a:defRPr sz="1000" b="0" i="0" u="none" strike="noStrike" baseline="0">
                <a:solidFill>
                  <a:srgbClr val="FFFFFF"/>
                </a:solidFill>
                <a:latin typeface="Times New Roman"/>
                <a:ea typeface="Times New Roman"/>
                <a:cs typeface="Times New Roman"/>
              </a:defRPr>
            </a:pPr>
            <a:endParaRPr lang="ru-RU"/>
          </a:p>
        </c:txPr>
        <c:crossAx val="3"/>
        <c:crosses val="max"/>
        <c:crossBetween val="between"/>
      </c:valAx>
    </c:plotArea>
    <c:legend>
      <c:legendPos val="b"/>
      <c:legendEntry>
        <c:idx val="0"/>
        <c:delete val="1"/>
      </c:legendEntry>
      <c:overlay val="0"/>
      <c:txPr>
        <a:bodyPr/>
        <a:lstStyle/>
        <a:p>
          <a:pPr>
            <a:defRPr lang="en-US"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795469520526568"/>
          <c:y val="5.3231939163498096E-2"/>
          <c:w val="0.79261473584918762"/>
          <c:h val="0.61194349235757806"/>
        </c:manualLayout>
      </c:layout>
      <c:lineChart>
        <c:grouping val="standard"/>
        <c:varyColors val="0"/>
        <c:ser>
          <c:idx val="0"/>
          <c:order val="0"/>
          <c:tx>
            <c:strRef>
              <c:f>'Figure 2.2.1'!$B$5</c:f>
              <c:strCache>
                <c:ptCount val="1"/>
                <c:pt idx="0">
                  <c:v>М3/GDP</c:v>
                </c:pt>
              </c:strCache>
            </c:strRef>
          </c:tx>
          <c:spPr>
            <a:ln w="50800"/>
          </c:spPr>
          <c:marker>
            <c:symbol val="none"/>
          </c:marker>
          <c:cat>
            <c:numRef>
              <c:f>'Figure 2.2.1'!$C$4:$K$4</c:f>
              <c:numCache>
                <c:formatCode>General</c:formatCode>
                <c:ptCount val="9"/>
                <c:pt idx="0">
                  <c:v>2004</c:v>
                </c:pt>
                <c:pt idx="1">
                  <c:v>2005</c:v>
                </c:pt>
                <c:pt idx="2">
                  <c:v>2006</c:v>
                </c:pt>
                <c:pt idx="3">
                  <c:v>2007</c:v>
                </c:pt>
                <c:pt idx="4">
                  <c:v>2008</c:v>
                </c:pt>
                <c:pt idx="5">
                  <c:v>2009</c:v>
                </c:pt>
                <c:pt idx="6">
                  <c:v>2010</c:v>
                </c:pt>
                <c:pt idx="7">
                  <c:v>2011</c:v>
                </c:pt>
                <c:pt idx="8" formatCode="mm/yyyy">
                  <c:v>41183</c:v>
                </c:pt>
              </c:numCache>
            </c:numRef>
          </c:cat>
          <c:val>
            <c:numRef>
              <c:f>'Figure 2.2.1'!$C$5:$K$5</c:f>
              <c:numCache>
                <c:formatCode>#\ ##0.0</c:formatCode>
                <c:ptCount val="9"/>
                <c:pt idx="0">
                  <c:v>28.110352310626187</c:v>
                </c:pt>
                <c:pt idx="1">
                  <c:v>27.209313809675479</c:v>
                </c:pt>
                <c:pt idx="2">
                  <c:v>36.382379969973272</c:v>
                </c:pt>
                <c:pt idx="3">
                  <c:v>36.030375272942116</c:v>
                </c:pt>
                <c:pt idx="4">
                  <c:v>39.040880489823934</c:v>
                </c:pt>
                <c:pt idx="5">
                  <c:v>44.02317381116859</c:v>
                </c:pt>
                <c:pt idx="6">
                  <c:v>38.884377573999281</c:v>
                </c:pt>
                <c:pt idx="7">
                  <c:v>35.370213480839126</c:v>
                </c:pt>
                <c:pt idx="8">
                  <c:v>36.186354868387298</c:v>
                </c:pt>
              </c:numCache>
            </c:numRef>
          </c:val>
          <c:smooth val="0"/>
          <c:extLst>
            <c:ext xmlns:c16="http://schemas.microsoft.com/office/drawing/2014/chart" uri="{C3380CC4-5D6E-409C-BE32-E72D297353CC}">
              <c16:uniqueId val="{00000000-73AB-4390-A8AE-575585E2ED42}"/>
            </c:ext>
          </c:extLst>
        </c:ser>
        <c:ser>
          <c:idx val="1"/>
          <c:order val="1"/>
          <c:tx>
            <c:strRef>
              <c:f>'Figure 2.2.1'!$B$6</c:f>
              <c:strCache>
                <c:ptCount val="1"/>
                <c:pt idx="0">
                  <c:v>Credits to GDP</c:v>
                </c:pt>
              </c:strCache>
            </c:strRef>
          </c:tx>
          <c:spPr>
            <a:ln w="50800"/>
          </c:spPr>
          <c:marker>
            <c:symbol val="square"/>
            <c:size val="5"/>
          </c:marker>
          <c:cat>
            <c:numRef>
              <c:f>'Figure 2.2.1'!$C$4:$K$4</c:f>
              <c:numCache>
                <c:formatCode>General</c:formatCode>
                <c:ptCount val="9"/>
                <c:pt idx="0">
                  <c:v>2004</c:v>
                </c:pt>
                <c:pt idx="1">
                  <c:v>2005</c:v>
                </c:pt>
                <c:pt idx="2">
                  <c:v>2006</c:v>
                </c:pt>
                <c:pt idx="3">
                  <c:v>2007</c:v>
                </c:pt>
                <c:pt idx="4">
                  <c:v>2008</c:v>
                </c:pt>
                <c:pt idx="5">
                  <c:v>2009</c:v>
                </c:pt>
                <c:pt idx="6">
                  <c:v>2010</c:v>
                </c:pt>
                <c:pt idx="7">
                  <c:v>2011</c:v>
                </c:pt>
                <c:pt idx="8" formatCode="mm/yyyy">
                  <c:v>41183</c:v>
                </c:pt>
              </c:numCache>
            </c:numRef>
          </c:cat>
          <c:val>
            <c:numRef>
              <c:f>'Figure 2.2.1'!$C$6:$K$6</c:f>
              <c:numCache>
                <c:formatCode>#\ ##0.0</c:formatCode>
                <c:ptCount val="9"/>
                <c:pt idx="0">
                  <c:v>25.280678399470354</c:v>
                </c:pt>
                <c:pt idx="1">
                  <c:v>34.148325937886149</c:v>
                </c:pt>
                <c:pt idx="2">
                  <c:v>46.365581414556914</c:v>
                </c:pt>
                <c:pt idx="3">
                  <c:v>56.486267406310176</c:v>
                </c:pt>
                <c:pt idx="4">
                  <c:v>46.473050060577151</c:v>
                </c:pt>
                <c:pt idx="5">
                  <c:v>44.944700463268084</c:v>
                </c:pt>
                <c:pt idx="6">
                  <c:v>34.821760126060731</c:v>
                </c:pt>
                <c:pt idx="7">
                  <c:v>31.848992482887191</c:v>
                </c:pt>
                <c:pt idx="8">
                  <c:v>32.800769945157697</c:v>
                </c:pt>
              </c:numCache>
            </c:numRef>
          </c:val>
          <c:smooth val="0"/>
          <c:extLst>
            <c:ext xmlns:c16="http://schemas.microsoft.com/office/drawing/2014/chart" uri="{C3380CC4-5D6E-409C-BE32-E72D297353CC}">
              <c16:uniqueId val="{00000001-73AB-4390-A8AE-575585E2ED42}"/>
            </c:ext>
          </c:extLst>
        </c:ser>
        <c:ser>
          <c:idx val="2"/>
          <c:order val="2"/>
          <c:tx>
            <c:strRef>
              <c:f>'Figure 2.2.1'!$B$7</c:f>
              <c:strCache>
                <c:ptCount val="1"/>
                <c:pt idx="0">
                  <c:v>Residents deposits to GDP</c:v>
                </c:pt>
              </c:strCache>
            </c:strRef>
          </c:tx>
          <c:spPr>
            <a:ln w="50800"/>
          </c:spPr>
          <c:marker>
            <c:symbol val="none"/>
          </c:marker>
          <c:cat>
            <c:numRef>
              <c:f>'Figure 2.2.1'!$C$4:$K$4</c:f>
              <c:numCache>
                <c:formatCode>General</c:formatCode>
                <c:ptCount val="9"/>
                <c:pt idx="0">
                  <c:v>2004</c:v>
                </c:pt>
                <c:pt idx="1">
                  <c:v>2005</c:v>
                </c:pt>
                <c:pt idx="2">
                  <c:v>2006</c:v>
                </c:pt>
                <c:pt idx="3">
                  <c:v>2007</c:v>
                </c:pt>
                <c:pt idx="4">
                  <c:v>2008</c:v>
                </c:pt>
                <c:pt idx="5">
                  <c:v>2009</c:v>
                </c:pt>
                <c:pt idx="6">
                  <c:v>2010</c:v>
                </c:pt>
                <c:pt idx="7">
                  <c:v>2011</c:v>
                </c:pt>
                <c:pt idx="8" formatCode="mm/yyyy">
                  <c:v>41183</c:v>
                </c:pt>
              </c:numCache>
            </c:numRef>
          </c:cat>
          <c:val>
            <c:numRef>
              <c:f>'Figure 2.2.1'!$C$7:$K$7</c:f>
              <c:numCache>
                <c:formatCode>#\ ##0.0</c:formatCode>
                <c:ptCount val="9"/>
                <c:pt idx="0">
                  <c:v>21.649298105941803</c:v>
                </c:pt>
                <c:pt idx="1">
                  <c:v>21.783905638188369</c:v>
                </c:pt>
                <c:pt idx="2">
                  <c:v>30.123458009431946</c:v>
                </c:pt>
                <c:pt idx="3">
                  <c:v>30.273963925024788</c:v>
                </c:pt>
                <c:pt idx="4">
                  <c:v>33.697042466892874</c:v>
                </c:pt>
                <c:pt idx="5">
                  <c:v>38.652396354444448</c:v>
                </c:pt>
                <c:pt idx="6">
                  <c:v>33.619831242138339</c:v>
                </c:pt>
                <c:pt idx="7">
                  <c:v>30.416983761975828</c:v>
                </c:pt>
                <c:pt idx="8">
                  <c:v>31.293188847488</c:v>
                </c:pt>
              </c:numCache>
            </c:numRef>
          </c:val>
          <c:smooth val="0"/>
          <c:extLst>
            <c:ext xmlns:c16="http://schemas.microsoft.com/office/drawing/2014/chart" uri="{C3380CC4-5D6E-409C-BE32-E72D297353CC}">
              <c16:uniqueId val="{00000002-73AB-4390-A8AE-575585E2ED42}"/>
            </c:ext>
          </c:extLst>
        </c:ser>
        <c:ser>
          <c:idx val="4"/>
          <c:order val="4"/>
          <c:tx>
            <c:strRef>
              <c:f>'Figure 2.2.1'!$B$9</c:f>
              <c:strCache>
                <c:ptCount val="1"/>
                <c:pt idx="0">
                  <c:v>Pension savings to GDP</c:v>
                </c:pt>
              </c:strCache>
            </c:strRef>
          </c:tx>
          <c:spPr>
            <a:ln w="50800"/>
          </c:spPr>
          <c:marker>
            <c:symbol val="circle"/>
            <c:size val="5"/>
          </c:marker>
          <c:cat>
            <c:numRef>
              <c:f>'Figure 2.2.1'!$C$4:$K$4</c:f>
              <c:numCache>
                <c:formatCode>General</c:formatCode>
                <c:ptCount val="9"/>
                <c:pt idx="0">
                  <c:v>2004</c:v>
                </c:pt>
                <c:pt idx="1">
                  <c:v>2005</c:v>
                </c:pt>
                <c:pt idx="2">
                  <c:v>2006</c:v>
                </c:pt>
                <c:pt idx="3">
                  <c:v>2007</c:v>
                </c:pt>
                <c:pt idx="4">
                  <c:v>2008</c:v>
                </c:pt>
                <c:pt idx="5">
                  <c:v>2009</c:v>
                </c:pt>
                <c:pt idx="6">
                  <c:v>2010</c:v>
                </c:pt>
                <c:pt idx="7">
                  <c:v>2011</c:v>
                </c:pt>
                <c:pt idx="8" formatCode="mm/yyyy">
                  <c:v>41183</c:v>
                </c:pt>
              </c:numCache>
            </c:numRef>
          </c:cat>
          <c:val>
            <c:numRef>
              <c:f>'Figure 2.2.1'!$C$9:$K$9</c:f>
              <c:numCache>
                <c:formatCode>#\ ##0.0</c:formatCode>
                <c:ptCount val="9"/>
                <c:pt idx="0">
                  <c:v>8.24</c:v>
                </c:pt>
                <c:pt idx="1">
                  <c:v>8.5399999999999991</c:v>
                </c:pt>
                <c:pt idx="2">
                  <c:v>8.91</c:v>
                </c:pt>
                <c:pt idx="3">
                  <c:v>9.4</c:v>
                </c:pt>
                <c:pt idx="4">
                  <c:v>8.85</c:v>
                </c:pt>
                <c:pt idx="5">
                  <c:v>10.94</c:v>
                </c:pt>
                <c:pt idx="6">
                  <c:v>10.35</c:v>
                </c:pt>
                <c:pt idx="7">
                  <c:v>9.6162515560685744</c:v>
                </c:pt>
                <c:pt idx="8">
                  <c:v>10.434110806479366</c:v>
                </c:pt>
              </c:numCache>
            </c:numRef>
          </c:val>
          <c:smooth val="0"/>
          <c:extLst>
            <c:ext xmlns:c16="http://schemas.microsoft.com/office/drawing/2014/chart" uri="{C3380CC4-5D6E-409C-BE32-E72D297353CC}">
              <c16:uniqueId val="{00000003-73AB-4390-A8AE-575585E2ED42}"/>
            </c:ext>
          </c:extLst>
        </c:ser>
        <c:dLbls>
          <c:showLegendKey val="0"/>
          <c:showVal val="0"/>
          <c:showCatName val="0"/>
          <c:showSerName val="0"/>
          <c:showPercent val="0"/>
          <c:showBubbleSize val="0"/>
        </c:dLbls>
        <c:marker val="1"/>
        <c:smooth val="0"/>
        <c:axId val="461565304"/>
        <c:axId val="1"/>
      </c:lineChart>
      <c:lineChart>
        <c:grouping val="standard"/>
        <c:varyColors val="0"/>
        <c:ser>
          <c:idx val="3"/>
          <c:order val="3"/>
          <c:tx>
            <c:strRef>
              <c:f>'Figure 2.2.1'!$B$8</c:f>
              <c:strCache>
                <c:ptCount val="1"/>
                <c:pt idx="0">
                  <c:v>Insurance premiums to GDP (right axis)</c:v>
                </c:pt>
              </c:strCache>
            </c:strRef>
          </c:tx>
          <c:spPr>
            <a:ln w="50800"/>
          </c:spPr>
          <c:marker>
            <c:symbol val="diamond"/>
            <c:size val="6"/>
          </c:marker>
          <c:cat>
            <c:numRef>
              <c:f>'Figure 2.2.1'!$C$4:$K$4</c:f>
              <c:numCache>
                <c:formatCode>General</c:formatCode>
                <c:ptCount val="9"/>
                <c:pt idx="0">
                  <c:v>2004</c:v>
                </c:pt>
                <c:pt idx="1">
                  <c:v>2005</c:v>
                </c:pt>
                <c:pt idx="2">
                  <c:v>2006</c:v>
                </c:pt>
                <c:pt idx="3">
                  <c:v>2007</c:v>
                </c:pt>
                <c:pt idx="4">
                  <c:v>2008</c:v>
                </c:pt>
                <c:pt idx="5">
                  <c:v>2009</c:v>
                </c:pt>
                <c:pt idx="6">
                  <c:v>2010</c:v>
                </c:pt>
                <c:pt idx="7">
                  <c:v>2011</c:v>
                </c:pt>
                <c:pt idx="8" formatCode="mm/yyyy">
                  <c:v>41183</c:v>
                </c:pt>
              </c:numCache>
            </c:numRef>
          </c:cat>
          <c:val>
            <c:numRef>
              <c:f>'Figure 2.2.1'!$C$8:$K$8</c:f>
              <c:numCache>
                <c:formatCode>#\ ##0.0</c:formatCode>
                <c:ptCount val="9"/>
                <c:pt idx="0">
                  <c:v>0.68</c:v>
                </c:pt>
                <c:pt idx="1">
                  <c:v>0.88</c:v>
                </c:pt>
                <c:pt idx="2">
                  <c:v>1.18</c:v>
                </c:pt>
                <c:pt idx="3">
                  <c:v>1.1499999999999999</c:v>
                </c:pt>
                <c:pt idx="4">
                  <c:v>0.83</c:v>
                </c:pt>
                <c:pt idx="5">
                  <c:v>0.67</c:v>
                </c:pt>
                <c:pt idx="6">
                  <c:v>0.64</c:v>
                </c:pt>
                <c:pt idx="7">
                  <c:v>0.71994828138180889</c:v>
                </c:pt>
                <c:pt idx="8">
                  <c:v>0.59036873444547611</c:v>
                </c:pt>
              </c:numCache>
            </c:numRef>
          </c:val>
          <c:smooth val="0"/>
          <c:extLst>
            <c:ext xmlns:c16="http://schemas.microsoft.com/office/drawing/2014/chart" uri="{C3380CC4-5D6E-409C-BE32-E72D297353CC}">
              <c16:uniqueId val="{00000004-73AB-4390-A8AE-575585E2ED42}"/>
            </c:ext>
          </c:extLst>
        </c:ser>
        <c:dLbls>
          <c:showLegendKey val="0"/>
          <c:showVal val="0"/>
          <c:showCatName val="0"/>
          <c:showSerName val="0"/>
          <c:showPercent val="0"/>
          <c:showBubbleSize val="0"/>
        </c:dLbls>
        <c:marker val="1"/>
        <c:smooth val="0"/>
        <c:axId val="3"/>
        <c:axId val="4"/>
      </c:lineChart>
      <c:catAx>
        <c:axId val="46156530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cmpd="sng">
              <a:prstDash val="sysDot"/>
            </a:ln>
          </c:spPr>
        </c:majorGridlines>
        <c:title>
          <c:tx>
            <c:rich>
              <a:bodyPr rot="0" vert="horz"/>
              <a:lstStyle/>
              <a:p>
                <a:pPr>
                  <a:defRPr lang="en-US" sz="1000" b="0" i="0" u="none" strike="noStrike" baseline="0">
                    <a:solidFill>
                      <a:srgbClr val="000000"/>
                    </a:solidFill>
                    <a:latin typeface="Times New Roman"/>
                    <a:ea typeface="Times New Roman"/>
                    <a:cs typeface="Times New Roman"/>
                  </a:defRPr>
                </a:pPr>
                <a:r>
                  <a:rPr lang="ru-RU" sz="1000" b="0"/>
                  <a:t>%</a:t>
                </a:r>
              </a:p>
            </c:rich>
          </c:tx>
          <c:layout>
            <c:manualLayout>
              <c:xMode val="edge"/>
              <c:yMode val="edge"/>
              <c:x val="1.0017482754414735E-2"/>
              <c:y val="0.31532098193608155"/>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61565304"/>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0" sourceLinked="0"/>
        <c:majorTickMark val="cross"/>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valAx>
    </c:plotArea>
    <c:legend>
      <c:legendPos val="r"/>
      <c:layout>
        <c:manualLayout>
          <c:xMode val="edge"/>
          <c:yMode val="edge"/>
          <c:wMode val="edge"/>
          <c:hMode val="edge"/>
          <c:x val="7.9007774630580827E-2"/>
          <c:y val="0.75892048788019151"/>
          <c:w val="0.9678969646866431"/>
          <c:h val="0.92632515053265407"/>
        </c:manualLayout>
      </c:layout>
      <c:overlay val="0"/>
      <c:txPr>
        <a:bodyPr/>
        <a:lstStyle/>
        <a:p>
          <a:pPr>
            <a:defRPr lang="en-US" sz="10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paperSize="9" orientation="landscape"/>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755119733657271"/>
          <c:y val="0.101562693715465"/>
          <c:w val="0.4836739513651474"/>
          <c:h val="0.63281370699635886"/>
        </c:manualLayout>
      </c:layout>
      <c:lineChart>
        <c:grouping val="standard"/>
        <c:varyColors val="0"/>
        <c:ser>
          <c:idx val="0"/>
          <c:order val="0"/>
          <c:spPr>
            <a:ln w="12700">
              <a:solidFill>
                <a:srgbClr val="000080"/>
              </a:solidFill>
              <a:prstDash val="solid"/>
            </a:ln>
          </c:spPr>
          <c:marker>
            <c:symbol val="diamond"/>
            <c:size val="5"/>
            <c:spPr>
              <a:solidFill>
                <a:srgbClr val="000080"/>
              </a:solidFill>
              <a:ln>
                <a:solidFill>
                  <a:srgbClr val="0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0-78C3-4767-B191-5C2AEC4EC58F}"/>
            </c:ext>
          </c:extLst>
        </c:ser>
        <c:ser>
          <c:idx val="1"/>
          <c:order val="1"/>
          <c:spPr>
            <a:ln w="12700">
              <a:solidFill>
                <a:srgbClr val="FF00FF"/>
              </a:solidFill>
              <a:prstDash val="solid"/>
            </a:ln>
          </c:spPr>
          <c:marker>
            <c:symbol val="square"/>
            <c:size val="5"/>
            <c:spPr>
              <a:solidFill>
                <a:srgbClr val="FF00FF"/>
              </a:solidFill>
              <a:ln>
                <a:solidFill>
                  <a:srgbClr val="FF00FF"/>
                </a:solidFill>
                <a:prstDash val="solid"/>
              </a:ln>
            </c:spPr>
          </c:marker>
          <c:val>
            <c:numLit>
              <c:formatCode>General</c:formatCode>
              <c:ptCount val="1"/>
              <c:pt idx="0">
                <c:v>0</c:v>
              </c:pt>
            </c:numLit>
          </c:val>
          <c:smooth val="0"/>
          <c:extLst>
            <c:ext xmlns:c16="http://schemas.microsoft.com/office/drawing/2014/chart" uri="{C3380CC4-5D6E-409C-BE32-E72D297353CC}">
              <c16:uniqueId val="{00000001-78C3-4767-B191-5C2AEC4EC58F}"/>
            </c:ext>
          </c:extLst>
        </c:ser>
        <c:ser>
          <c:idx val="2"/>
          <c:order val="2"/>
          <c:spPr>
            <a:ln w="12700">
              <a:solidFill>
                <a:srgbClr val="FFFF00"/>
              </a:solidFill>
              <a:prstDash val="solid"/>
            </a:ln>
          </c:spPr>
          <c:marker>
            <c:symbol val="triangle"/>
            <c:size val="5"/>
            <c:spPr>
              <a:solidFill>
                <a:srgbClr val="FFFF00"/>
              </a:solidFill>
              <a:ln>
                <a:solidFill>
                  <a:srgbClr val="FFFF00"/>
                </a:solidFill>
                <a:prstDash val="solid"/>
              </a:ln>
            </c:spPr>
          </c:marker>
          <c:val>
            <c:numLit>
              <c:formatCode>General</c:formatCode>
              <c:ptCount val="1"/>
              <c:pt idx="0">
                <c:v>0</c:v>
              </c:pt>
            </c:numLit>
          </c:val>
          <c:smooth val="0"/>
          <c:extLst>
            <c:ext xmlns:c16="http://schemas.microsoft.com/office/drawing/2014/chart" uri="{C3380CC4-5D6E-409C-BE32-E72D297353CC}">
              <c16:uniqueId val="{00000002-78C3-4767-B191-5C2AEC4EC58F}"/>
            </c:ext>
          </c:extLst>
        </c:ser>
        <c:ser>
          <c:idx val="3"/>
          <c:order val="3"/>
          <c:spPr>
            <a:ln w="12700">
              <a:solidFill>
                <a:srgbClr val="00FFFF"/>
              </a:solidFill>
              <a:prstDash val="solid"/>
            </a:ln>
          </c:spPr>
          <c:marker>
            <c:symbol val="x"/>
            <c:size val="5"/>
            <c:spPr>
              <a:noFill/>
              <a:ln>
                <a:solidFill>
                  <a:srgbClr val="00FFFF"/>
                </a:solidFill>
                <a:prstDash val="solid"/>
              </a:ln>
            </c:spPr>
          </c:marker>
          <c:val>
            <c:numLit>
              <c:formatCode>General</c:formatCode>
              <c:ptCount val="1"/>
              <c:pt idx="0">
                <c:v>0</c:v>
              </c:pt>
            </c:numLit>
          </c:val>
          <c:smooth val="0"/>
          <c:extLst>
            <c:ext xmlns:c16="http://schemas.microsoft.com/office/drawing/2014/chart" uri="{C3380CC4-5D6E-409C-BE32-E72D297353CC}">
              <c16:uniqueId val="{00000003-78C3-4767-B191-5C2AEC4EC58F}"/>
            </c:ext>
          </c:extLst>
        </c:ser>
        <c:ser>
          <c:idx val="4"/>
          <c:order val="4"/>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0</c:v>
              </c:pt>
            </c:numLit>
          </c:val>
          <c:smooth val="0"/>
          <c:extLst>
            <c:ext xmlns:c16="http://schemas.microsoft.com/office/drawing/2014/chart" uri="{C3380CC4-5D6E-409C-BE32-E72D297353CC}">
              <c16:uniqueId val="{00000004-78C3-4767-B191-5C2AEC4EC58F}"/>
            </c:ext>
          </c:extLst>
        </c:ser>
        <c:ser>
          <c:idx val="5"/>
          <c:order val="5"/>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0</c:v>
              </c:pt>
            </c:numLit>
          </c:val>
          <c:smooth val="0"/>
          <c:extLst>
            <c:ext xmlns:c16="http://schemas.microsoft.com/office/drawing/2014/chart" uri="{C3380CC4-5D6E-409C-BE32-E72D297353CC}">
              <c16:uniqueId val="{00000005-78C3-4767-B191-5C2AEC4EC58F}"/>
            </c:ext>
          </c:extLst>
        </c:ser>
        <c:dLbls>
          <c:showLegendKey val="0"/>
          <c:showVal val="0"/>
          <c:showCatName val="0"/>
          <c:showSerName val="0"/>
          <c:showPercent val="0"/>
          <c:showBubbleSize val="0"/>
        </c:dLbls>
        <c:marker val="1"/>
        <c:smooth val="0"/>
        <c:axId val="471296256"/>
        <c:axId val="1"/>
      </c:lineChart>
      <c:catAx>
        <c:axId val="471296256"/>
        <c:scaling>
          <c:orientation val="minMax"/>
        </c:scaling>
        <c:delete val="0"/>
        <c:axPos val="b"/>
        <c:numFmt formatCode="General" sourceLinked="1"/>
        <c:majorTickMark val="out"/>
        <c:minorTickMark val="none"/>
        <c:tickLblPos val="nextTo"/>
        <c:spPr>
          <a:ln w="3175">
            <a:solidFill>
              <a:srgbClr val="000000"/>
            </a:solidFill>
            <a:prstDash val="solid"/>
          </a:ln>
        </c:spPr>
        <c:txPr>
          <a:bodyPr rot="-27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71296256"/>
        <c:crosses val="autoZero"/>
        <c:crossBetween val="between"/>
      </c:valAx>
      <c:spPr>
        <a:solidFill>
          <a:srgbClr val="C0C0C0"/>
        </a:solidFill>
        <a:ln w="12700">
          <a:solidFill>
            <a:srgbClr val="808080"/>
          </a:solidFill>
          <a:prstDash val="solid"/>
        </a:ln>
      </c:spPr>
    </c:plotArea>
    <c:legend>
      <c:legendPos val="r"/>
      <c:layout>
        <c:manualLayout>
          <c:xMode val="edge"/>
          <c:yMode val="edge"/>
          <c:wMode val="edge"/>
          <c:hMode val="edge"/>
          <c:x val="0.68367415470125048"/>
          <c:y val="0.17186351706036743"/>
          <c:w val="0.98367454068241456"/>
          <c:h val="0.66797900262467191"/>
        </c:manualLayout>
      </c:layout>
      <c:overlay val="0"/>
      <c:spPr>
        <a:solidFill>
          <a:srgbClr val="FFFFFF"/>
        </a:solidFill>
        <a:ln w="3175">
          <a:solidFill>
            <a:srgbClr val="000000"/>
          </a:solidFill>
          <a:prstDash val="solid"/>
        </a:ln>
      </c:spPr>
      <c:txPr>
        <a:bodyPr/>
        <a:lstStyle/>
        <a:p>
          <a:pPr>
            <a:defRPr lang="en-US" sz="7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barChart>
        <c:barDir val="col"/>
        <c:grouping val="clustered"/>
        <c:varyColors val="0"/>
        <c:ser>
          <c:idx val="0"/>
          <c:order val="0"/>
          <c:tx>
            <c:strRef>
              <c:f>'Figure 2.2.2'!$B$44</c:f>
              <c:strCache>
                <c:ptCount val="1"/>
                <c:pt idx="0">
                  <c:v>Household debt-to-GDP ratio </c:v>
                </c:pt>
              </c:strCache>
            </c:strRef>
          </c:tx>
          <c:invertIfNegative val="0"/>
          <c:cat>
            <c:numRef>
              <c:f>'Figure 2.2.2'!$C$43:$U$43</c:f>
              <c:numCache>
                <c:formatCode>mm/yyyy</c:formatCode>
                <c:ptCount val="19"/>
                <c:pt idx="0">
                  <c:v>39539</c:v>
                </c:pt>
                <c:pt idx="1">
                  <c:v>39630</c:v>
                </c:pt>
                <c:pt idx="2">
                  <c:v>39722</c:v>
                </c:pt>
                <c:pt idx="3">
                  <c:v>39814</c:v>
                </c:pt>
                <c:pt idx="4">
                  <c:v>39904</c:v>
                </c:pt>
                <c:pt idx="5">
                  <c:v>39995</c:v>
                </c:pt>
                <c:pt idx="6">
                  <c:v>40087</c:v>
                </c:pt>
                <c:pt idx="7">
                  <c:v>40179</c:v>
                </c:pt>
                <c:pt idx="8">
                  <c:v>40269</c:v>
                </c:pt>
                <c:pt idx="9">
                  <c:v>40360</c:v>
                </c:pt>
                <c:pt idx="10">
                  <c:v>40452</c:v>
                </c:pt>
                <c:pt idx="11">
                  <c:v>40544</c:v>
                </c:pt>
                <c:pt idx="12">
                  <c:v>40634</c:v>
                </c:pt>
                <c:pt idx="13">
                  <c:v>40725</c:v>
                </c:pt>
                <c:pt idx="14">
                  <c:v>40817</c:v>
                </c:pt>
                <c:pt idx="15">
                  <c:v>40909</c:v>
                </c:pt>
                <c:pt idx="16">
                  <c:v>41000</c:v>
                </c:pt>
                <c:pt idx="17">
                  <c:v>41091</c:v>
                </c:pt>
                <c:pt idx="18">
                  <c:v>41183</c:v>
                </c:pt>
              </c:numCache>
            </c:numRef>
          </c:cat>
          <c:val>
            <c:numRef>
              <c:f>'Figure 2.2.2'!$C$44:$U$44</c:f>
              <c:numCache>
                <c:formatCode>0%</c:formatCode>
                <c:ptCount val="19"/>
                <c:pt idx="0">
                  <c:v>0.20968193322051731</c:v>
                </c:pt>
                <c:pt idx="1">
                  <c:v>0.19312981472578886</c:v>
                </c:pt>
                <c:pt idx="2">
                  <c:v>0.17494544823402286</c:v>
                </c:pt>
                <c:pt idx="3">
                  <c:v>0.16816283580288605</c:v>
                </c:pt>
                <c:pt idx="4">
                  <c:v>0.17869820760622893</c:v>
                </c:pt>
                <c:pt idx="5">
                  <c:v>0.17462407087063286</c:v>
                </c:pt>
                <c:pt idx="6">
                  <c:v>0.17231712744866887</c:v>
                </c:pt>
                <c:pt idx="7">
                  <c:v>0.15151579497233275</c:v>
                </c:pt>
                <c:pt idx="8">
                  <c:v>0.13628095407296584</c:v>
                </c:pt>
                <c:pt idx="9">
                  <c:v>0.12475133302844191</c:v>
                </c:pt>
                <c:pt idx="10">
                  <c:v>0.12125394085591651</c:v>
                </c:pt>
                <c:pt idx="11">
                  <c:v>0.1117681809722445</c:v>
                </c:pt>
                <c:pt idx="12">
                  <c:v>0.10613083802671652</c:v>
                </c:pt>
                <c:pt idx="13">
                  <c:v>0.10444782795580003</c:v>
                </c:pt>
                <c:pt idx="14">
                  <c:v>9.659533644432719E-2</c:v>
                </c:pt>
                <c:pt idx="15">
                  <c:v>9.6100674276528533E-2</c:v>
                </c:pt>
                <c:pt idx="16">
                  <c:v>9.4661394882405075E-2</c:v>
                </c:pt>
                <c:pt idx="17">
                  <c:v>9.3982009828946653E-2</c:v>
                </c:pt>
                <c:pt idx="18">
                  <c:v>0.10014215925040054</c:v>
                </c:pt>
              </c:numCache>
            </c:numRef>
          </c:val>
          <c:extLst>
            <c:ext xmlns:c16="http://schemas.microsoft.com/office/drawing/2014/chart" uri="{C3380CC4-5D6E-409C-BE32-E72D297353CC}">
              <c16:uniqueId val="{00000000-D508-442F-B863-C933EEB8E376}"/>
            </c:ext>
          </c:extLst>
        </c:ser>
        <c:ser>
          <c:idx val="1"/>
          <c:order val="1"/>
          <c:tx>
            <c:strRef>
              <c:f>'Figure 2.2.2'!$B$45</c:f>
              <c:strCache>
                <c:ptCount val="1"/>
                <c:pt idx="0">
                  <c:v>Household debt-to-asset ratio </c:v>
                </c:pt>
              </c:strCache>
            </c:strRef>
          </c:tx>
          <c:invertIfNegative val="0"/>
          <c:cat>
            <c:numRef>
              <c:f>'Figure 2.2.2'!$C$43:$U$43</c:f>
              <c:numCache>
                <c:formatCode>mm/yyyy</c:formatCode>
                <c:ptCount val="19"/>
                <c:pt idx="0">
                  <c:v>39539</c:v>
                </c:pt>
                <c:pt idx="1">
                  <c:v>39630</c:v>
                </c:pt>
                <c:pt idx="2">
                  <c:v>39722</c:v>
                </c:pt>
                <c:pt idx="3">
                  <c:v>39814</c:v>
                </c:pt>
                <c:pt idx="4">
                  <c:v>39904</c:v>
                </c:pt>
                <c:pt idx="5">
                  <c:v>39995</c:v>
                </c:pt>
                <c:pt idx="6">
                  <c:v>40087</c:v>
                </c:pt>
                <c:pt idx="7">
                  <c:v>40179</c:v>
                </c:pt>
                <c:pt idx="8">
                  <c:v>40269</c:v>
                </c:pt>
                <c:pt idx="9">
                  <c:v>40360</c:v>
                </c:pt>
                <c:pt idx="10">
                  <c:v>40452</c:v>
                </c:pt>
                <c:pt idx="11">
                  <c:v>40544</c:v>
                </c:pt>
                <c:pt idx="12">
                  <c:v>40634</c:v>
                </c:pt>
                <c:pt idx="13">
                  <c:v>40725</c:v>
                </c:pt>
                <c:pt idx="14">
                  <c:v>40817</c:v>
                </c:pt>
                <c:pt idx="15">
                  <c:v>40909</c:v>
                </c:pt>
                <c:pt idx="16">
                  <c:v>41000</c:v>
                </c:pt>
                <c:pt idx="17">
                  <c:v>41091</c:v>
                </c:pt>
                <c:pt idx="18">
                  <c:v>41183</c:v>
                </c:pt>
              </c:numCache>
            </c:numRef>
          </c:cat>
          <c:val>
            <c:numRef>
              <c:f>'Figure 2.2.2'!$C$45:$U$45</c:f>
              <c:numCache>
                <c:formatCode>0%</c:formatCode>
                <c:ptCount val="19"/>
                <c:pt idx="0">
                  <c:v>0.12599261161276826</c:v>
                </c:pt>
                <c:pt idx="1">
                  <c:v>0.12956719847440795</c:v>
                </c:pt>
                <c:pt idx="2">
                  <c:v>0.13045251663845917</c:v>
                </c:pt>
                <c:pt idx="3">
                  <c:v>0.13092876138642554</c:v>
                </c:pt>
                <c:pt idx="4">
                  <c:v>0.14136014660074775</c:v>
                </c:pt>
                <c:pt idx="5">
                  <c:v>0.13566010664192041</c:v>
                </c:pt>
                <c:pt idx="6">
                  <c:v>0.13536513005178938</c:v>
                </c:pt>
                <c:pt idx="7">
                  <c:v>0.12852459414783504</c:v>
                </c:pt>
                <c:pt idx="8">
                  <c:v>0.11171790912076224</c:v>
                </c:pt>
                <c:pt idx="9">
                  <c:v>0.11324290055043892</c:v>
                </c:pt>
                <c:pt idx="10">
                  <c:v>0.10988538043154343</c:v>
                </c:pt>
                <c:pt idx="11">
                  <c:v>0.10874544734575417</c:v>
                </c:pt>
                <c:pt idx="12">
                  <c:v>0.10712225067203174</c:v>
                </c:pt>
                <c:pt idx="13">
                  <c:v>0.10644743662131634</c:v>
                </c:pt>
                <c:pt idx="14">
                  <c:v>0.10289963161481568</c:v>
                </c:pt>
                <c:pt idx="15">
                  <c:v>0.10914727433198276</c:v>
                </c:pt>
                <c:pt idx="16">
                  <c:v>0.10956550969056804</c:v>
                </c:pt>
                <c:pt idx="17">
                  <c:v>0.10909116427807265</c:v>
                </c:pt>
                <c:pt idx="18">
                  <c:v>0.11421654064173378</c:v>
                </c:pt>
              </c:numCache>
            </c:numRef>
          </c:val>
          <c:extLst>
            <c:ext xmlns:c16="http://schemas.microsoft.com/office/drawing/2014/chart" uri="{C3380CC4-5D6E-409C-BE32-E72D297353CC}">
              <c16:uniqueId val="{00000001-D508-442F-B863-C933EEB8E376}"/>
            </c:ext>
          </c:extLst>
        </c:ser>
        <c:dLbls>
          <c:showLegendKey val="0"/>
          <c:showVal val="0"/>
          <c:showCatName val="0"/>
          <c:showSerName val="0"/>
          <c:showPercent val="0"/>
          <c:showBubbleSize val="0"/>
        </c:dLbls>
        <c:gapWidth val="68"/>
        <c:axId val="471291664"/>
        <c:axId val="1"/>
      </c:barChart>
      <c:catAx>
        <c:axId val="471291664"/>
        <c:scaling>
          <c:orientation val="minMax"/>
        </c:scaling>
        <c:delete val="0"/>
        <c:axPos val="b"/>
        <c:numFmt formatCode="mm/yy" sourceLinked="0"/>
        <c:majorTickMark val="out"/>
        <c:minorTickMark val="none"/>
        <c:tickLblPos val="nextTo"/>
        <c:txPr>
          <a:bodyPr rot="-5400000" vert="horz"/>
          <a:lstStyle/>
          <a:p>
            <a:pPr>
              <a:defRPr lang="en-US">
                <a:latin typeface="Times New Roman" pitchFamily="18" charset="0"/>
                <a:cs typeface="Times New Roman" pitchFamily="18" charset="0"/>
              </a:defRPr>
            </a:pPr>
            <a:endParaRPr lang="ru-RU"/>
          </a:p>
        </c:txPr>
        <c:crossAx val="1"/>
        <c:crosses val="autoZero"/>
        <c:auto val="0"/>
        <c:lblAlgn val="ctr"/>
        <c:lblOffset val="100"/>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en-US">
                <a:latin typeface="Times New Roman" pitchFamily="18" charset="0"/>
                <a:cs typeface="Times New Roman" pitchFamily="18" charset="0"/>
              </a:defRPr>
            </a:pPr>
            <a:endParaRPr lang="ru-RU"/>
          </a:p>
        </c:txPr>
        <c:crossAx val="471291664"/>
        <c:crosses val="autoZero"/>
        <c:crossBetween val="between"/>
      </c:valAx>
    </c:plotArea>
    <c:legend>
      <c:legendPos val="b"/>
      <c:overlay val="0"/>
      <c:txPr>
        <a:bodyPr/>
        <a:lstStyle/>
        <a:p>
          <a:pPr>
            <a:defRPr lang="en-US" sz="10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211" l="0.70000000000000062" r="0.70000000000000062" t="0.75000000000000211"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034792204988102E-2"/>
          <c:y val="5.3435214089363102E-2"/>
          <c:w val="0.87861395667838904"/>
          <c:h val="0.4674507381052293"/>
        </c:manualLayout>
      </c:layout>
      <c:lineChart>
        <c:grouping val="standard"/>
        <c:varyColors val="0"/>
        <c:ser>
          <c:idx val="0"/>
          <c:order val="0"/>
          <c:tx>
            <c:strRef>
              <c:f>'Figure 2.2.2'!$D$4</c:f>
              <c:strCache>
                <c:ptCount val="1"/>
                <c:pt idx="0">
                  <c:v>Agriculture</c:v>
                </c:pt>
              </c:strCache>
            </c:strRef>
          </c:tx>
          <c:spPr>
            <a:ln w="50800"/>
          </c:spPr>
          <c:marker>
            <c:symbol val="diamond"/>
            <c:size val="5"/>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2.2.2'!$D$5:$D$41</c:f>
              <c:numCache>
                <c:formatCode>0.0%</c:formatCode>
                <c:ptCount val="37"/>
                <c:pt idx="0">
                  <c:v>0.16880071245463607</c:v>
                </c:pt>
                <c:pt idx="1">
                  <c:v>0.17957828843454052</c:v>
                </c:pt>
                <c:pt idx="2">
                  <c:v>0.16166894840229712</c:v>
                </c:pt>
                <c:pt idx="3">
                  <c:v>0.14326216209061524</c:v>
                </c:pt>
                <c:pt idx="4">
                  <c:v>0.14132110208342005</c:v>
                </c:pt>
                <c:pt idx="5">
                  <c:v>0.16387431097101832</c:v>
                </c:pt>
                <c:pt idx="6">
                  <c:v>0.1570599594253704</c:v>
                </c:pt>
                <c:pt idx="7">
                  <c:v>0.13879076563171464</c:v>
                </c:pt>
                <c:pt idx="8">
                  <c:v>0.14033225407102057</c:v>
                </c:pt>
                <c:pt idx="9">
                  <c:v>0.13984532549567324</c:v>
                </c:pt>
                <c:pt idx="10">
                  <c:v>0.15025340765298892</c:v>
                </c:pt>
                <c:pt idx="11">
                  <c:v>0.16424300293168159</c:v>
                </c:pt>
                <c:pt idx="12">
                  <c:v>0.16170602673765533</c:v>
                </c:pt>
                <c:pt idx="13">
                  <c:v>0.15941501930600224</c:v>
                </c:pt>
                <c:pt idx="14">
                  <c:v>0.17525989003560319</c:v>
                </c:pt>
                <c:pt idx="15">
                  <c:v>0.17204330696748052</c:v>
                </c:pt>
                <c:pt idx="16">
                  <c:v>0.16306150340801315</c:v>
                </c:pt>
                <c:pt idx="17">
                  <c:v>0.13058263314152999</c:v>
                </c:pt>
                <c:pt idx="19">
                  <c:v>0.27539514638868873</c:v>
                </c:pt>
                <c:pt idx="20">
                  <c:v>0.27282587813523324</c:v>
                </c:pt>
                <c:pt idx="21">
                  <c:v>0.21654470480031243</c:v>
                </c:pt>
                <c:pt idx="22">
                  <c:v>0.22244687775503799</c:v>
                </c:pt>
                <c:pt idx="23">
                  <c:v>0.21884238628961172</c:v>
                </c:pt>
                <c:pt idx="24">
                  <c:v>0.22575616379517616</c:v>
                </c:pt>
                <c:pt idx="25">
                  <c:v>0.22108703924783507</c:v>
                </c:pt>
                <c:pt idx="26">
                  <c:v>0.20435726599246395</c:v>
                </c:pt>
                <c:pt idx="27">
                  <c:v>0.19895071559616948</c:v>
                </c:pt>
                <c:pt idx="28">
                  <c:v>0.19353466166051367</c:v>
                </c:pt>
                <c:pt idx="29">
                  <c:v>0.21033500753024037</c:v>
                </c:pt>
                <c:pt idx="30">
                  <c:v>0.23154615568226825</c:v>
                </c:pt>
                <c:pt idx="31">
                  <c:v>0.22536820019507103</c:v>
                </c:pt>
                <c:pt idx="32">
                  <c:v>0.21357232351858543</c:v>
                </c:pt>
                <c:pt idx="33">
                  <c:v>0.23588256418154802</c:v>
                </c:pt>
                <c:pt idx="34">
                  <c:v>0.23622591668166074</c:v>
                </c:pt>
                <c:pt idx="35">
                  <c:v>0.22033568349105923</c:v>
                </c:pt>
                <c:pt idx="36">
                  <c:v>0.18187327290293753</c:v>
                </c:pt>
              </c:numCache>
            </c:numRef>
          </c:val>
          <c:smooth val="0"/>
          <c:extLst>
            <c:ext xmlns:c16="http://schemas.microsoft.com/office/drawing/2014/chart" uri="{C3380CC4-5D6E-409C-BE32-E72D297353CC}">
              <c16:uniqueId val="{00000000-1F13-40CA-8B10-1E6D8CD31EC7}"/>
            </c:ext>
          </c:extLst>
        </c:ser>
        <c:ser>
          <c:idx val="1"/>
          <c:order val="1"/>
          <c:tx>
            <c:strRef>
              <c:f>'Figure 2.2.2'!$E$4</c:f>
              <c:strCache>
                <c:ptCount val="1"/>
                <c:pt idx="0">
                  <c:v>Industry</c:v>
                </c:pt>
              </c:strCache>
            </c:strRef>
          </c:tx>
          <c:spPr>
            <a:ln w="50800"/>
          </c:spPr>
          <c:marker>
            <c:symbol val="square"/>
            <c:size val="4"/>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2.2.2'!$E$5:$E$41</c:f>
              <c:numCache>
                <c:formatCode>0.0%</c:formatCode>
                <c:ptCount val="37"/>
                <c:pt idx="0">
                  <c:v>7.4896522447591207E-2</c:v>
                </c:pt>
                <c:pt idx="1">
                  <c:v>7.8652098277980961E-2</c:v>
                </c:pt>
                <c:pt idx="2">
                  <c:v>7.6258327138231885E-2</c:v>
                </c:pt>
                <c:pt idx="3">
                  <c:v>8.2968020839724363E-2</c:v>
                </c:pt>
                <c:pt idx="4">
                  <c:v>9.1005490202690248E-2</c:v>
                </c:pt>
                <c:pt idx="5">
                  <c:v>8.5265046213828508E-2</c:v>
                </c:pt>
                <c:pt idx="6">
                  <c:v>8.9940593493684814E-2</c:v>
                </c:pt>
                <c:pt idx="7">
                  <c:v>7.8329445752613705E-2</c:v>
                </c:pt>
                <c:pt idx="8">
                  <c:v>8.0530729817301694E-2</c:v>
                </c:pt>
                <c:pt idx="9">
                  <c:v>8.5062463619038117E-2</c:v>
                </c:pt>
                <c:pt idx="10">
                  <c:v>9.3906451170684996E-2</c:v>
                </c:pt>
                <c:pt idx="11">
                  <c:v>9.0264445571446417E-2</c:v>
                </c:pt>
                <c:pt idx="12">
                  <c:v>8.7059027771121233E-2</c:v>
                </c:pt>
                <c:pt idx="13">
                  <c:v>8.5772834064226394E-2</c:v>
                </c:pt>
                <c:pt idx="14">
                  <c:v>7.8620228091587918E-2</c:v>
                </c:pt>
                <c:pt idx="15">
                  <c:v>8.2682740477405134E-2</c:v>
                </c:pt>
                <c:pt idx="16">
                  <c:v>7.9929801695361333E-2</c:v>
                </c:pt>
                <c:pt idx="17">
                  <c:v>8.3408348288754111E-2</c:v>
                </c:pt>
                <c:pt idx="19">
                  <c:v>0.1769806326330424</c:v>
                </c:pt>
                <c:pt idx="20">
                  <c:v>0.18344560416955849</c:v>
                </c:pt>
                <c:pt idx="21">
                  <c:v>0.1780746797349349</c:v>
                </c:pt>
                <c:pt idx="22">
                  <c:v>0.19031762053438109</c:v>
                </c:pt>
                <c:pt idx="23">
                  <c:v>0.20532024906675708</c:v>
                </c:pt>
                <c:pt idx="24">
                  <c:v>0.18665649032438678</c:v>
                </c:pt>
                <c:pt idx="25">
                  <c:v>0.19409390470092361</c:v>
                </c:pt>
                <c:pt idx="26">
                  <c:v>0.17006597439472484</c:v>
                </c:pt>
                <c:pt idx="27">
                  <c:v>0.18107354950368462</c:v>
                </c:pt>
                <c:pt idx="28">
                  <c:v>0.19016233447810221</c:v>
                </c:pt>
                <c:pt idx="29">
                  <c:v>0.21123669344674406</c:v>
                </c:pt>
                <c:pt idx="30">
                  <c:v>0.20468791870122682</c:v>
                </c:pt>
                <c:pt idx="31">
                  <c:v>0.19607290939598845</c:v>
                </c:pt>
                <c:pt idx="32">
                  <c:v>0.19203303798199881</c:v>
                </c:pt>
                <c:pt idx="33">
                  <c:v>0.17846558561583861</c:v>
                </c:pt>
                <c:pt idx="34">
                  <c:v>0.19422686020403016</c:v>
                </c:pt>
                <c:pt idx="35">
                  <c:v>0.18597831954685179</c:v>
                </c:pt>
                <c:pt idx="36">
                  <c:v>0.19760701103533018</c:v>
                </c:pt>
              </c:numCache>
            </c:numRef>
          </c:val>
          <c:smooth val="0"/>
          <c:extLst>
            <c:ext xmlns:c16="http://schemas.microsoft.com/office/drawing/2014/chart" uri="{C3380CC4-5D6E-409C-BE32-E72D297353CC}">
              <c16:uniqueId val="{00000001-1F13-40CA-8B10-1E6D8CD31EC7}"/>
            </c:ext>
          </c:extLst>
        </c:ser>
        <c:ser>
          <c:idx val="2"/>
          <c:order val="2"/>
          <c:tx>
            <c:strRef>
              <c:f>'Figure 2.2.2'!$F$4</c:f>
              <c:strCache>
                <c:ptCount val="1"/>
                <c:pt idx="0">
                  <c:v>Construction</c:v>
                </c:pt>
              </c:strCache>
            </c:strRef>
          </c:tx>
          <c:spPr>
            <a:ln w="50800"/>
          </c:spPr>
          <c:marker>
            <c:symbol val="triangle"/>
            <c:size val="4"/>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2.2.2'!$F$5:$F$41</c:f>
              <c:numCache>
                <c:formatCode>0.0%</c:formatCode>
                <c:ptCount val="37"/>
                <c:pt idx="0">
                  <c:v>0.15916249922075945</c:v>
                </c:pt>
                <c:pt idx="1">
                  <c:v>0.1600663779711381</c:v>
                </c:pt>
                <c:pt idx="2">
                  <c:v>0.20174560698793181</c:v>
                </c:pt>
                <c:pt idx="3">
                  <c:v>0.22118431475882325</c:v>
                </c:pt>
                <c:pt idx="4">
                  <c:v>0.19173172198157074</c:v>
                </c:pt>
                <c:pt idx="5">
                  <c:v>0.19798461734764522</c:v>
                </c:pt>
                <c:pt idx="6">
                  <c:v>0.19811036837952195</c:v>
                </c:pt>
                <c:pt idx="7">
                  <c:v>0.19048859495976173</c:v>
                </c:pt>
                <c:pt idx="8">
                  <c:v>0.20315924875777139</c:v>
                </c:pt>
                <c:pt idx="9">
                  <c:v>0.18817412052968827</c:v>
                </c:pt>
                <c:pt idx="10">
                  <c:v>0.18101229082459894</c:v>
                </c:pt>
                <c:pt idx="11">
                  <c:v>0.18698604985003642</c:v>
                </c:pt>
                <c:pt idx="12">
                  <c:v>0.20764899747898971</c:v>
                </c:pt>
                <c:pt idx="13">
                  <c:v>0.1911750275750847</c:v>
                </c:pt>
                <c:pt idx="14">
                  <c:v>0.17790678965768267</c:v>
                </c:pt>
                <c:pt idx="15">
                  <c:v>0.17697857088072677</c:v>
                </c:pt>
                <c:pt idx="16">
                  <c:v>0.1230213812329114</c:v>
                </c:pt>
                <c:pt idx="17">
                  <c:v>0.13056626460147941</c:v>
                </c:pt>
                <c:pt idx="19">
                  <c:v>0.17554643401368822</c:v>
                </c:pt>
                <c:pt idx="20">
                  <c:v>0.18017774744732773</c:v>
                </c:pt>
                <c:pt idx="21">
                  <c:v>0.22629855677155408</c:v>
                </c:pt>
                <c:pt idx="22">
                  <c:v>0.24610080353067096</c:v>
                </c:pt>
                <c:pt idx="23">
                  <c:v>0.21382538980424612</c:v>
                </c:pt>
                <c:pt idx="24">
                  <c:v>0.1998130699033932</c:v>
                </c:pt>
                <c:pt idx="25">
                  <c:v>0.20288198945720579</c:v>
                </c:pt>
                <c:pt idx="26">
                  <c:v>0.21009861239839081</c:v>
                </c:pt>
                <c:pt idx="27">
                  <c:v>0.2308772502377201</c:v>
                </c:pt>
                <c:pt idx="28">
                  <c:v>0.21156352959628572</c:v>
                </c:pt>
                <c:pt idx="29">
                  <c:v>0.21214356587570096</c:v>
                </c:pt>
                <c:pt idx="30">
                  <c:v>0.22150101496212224</c:v>
                </c:pt>
                <c:pt idx="31">
                  <c:v>0.25115336217060485</c:v>
                </c:pt>
                <c:pt idx="32">
                  <c:v>0.24174001334154047</c:v>
                </c:pt>
                <c:pt idx="33">
                  <c:v>0.23817089435698635</c:v>
                </c:pt>
                <c:pt idx="34">
                  <c:v>0.23378040242295361</c:v>
                </c:pt>
                <c:pt idx="35">
                  <c:v>0.16262904992650984</c:v>
                </c:pt>
                <c:pt idx="36">
                  <c:v>0.17012812565295293</c:v>
                </c:pt>
              </c:numCache>
            </c:numRef>
          </c:val>
          <c:smooth val="0"/>
          <c:extLst>
            <c:ext xmlns:c16="http://schemas.microsoft.com/office/drawing/2014/chart" uri="{C3380CC4-5D6E-409C-BE32-E72D297353CC}">
              <c16:uniqueId val="{00000002-1F13-40CA-8B10-1E6D8CD31EC7}"/>
            </c:ext>
          </c:extLst>
        </c:ser>
        <c:ser>
          <c:idx val="3"/>
          <c:order val="3"/>
          <c:tx>
            <c:strRef>
              <c:f>'Figure 2.2.2'!$G$4</c:f>
              <c:strCache>
                <c:ptCount val="1"/>
                <c:pt idx="0">
                  <c:v>Trade </c:v>
                </c:pt>
              </c:strCache>
            </c:strRef>
          </c:tx>
          <c:spPr>
            <a:ln w="50800"/>
          </c:spPr>
          <c:marker>
            <c:symbol val="circle"/>
            <c:size val="4"/>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2.2.2'!$G$5:$G$41</c:f>
              <c:numCache>
                <c:formatCode>0.0%</c:formatCode>
                <c:ptCount val="37"/>
                <c:pt idx="0">
                  <c:v>0.27397360895862211</c:v>
                </c:pt>
                <c:pt idx="1">
                  <c:v>0.25515436593919305</c:v>
                </c:pt>
                <c:pt idx="2">
                  <c:v>0.22647008263135926</c:v>
                </c:pt>
                <c:pt idx="3">
                  <c:v>0.22268151037866896</c:v>
                </c:pt>
                <c:pt idx="4">
                  <c:v>0.21165774900403087</c:v>
                </c:pt>
                <c:pt idx="5">
                  <c:v>0.24392414341277288</c:v>
                </c:pt>
                <c:pt idx="6">
                  <c:v>0.23610450990663734</c:v>
                </c:pt>
                <c:pt idx="7">
                  <c:v>0.19868191100954549</c:v>
                </c:pt>
                <c:pt idx="8">
                  <c:v>0.20699813216183774</c:v>
                </c:pt>
                <c:pt idx="9">
                  <c:v>0.18553447599034312</c:v>
                </c:pt>
                <c:pt idx="10">
                  <c:v>0.1814171253797143</c:v>
                </c:pt>
                <c:pt idx="11">
                  <c:v>0.17555898345532234</c:v>
                </c:pt>
                <c:pt idx="12">
                  <c:v>0.16721046479604945</c:v>
                </c:pt>
                <c:pt idx="13">
                  <c:v>0.16942841015796734</c:v>
                </c:pt>
                <c:pt idx="14">
                  <c:v>0.16404103016938834</c:v>
                </c:pt>
                <c:pt idx="15">
                  <c:v>0.17346986763855513</c:v>
                </c:pt>
                <c:pt idx="16">
                  <c:v>0.22599329689255099</c:v>
                </c:pt>
                <c:pt idx="17">
                  <c:v>0.22141588243770172</c:v>
                </c:pt>
                <c:pt idx="19">
                  <c:v>0.33823769316966373</c:v>
                </c:pt>
                <c:pt idx="20">
                  <c:v>0.31995810040571082</c:v>
                </c:pt>
                <c:pt idx="21">
                  <c:v>0.28517180692490063</c:v>
                </c:pt>
                <c:pt idx="22">
                  <c:v>0.28052644029876561</c:v>
                </c:pt>
                <c:pt idx="23">
                  <c:v>0.27124389520489817</c:v>
                </c:pt>
                <c:pt idx="24">
                  <c:v>0.29189205048345851</c:v>
                </c:pt>
                <c:pt idx="25">
                  <c:v>0.31152972743075075</c:v>
                </c:pt>
                <c:pt idx="26">
                  <c:v>0.25467374842775387</c:v>
                </c:pt>
                <c:pt idx="27">
                  <c:v>0.25633844009782292</c:v>
                </c:pt>
                <c:pt idx="28">
                  <c:v>0.25547306824611288</c:v>
                </c:pt>
                <c:pt idx="29">
                  <c:v>0.25229241299350968</c:v>
                </c:pt>
                <c:pt idx="30">
                  <c:v>0.29067249879360679</c:v>
                </c:pt>
                <c:pt idx="31">
                  <c:v>0.25526032726700154</c:v>
                </c:pt>
                <c:pt idx="32">
                  <c:v>0.24432452801029333</c:v>
                </c:pt>
                <c:pt idx="33">
                  <c:v>0.24385566067602563</c:v>
                </c:pt>
                <c:pt idx="34">
                  <c:v>0.28704118135787282</c:v>
                </c:pt>
                <c:pt idx="35">
                  <c:v>0.32350157951954683</c:v>
                </c:pt>
                <c:pt idx="36">
                  <c:v>0.32392504824527496</c:v>
                </c:pt>
              </c:numCache>
            </c:numRef>
          </c:val>
          <c:smooth val="0"/>
          <c:extLst>
            <c:ext xmlns:c16="http://schemas.microsoft.com/office/drawing/2014/chart" uri="{C3380CC4-5D6E-409C-BE32-E72D297353CC}">
              <c16:uniqueId val="{00000003-1F13-40CA-8B10-1E6D8CD31EC7}"/>
            </c:ext>
          </c:extLst>
        </c:ser>
        <c:ser>
          <c:idx val="4"/>
          <c:order val="4"/>
          <c:tx>
            <c:strRef>
              <c:f>'Figure 2.2.2'!$H$4</c:f>
              <c:strCache>
                <c:ptCount val="1"/>
                <c:pt idx="0">
                  <c:v>Transport and communications </c:v>
                </c:pt>
              </c:strCache>
            </c:strRef>
          </c:tx>
          <c:spPr>
            <a:ln w="50800"/>
          </c:spPr>
          <c:marker>
            <c:symbol val="diamond"/>
            <c:size val="4"/>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2.2.2'!$H$5:$H$41</c:f>
              <c:numCache>
                <c:formatCode>0.0%</c:formatCode>
                <c:ptCount val="37"/>
                <c:pt idx="0">
                  <c:v>0.11425816522344809</c:v>
                </c:pt>
                <c:pt idx="1">
                  <c:v>0.117506067455629</c:v>
                </c:pt>
                <c:pt idx="2">
                  <c:v>0.11716939025454524</c:v>
                </c:pt>
                <c:pt idx="3">
                  <c:v>0.17555248166342122</c:v>
                </c:pt>
                <c:pt idx="4">
                  <c:v>0.25336326979808133</c:v>
                </c:pt>
                <c:pt idx="5">
                  <c:v>0.27952921467539943</c:v>
                </c:pt>
                <c:pt idx="6">
                  <c:v>0.27237863495164694</c:v>
                </c:pt>
                <c:pt idx="7">
                  <c:v>0.24815973483081194</c:v>
                </c:pt>
                <c:pt idx="8">
                  <c:v>0.25043415638671435</c:v>
                </c:pt>
                <c:pt idx="9">
                  <c:v>0.25826593982722895</c:v>
                </c:pt>
                <c:pt idx="10">
                  <c:v>0.24777574089141885</c:v>
                </c:pt>
                <c:pt idx="11">
                  <c:v>0.25252566982782643</c:v>
                </c:pt>
                <c:pt idx="12">
                  <c:v>0.23791396538186221</c:v>
                </c:pt>
                <c:pt idx="13">
                  <c:v>0.23477411895575567</c:v>
                </c:pt>
                <c:pt idx="14">
                  <c:v>0.23992604248741498</c:v>
                </c:pt>
                <c:pt idx="15">
                  <c:v>0.23882596728144603</c:v>
                </c:pt>
                <c:pt idx="16">
                  <c:v>0.23882734585027443</c:v>
                </c:pt>
                <c:pt idx="17">
                  <c:v>0.24478002680611938</c:v>
                </c:pt>
                <c:pt idx="19">
                  <c:v>0.26296116729504992</c:v>
                </c:pt>
                <c:pt idx="20">
                  <c:v>0.27856304466176329</c:v>
                </c:pt>
                <c:pt idx="21">
                  <c:v>0.25744612408257789</c:v>
                </c:pt>
                <c:pt idx="22">
                  <c:v>0.37020027687911</c:v>
                </c:pt>
                <c:pt idx="23">
                  <c:v>0.4138165963283143</c:v>
                </c:pt>
                <c:pt idx="24">
                  <c:v>0.47103303945959085</c:v>
                </c:pt>
                <c:pt idx="25">
                  <c:v>0.47731993303856368</c:v>
                </c:pt>
                <c:pt idx="26">
                  <c:v>0.45566981704694992</c:v>
                </c:pt>
                <c:pt idx="27">
                  <c:v>0.47480994429601842</c:v>
                </c:pt>
                <c:pt idx="28">
                  <c:v>0.48761180639004581</c:v>
                </c:pt>
                <c:pt idx="29">
                  <c:v>0.47158575011188525</c:v>
                </c:pt>
                <c:pt idx="30">
                  <c:v>0.46829083818609712</c:v>
                </c:pt>
                <c:pt idx="31">
                  <c:v>0.44042645762116533</c:v>
                </c:pt>
                <c:pt idx="32">
                  <c:v>0.43422060830922576</c:v>
                </c:pt>
                <c:pt idx="33">
                  <c:v>0.44604303179169846</c:v>
                </c:pt>
                <c:pt idx="34">
                  <c:v>0.44423863524266799</c:v>
                </c:pt>
                <c:pt idx="35">
                  <c:v>0.47079062157183243</c:v>
                </c:pt>
                <c:pt idx="36">
                  <c:v>0.46194107745544438</c:v>
                </c:pt>
              </c:numCache>
            </c:numRef>
          </c:val>
          <c:smooth val="0"/>
          <c:extLst>
            <c:ext xmlns:c16="http://schemas.microsoft.com/office/drawing/2014/chart" uri="{C3380CC4-5D6E-409C-BE32-E72D297353CC}">
              <c16:uniqueId val="{00000004-1F13-40CA-8B10-1E6D8CD31EC7}"/>
            </c:ext>
          </c:extLst>
        </c:ser>
        <c:ser>
          <c:idx val="5"/>
          <c:order val="5"/>
          <c:tx>
            <c:strRef>
              <c:f>'Figure 2.2.2'!$I$4</c:f>
              <c:strCache>
                <c:ptCount val="1"/>
                <c:pt idx="0">
                  <c:v>Others</c:v>
                </c:pt>
              </c:strCache>
            </c:strRef>
          </c:tx>
          <c:spPr>
            <a:ln w="50800"/>
          </c:spPr>
          <c:marker>
            <c:symbol val="circle"/>
            <c:size val="4"/>
          </c:marker>
          <c:cat>
            <c:multiLvlStrRef>
              <c:f>'Figure 2.2.2'!$B$5:$C$41</c:f>
              <c:multiLvlStrCache>
                <c:ptCount val="37"/>
                <c:lvl>
                  <c:pt idx="0">
                    <c:v>01.04.2008</c:v>
                  </c:pt>
                  <c:pt idx="1">
                    <c:v>01.07.2008</c:v>
                  </c:pt>
                  <c:pt idx="2">
                    <c:v>01.10.2008</c:v>
                  </c:pt>
                  <c:pt idx="3">
                    <c:v>01.01.2009</c:v>
                  </c:pt>
                  <c:pt idx="4">
                    <c:v>01.04.2009</c:v>
                  </c:pt>
                  <c:pt idx="5">
                    <c:v>01.07.2009</c:v>
                  </c:pt>
                  <c:pt idx="6">
                    <c:v>01.10.2009</c:v>
                  </c:pt>
                  <c:pt idx="7">
                    <c:v>01.01.2010</c:v>
                  </c:pt>
                  <c:pt idx="8">
                    <c:v>01.04.2010</c:v>
                  </c:pt>
                  <c:pt idx="9">
                    <c:v>01.07.2010</c:v>
                  </c:pt>
                  <c:pt idx="10">
                    <c:v>01.10.2010</c:v>
                  </c:pt>
                  <c:pt idx="11">
                    <c:v>01.01.2011</c:v>
                  </c:pt>
                  <c:pt idx="12">
                    <c:v>01.04.2011</c:v>
                  </c:pt>
                  <c:pt idx="13">
                    <c:v>01.07.2011</c:v>
                  </c:pt>
                  <c:pt idx="14">
                    <c:v>01.10.2011</c:v>
                  </c:pt>
                  <c:pt idx="15">
                    <c:v>01.01.2012</c:v>
                  </c:pt>
                  <c:pt idx="16">
                    <c:v>01.04.2012</c:v>
                  </c:pt>
                  <c:pt idx="17">
                    <c:v>01.07.2012</c:v>
                  </c:pt>
                  <c:pt idx="19">
                    <c:v>01.04.2008</c:v>
                  </c:pt>
                  <c:pt idx="20">
                    <c:v>01.07.2008</c:v>
                  </c:pt>
                  <c:pt idx="21">
                    <c:v>01.10.2008</c:v>
                  </c:pt>
                  <c:pt idx="22">
                    <c:v>01.01.2009</c:v>
                  </c:pt>
                  <c:pt idx="23">
                    <c:v>01.04.2009</c:v>
                  </c:pt>
                  <c:pt idx="24">
                    <c:v>01.07.2009</c:v>
                  </c:pt>
                  <c:pt idx="25">
                    <c:v>01.10.2009</c:v>
                  </c:pt>
                  <c:pt idx="26">
                    <c:v>01.01.2010</c:v>
                  </c:pt>
                  <c:pt idx="27">
                    <c:v>01.04.2010</c:v>
                  </c:pt>
                  <c:pt idx="28">
                    <c:v>01.07.2010</c:v>
                  </c:pt>
                  <c:pt idx="29">
                    <c:v>01.10.2010</c:v>
                  </c:pt>
                  <c:pt idx="30">
                    <c:v>01.01.2011</c:v>
                  </c:pt>
                  <c:pt idx="31">
                    <c:v>01.04.2011</c:v>
                  </c:pt>
                  <c:pt idx="32">
                    <c:v>01.07.2011</c:v>
                  </c:pt>
                  <c:pt idx="33">
                    <c:v>01.10.2011</c:v>
                  </c:pt>
                  <c:pt idx="34">
                    <c:v>01.01.2012</c:v>
                  </c:pt>
                  <c:pt idx="35">
                    <c:v>01.04.2012</c:v>
                  </c:pt>
                  <c:pt idx="36">
                    <c:v>01.07.2012</c:v>
                  </c:pt>
                </c:lvl>
                <c:lvl>
                  <c:pt idx="0">
                    <c:v>Corporate sector's debt-to-asset ratio</c:v>
                  </c:pt>
                  <c:pt idx="19">
                    <c:v>Corporate sector's debt to banks / liabilities</c:v>
                  </c:pt>
                </c:lvl>
              </c:multiLvlStrCache>
            </c:multiLvlStrRef>
          </c:cat>
          <c:val>
            <c:numRef>
              <c:f>'Figure 2.2.2'!$I$5:$I$41</c:f>
              <c:numCache>
                <c:formatCode>0.0%</c:formatCode>
                <c:ptCount val="37"/>
                <c:pt idx="0">
                  <c:v>5.70932450060012E-2</c:v>
                </c:pt>
                <c:pt idx="1">
                  <c:v>6.790283824827098E-2</c:v>
                </c:pt>
                <c:pt idx="2">
                  <c:v>6.3936096739031709E-2</c:v>
                </c:pt>
                <c:pt idx="3">
                  <c:v>6.1428398530847736E-2</c:v>
                </c:pt>
                <c:pt idx="4">
                  <c:v>6.6711096830590733E-2</c:v>
                </c:pt>
                <c:pt idx="5">
                  <c:v>7.0851697528980517E-2</c:v>
                </c:pt>
                <c:pt idx="6">
                  <c:v>5.4387165471577105E-2</c:v>
                </c:pt>
                <c:pt idx="7">
                  <c:v>8.437328145506888E-2</c:v>
                </c:pt>
                <c:pt idx="8">
                  <c:v>4.5284446116641203E-2</c:v>
                </c:pt>
                <c:pt idx="9">
                  <c:v>4.7102520741674196E-2</c:v>
                </c:pt>
                <c:pt idx="10">
                  <c:v>6.5632233795667988E-2</c:v>
                </c:pt>
                <c:pt idx="11">
                  <c:v>4.717694574229158E-2</c:v>
                </c:pt>
                <c:pt idx="12">
                  <c:v>3.8468612694520038E-2</c:v>
                </c:pt>
                <c:pt idx="13">
                  <c:v>3.428819529577453E-2</c:v>
                </c:pt>
                <c:pt idx="14">
                  <c:v>4.5461214449010461E-2</c:v>
                </c:pt>
                <c:pt idx="15">
                  <c:v>3.6410425986685438E-2</c:v>
                </c:pt>
                <c:pt idx="16">
                  <c:v>3.4258770128794969E-2</c:v>
                </c:pt>
                <c:pt idx="17">
                  <c:v>2.9871941310472196E-2</c:v>
                </c:pt>
                <c:pt idx="19">
                  <c:v>6.6305151881459579E-2</c:v>
                </c:pt>
                <c:pt idx="20">
                  <c:v>7.9714026452587489E-2</c:v>
                </c:pt>
                <c:pt idx="21">
                  <c:v>7.4944906638100439E-2</c:v>
                </c:pt>
                <c:pt idx="22">
                  <c:v>7.0582090609114329E-2</c:v>
                </c:pt>
                <c:pt idx="23">
                  <c:v>7.7023336277381657E-2</c:v>
                </c:pt>
                <c:pt idx="24">
                  <c:v>7.1373356984325273E-2</c:v>
                </c:pt>
                <c:pt idx="25">
                  <c:v>5.6117812033468523E-2</c:v>
                </c:pt>
                <c:pt idx="26">
                  <c:v>9.2266248185975716E-2</c:v>
                </c:pt>
                <c:pt idx="27">
                  <c:v>5.016472169322099E-2</c:v>
                </c:pt>
                <c:pt idx="28">
                  <c:v>5.2712825515291467E-2</c:v>
                </c:pt>
                <c:pt idx="29">
                  <c:v>7.2807818792343021E-2</c:v>
                </c:pt>
                <c:pt idx="30">
                  <c:v>5.2584760556062704E-2</c:v>
                </c:pt>
                <c:pt idx="31">
                  <c:v>4.2251042448909357E-2</c:v>
                </c:pt>
                <c:pt idx="32">
                  <c:v>3.7376320157360692E-2</c:v>
                </c:pt>
                <c:pt idx="33">
                  <c:v>5.0006025513764631E-2</c:v>
                </c:pt>
                <c:pt idx="34">
                  <c:v>4.0061715045743046E-2</c:v>
                </c:pt>
                <c:pt idx="35">
                  <c:v>4.1381164863582467E-2</c:v>
                </c:pt>
                <c:pt idx="36">
                  <c:v>3.6089343545902847E-2</c:v>
                </c:pt>
              </c:numCache>
            </c:numRef>
          </c:val>
          <c:smooth val="0"/>
          <c:extLst>
            <c:ext xmlns:c16="http://schemas.microsoft.com/office/drawing/2014/chart" uri="{C3380CC4-5D6E-409C-BE32-E72D297353CC}">
              <c16:uniqueId val="{00000005-1F13-40CA-8B10-1E6D8CD31EC7}"/>
            </c:ext>
          </c:extLst>
        </c:ser>
        <c:dLbls>
          <c:showLegendKey val="0"/>
          <c:showVal val="0"/>
          <c:showCatName val="0"/>
          <c:showSerName val="0"/>
          <c:showPercent val="0"/>
          <c:showBubbleSize val="0"/>
        </c:dLbls>
        <c:marker val="1"/>
        <c:smooth val="0"/>
        <c:axId val="471295600"/>
        <c:axId val="1"/>
      </c:lineChart>
      <c:catAx>
        <c:axId val="471295600"/>
        <c:scaling>
          <c:orientation val="minMax"/>
        </c:scaling>
        <c:delete val="0"/>
        <c:axPos val="b"/>
        <c:numFmt formatCode="General" sourceLinked="1"/>
        <c:majorTickMark val="out"/>
        <c:minorTickMark val="none"/>
        <c:tickLblPos val="nextTo"/>
        <c:txPr>
          <a:bodyPr rot="-5400000" vert="horz"/>
          <a:lstStyle/>
          <a:p>
            <a:pPr>
              <a:defRPr lang="en-US" sz="900">
                <a:latin typeface="Times New Roman" pitchFamily="18" charset="0"/>
                <a:cs typeface="Times New Roman" pitchFamily="18" charset="0"/>
              </a:defRPr>
            </a:pPr>
            <a:endParaRPr lang="ru-RU"/>
          </a:p>
        </c:txPr>
        <c:crossAx val="1"/>
        <c:crosses val="autoZero"/>
        <c:auto val="1"/>
        <c:lblAlgn val="ctr"/>
        <c:lblOffset val="100"/>
        <c:tickLblSkip val="7"/>
        <c:tickMarkSkip val="7"/>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en-US">
                <a:latin typeface="Times New Roman" pitchFamily="18" charset="0"/>
                <a:cs typeface="Times New Roman" pitchFamily="18" charset="0"/>
              </a:defRPr>
            </a:pPr>
            <a:endParaRPr lang="ru-RU"/>
          </a:p>
        </c:txPr>
        <c:crossAx val="471295600"/>
        <c:crosses val="autoZero"/>
        <c:crossBetween val="between"/>
      </c:valAx>
    </c:plotArea>
    <c:legend>
      <c:legendPos val="b"/>
      <c:layout>
        <c:manualLayout>
          <c:xMode val="edge"/>
          <c:yMode val="edge"/>
          <c:wMode val="edge"/>
          <c:hMode val="edge"/>
          <c:x val="1.4450891007045172E-2"/>
          <c:y val="0.8216317505766324"/>
          <c:w val="0.97687999526375002"/>
          <c:h val="0.97341827726079688"/>
        </c:manualLayout>
      </c:layout>
      <c:overlay val="0"/>
      <c:txPr>
        <a:bodyPr/>
        <a:lstStyle/>
        <a:p>
          <a:pPr>
            <a:defRPr lang="en-US" sz="10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211" r="0.75000000000000211"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687499999999988"/>
          <c:y val="4.2450548301856496E-2"/>
          <c:w val="0.76528816710411263"/>
          <c:h val="0.56641567714003582"/>
        </c:manualLayout>
      </c:layout>
      <c:barChart>
        <c:barDir val="col"/>
        <c:grouping val="clustered"/>
        <c:varyColors val="0"/>
        <c:ser>
          <c:idx val="1"/>
          <c:order val="1"/>
          <c:tx>
            <c:strRef>
              <c:f>'Figure 2.2.3'!$B$6</c:f>
              <c:strCache>
                <c:ptCount val="1"/>
                <c:pt idx="0">
                  <c:v>Investment in fixed assets at the expense of the non-financial sector's own funds (right axis)*</c:v>
                </c:pt>
              </c:strCache>
            </c:strRef>
          </c:tx>
          <c:spPr>
            <a:solidFill>
              <a:schemeClr val="accent1">
                <a:lumMod val="75000"/>
              </a:schemeClr>
            </a:solidFill>
          </c:spPr>
          <c:invertIfNegative val="0"/>
          <c:cat>
            <c:numRef>
              <c:f>'Figure 2.2.3'!$C$4:$Q$4</c:f>
              <c:numCache>
                <c:formatCode>mm/yy</c:formatCode>
                <c:ptCount val="15"/>
                <c:pt idx="0">
                  <c:v>39813</c:v>
                </c:pt>
                <c:pt idx="1">
                  <c:v>39903</c:v>
                </c:pt>
                <c:pt idx="2">
                  <c:v>39994</c:v>
                </c:pt>
                <c:pt idx="3">
                  <c:v>40086</c:v>
                </c:pt>
                <c:pt idx="4">
                  <c:v>40178</c:v>
                </c:pt>
                <c:pt idx="5">
                  <c:v>40268</c:v>
                </c:pt>
                <c:pt idx="6">
                  <c:v>40359</c:v>
                </c:pt>
                <c:pt idx="7">
                  <c:v>40451</c:v>
                </c:pt>
                <c:pt idx="8">
                  <c:v>40543</c:v>
                </c:pt>
                <c:pt idx="9">
                  <c:v>40633</c:v>
                </c:pt>
                <c:pt idx="10">
                  <c:v>40724</c:v>
                </c:pt>
                <c:pt idx="11">
                  <c:v>40816</c:v>
                </c:pt>
                <c:pt idx="12">
                  <c:v>40908</c:v>
                </c:pt>
                <c:pt idx="13">
                  <c:v>40999</c:v>
                </c:pt>
                <c:pt idx="14">
                  <c:v>41090</c:v>
                </c:pt>
              </c:numCache>
            </c:numRef>
          </c:cat>
          <c:val>
            <c:numRef>
              <c:f>'Figure 2.2.3'!$C$6:$Q$6</c:f>
              <c:numCache>
                <c:formatCode>#\ ##0.0</c:formatCode>
                <c:ptCount val="15"/>
                <c:pt idx="0">
                  <c:v>1706.1039719999999</c:v>
                </c:pt>
                <c:pt idx="1">
                  <c:v>1684.5632475941347</c:v>
                </c:pt>
                <c:pt idx="2">
                  <c:v>1615.8269190000001</c:v>
                </c:pt>
                <c:pt idx="3">
                  <c:v>1559.4330980000007</c:v>
                </c:pt>
                <c:pt idx="4">
                  <c:v>1491.4324489999999</c:v>
                </c:pt>
                <c:pt idx="5">
                  <c:v>1486.36392</c:v>
                </c:pt>
                <c:pt idx="6">
                  <c:v>1700.1881490000001</c:v>
                </c:pt>
                <c:pt idx="7">
                  <c:v>1950.8316339999997</c:v>
                </c:pt>
                <c:pt idx="8">
                  <c:v>1895.9530540000001</c:v>
                </c:pt>
                <c:pt idx="9">
                  <c:v>1961.886031</c:v>
                </c:pt>
                <c:pt idx="10">
                  <c:v>1938.7947829999998</c:v>
                </c:pt>
                <c:pt idx="11">
                  <c:v>1995.4472929999999</c:v>
                </c:pt>
                <c:pt idx="12">
                  <c:v>2281.1906130000002</c:v>
                </c:pt>
                <c:pt idx="13">
                  <c:v>2359.953974</c:v>
                </c:pt>
                <c:pt idx="14">
                  <c:v>2563.1307620000002</c:v>
                </c:pt>
              </c:numCache>
            </c:numRef>
          </c:val>
          <c:extLst>
            <c:ext xmlns:c16="http://schemas.microsoft.com/office/drawing/2014/chart" uri="{C3380CC4-5D6E-409C-BE32-E72D297353CC}">
              <c16:uniqueId val="{00000000-D8C0-4AF7-9D21-89808739E1F8}"/>
            </c:ext>
          </c:extLst>
        </c:ser>
        <c:dLbls>
          <c:showLegendKey val="0"/>
          <c:showVal val="0"/>
          <c:showCatName val="0"/>
          <c:showSerName val="0"/>
          <c:showPercent val="0"/>
          <c:showBubbleSize val="0"/>
        </c:dLbls>
        <c:gapWidth val="0"/>
        <c:axId val="3"/>
        <c:axId val="4"/>
      </c:barChart>
      <c:lineChart>
        <c:grouping val="standard"/>
        <c:varyColors val="0"/>
        <c:ser>
          <c:idx val="0"/>
          <c:order val="0"/>
          <c:tx>
            <c:strRef>
              <c:f>'Figure 2.2.3'!$B$5</c:f>
              <c:strCache>
                <c:ptCount val="1"/>
                <c:pt idx="0">
                  <c:v>Banks' debt </c:v>
                </c:pt>
              </c:strCache>
            </c:strRef>
          </c:tx>
          <c:spPr>
            <a:ln w="50800">
              <a:solidFill>
                <a:schemeClr val="accent2">
                  <a:lumMod val="75000"/>
                </a:schemeClr>
              </a:solidFill>
            </a:ln>
          </c:spPr>
          <c:marker>
            <c:symbol val="none"/>
          </c:marker>
          <c:cat>
            <c:numRef>
              <c:f>'Figure 2.2.3'!$C$4:$Q$4</c:f>
              <c:numCache>
                <c:formatCode>mm/yy</c:formatCode>
                <c:ptCount val="15"/>
                <c:pt idx="0">
                  <c:v>39813</c:v>
                </c:pt>
                <c:pt idx="1">
                  <c:v>39903</c:v>
                </c:pt>
                <c:pt idx="2">
                  <c:v>39994</c:v>
                </c:pt>
                <c:pt idx="3">
                  <c:v>40086</c:v>
                </c:pt>
                <c:pt idx="4">
                  <c:v>40178</c:v>
                </c:pt>
                <c:pt idx="5">
                  <c:v>40268</c:v>
                </c:pt>
                <c:pt idx="6">
                  <c:v>40359</c:v>
                </c:pt>
                <c:pt idx="7">
                  <c:v>40451</c:v>
                </c:pt>
                <c:pt idx="8">
                  <c:v>40543</c:v>
                </c:pt>
                <c:pt idx="9">
                  <c:v>40633</c:v>
                </c:pt>
                <c:pt idx="10">
                  <c:v>40724</c:v>
                </c:pt>
                <c:pt idx="11">
                  <c:v>40816</c:v>
                </c:pt>
                <c:pt idx="12">
                  <c:v>40908</c:v>
                </c:pt>
                <c:pt idx="13">
                  <c:v>40999</c:v>
                </c:pt>
                <c:pt idx="14">
                  <c:v>41090</c:v>
                </c:pt>
              </c:numCache>
            </c:numRef>
          </c:cat>
          <c:val>
            <c:numRef>
              <c:f>'Figure 2.2.3'!$C$5:$Q$5</c:f>
              <c:numCache>
                <c:formatCode>#\ ##0.0</c:formatCode>
                <c:ptCount val="15"/>
                <c:pt idx="0">
                  <c:v>37611.150776034301</c:v>
                </c:pt>
                <c:pt idx="1">
                  <c:v>33020.995538895593</c:v>
                </c:pt>
                <c:pt idx="2">
                  <c:v>30199.982797144799</c:v>
                </c:pt>
                <c:pt idx="3">
                  <c:v>28647.175283986682</c:v>
                </c:pt>
                <c:pt idx="4">
                  <c:v>26315.080174956165</c:v>
                </c:pt>
                <c:pt idx="5">
                  <c:v>22836.007330616842</c:v>
                </c:pt>
                <c:pt idx="6">
                  <c:v>19812.419771965739</c:v>
                </c:pt>
                <c:pt idx="7">
                  <c:v>17816.046048771048</c:v>
                </c:pt>
                <c:pt idx="8">
                  <c:v>18277.966578534521</c:v>
                </c:pt>
                <c:pt idx="9">
                  <c:v>17616.175011686875</c:v>
                </c:pt>
                <c:pt idx="10">
                  <c:v>17186.254037909777</c:v>
                </c:pt>
                <c:pt idx="11">
                  <c:v>15291.476764765446</c:v>
                </c:pt>
                <c:pt idx="12">
                  <c:v>13426.776173390077</c:v>
                </c:pt>
                <c:pt idx="13">
                  <c:v>13517.148134487625</c:v>
                </c:pt>
                <c:pt idx="14">
                  <c:v>12744.221118356427</c:v>
                </c:pt>
              </c:numCache>
            </c:numRef>
          </c:val>
          <c:smooth val="0"/>
          <c:extLst>
            <c:ext xmlns:c16="http://schemas.microsoft.com/office/drawing/2014/chart" uri="{C3380CC4-5D6E-409C-BE32-E72D297353CC}">
              <c16:uniqueId val="{00000001-D8C0-4AF7-9D21-89808739E1F8}"/>
            </c:ext>
          </c:extLst>
        </c:ser>
        <c:ser>
          <c:idx val="2"/>
          <c:order val="2"/>
          <c:tx>
            <c:strRef>
              <c:f>'Figure 2.2.3'!$B$7</c:f>
              <c:strCache>
                <c:ptCount val="1"/>
                <c:pt idx="0">
                  <c:v>Debt of other sectors (net of intercompany debt )**</c:v>
                </c:pt>
              </c:strCache>
            </c:strRef>
          </c:tx>
          <c:spPr>
            <a:ln w="50800"/>
          </c:spPr>
          <c:marker>
            <c:symbol val="none"/>
          </c:marker>
          <c:cat>
            <c:numRef>
              <c:f>'Figure 2.2.3'!$C$4:$Q$4</c:f>
              <c:numCache>
                <c:formatCode>mm/yy</c:formatCode>
                <c:ptCount val="15"/>
                <c:pt idx="0">
                  <c:v>39813</c:v>
                </c:pt>
                <c:pt idx="1">
                  <c:v>39903</c:v>
                </c:pt>
                <c:pt idx="2">
                  <c:v>39994</c:v>
                </c:pt>
                <c:pt idx="3">
                  <c:v>40086</c:v>
                </c:pt>
                <c:pt idx="4">
                  <c:v>40178</c:v>
                </c:pt>
                <c:pt idx="5">
                  <c:v>40268</c:v>
                </c:pt>
                <c:pt idx="6">
                  <c:v>40359</c:v>
                </c:pt>
                <c:pt idx="7">
                  <c:v>40451</c:v>
                </c:pt>
                <c:pt idx="8">
                  <c:v>40543</c:v>
                </c:pt>
                <c:pt idx="9">
                  <c:v>40633</c:v>
                </c:pt>
                <c:pt idx="10">
                  <c:v>40724</c:v>
                </c:pt>
                <c:pt idx="11">
                  <c:v>40816</c:v>
                </c:pt>
                <c:pt idx="12">
                  <c:v>40908</c:v>
                </c:pt>
                <c:pt idx="13">
                  <c:v>40999</c:v>
                </c:pt>
                <c:pt idx="14">
                  <c:v>41090</c:v>
                </c:pt>
              </c:numCache>
            </c:numRef>
          </c:cat>
          <c:val>
            <c:numRef>
              <c:f>'Figure 2.2.3'!$C$7:$Q$7</c:f>
              <c:numCache>
                <c:formatCode>#\ ##0.0</c:formatCode>
                <c:ptCount val="15"/>
                <c:pt idx="0">
                  <c:v>29823.130444603539</c:v>
                </c:pt>
                <c:pt idx="1">
                  <c:v>30353.46618600914</c:v>
                </c:pt>
                <c:pt idx="2">
                  <c:v>32262.864960931704</c:v>
                </c:pt>
                <c:pt idx="3">
                  <c:v>33379.045329245913</c:v>
                </c:pt>
                <c:pt idx="4">
                  <c:v>29095.069960429508</c:v>
                </c:pt>
                <c:pt idx="5">
                  <c:v>29270.677402914924</c:v>
                </c:pt>
                <c:pt idx="6">
                  <c:v>30953.974395979611</c:v>
                </c:pt>
                <c:pt idx="7">
                  <c:v>31703.834961946282</c:v>
                </c:pt>
                <c:pt idx="8">
                  <c:v>40937.151841465486</c:v>
                </c:pt>
                <c:pt idx="9">
                  <c:v>41467.745108313109</c:v>
                </c:pt>
                <c:pt idx="10">
                  <c:v>42243.186872090235</c:v>
                </c:pt>
                <c:pt idx="11">
                  <c:v>42358.816605234555</c:v>
                </c:pt>
                <c:pt idx="12">
                  <c:v>43834.228556609931</c:v>
                </c:pt>
                <c:pt idx="13">
                  <c:v>45377.838395512365</c:v>
                </c:pt>
                <c:pt idx="14">
                  <c:v>47601.717711643614</c:v>
                </c:pt>
              </c:numCache>
            </c:numRef>
          </c:val>
          <c:smooth val="0"/>
          <c:extLst>
            <c:ext xmlns:c16="http://schemas.microsoft.com/office/drawing/2014/chart" uri="{C3380CC4-5D6E-409C-BE32-E72D297353CC}">
              <c16:uniqueId val="{00000002-D8C0-4AF7-9D21-89808739E1F8}"/>
            </c:ext>
          </c:extLst>
        </c:ser>
        <c:dLbls>
          <c:showLegendKey val="0"/>
          <c:showVal val="0"/>
          <c:showCatName val="0"/>
          <c:showSerName val="0"/>
          <c:showPercent val="0"/>
          <c:showBubbleSize val="0"/>
        </c:dLbls>
        <c:marker val="1"/>
        <c:smooth val="0"/>
        <c:axId val="471290024"/>
        <c:axId val="1"/>
      </c:lineChart>
      <c:dateAx>
        <c:axId val="471290024"/>
        <c:scaling>
          <c:orientation val="minMax"/>
        </c:scaling>
        <c:delete val="0"/>
        <c:axPos val="b"/>
        <c:numFmt formatCode="mm/yyyy" sourceLinked="0"/>
        <c:majorTickMark val="out"/>
        <c:minorTickMark val="none"/>
        <c:tickLblPos val="nextTo"/>
        <c:txPr>
          <a:bodyPr rot="0" vert="horz"/>
          <a:lstStyle/>
          <a:p>
            <a:pPr>
              <a:defRPr lang="en-US">
                <a:latin typeface="Times New Roman" pitchFamily="18" charset="0"/>
                <a:cs typeface="Times New Roman" pitchFamily="18" charset="0"/>
              </a:defRPr>
            </a:pPr>
            <a:endParaRPr lang="ru-RU"/>
          </a:p>
        </c:txPr>
        <c:crossAx val="1"/>
        <c:crosses val="autoZero"/>
        <c:auto val="1"/>
        <c:lblOffset val="100"/>
        <c:baseTimeUnit val="months"/>
        <c:majorUnit val="6"/>
        <c:majorTimeUnit val="months"/>
      </c:dateAx>
      <c:valAx>
        <c:axId val="1"/>
        <c:scaling>
          <c:orientation val="minMax"/>
        </c:scaling>
        <c:delete val="0"/>
        <c:axPos val="l"/>
        <c:majorGridlines>
          <c:spPr>
            <a:ln w="0">
              <a:prstDash val="sysDot"/>
            </a:ln>
          </c:spPr>
        </c:majorGridlines>
        <c:title>
          <c:tx>
            <c:rich>
              <a:bodyPr/>
              <a:lstStyle/>
              <a:p>
                <a:pPr>
                  <a:defRPr lang="en-US" sz="900" b="0">
                    <a:latin typeface="Times New Roman" pitchFamily="18" charset="0"/>
                    <a:cs typeface="Times New Roman" pitchFamily="18" charset="0"/>
                  </a:defRPr>
                </a:pPr>
                <a:r>
                  <a:rPr lang="en-US" sz="900" b="0">
                    <a:latin typeface="Times New Roman" pitchFamily="18" charset="0"/>
                    <a:cs typeface="Times New Roman" pitchFamily="18" charset="0"/>
                  </a:rPr>
                  <a:t>USD mln</a:t>
                </a:r>
                <a:endParaRPr lang="ru-RU" sz="900" b="0">
                  <a:latin typeface="Times New Roman" pitchFamily="18" charset="0"/>
                  <a:cs typeface="Times New Roman" pitchFamily="18" charset="0"/>
                </a:endParaRPr>
              </a:p>
            </c:rich>
          </c:tx>
          <c:overlay val="0"/>
        </c:title>
        <c:numFmt formatCode="#,##0" sourceLinked="0"/>
        <c:majorTickMark val="out"/>
        <c:minorTickMark val="none"/>
        <c:tickLblPos val="nextTo"/>
        <c:txPr>
          <a:bodyPr rot="0" vert="horz"/>
          <a:lstStyle/>
          <a:p>
            <a:pPr>
              <a:defRPr lang="en-US">
                <a:latin typeface="Times New Roman" pitchFamily="18" charset="0"/>
                <a:cs typeface="Times New Roman" pitchFamily="18" charset="0"/>
              </a:defRPr>
            </a:pPr>
            <a:endParaRPr lang="ru-RU"/>
          </a:p>
        </c:txPr>
        <c:crossAx val="471290024"/>
        <c:crosses val="autoZero"/>
        <c:crossBetween val="between"/>
      </c:valAx>
      <c:dateAx>
        <c:axId val="3"/>
        <c:scaling>
          <c:orientation val="minMax"/>
        </c:scaling>
        <c:delete val="1"/>
        <c:axPos val="b"/>
        <c:numFmt formatCode="mm/yy" sourceLinked="1"/>
        <c:majorTickMark val="out"/>
        <c:minorTickMark val="none"/>
        <c:tickLblPos val="nextTo"/>
        <c:crossAx val="4"/>
        <c:crosses val="autoZero"/>
        <c:auto val="1"/>
        <c:lblOffset val="100"/>
        <c:baseTimeUnit val="months"/>
      </c:dateAx>
      <c:valAx>
        <c:axId val="4"/>
        <c:scaling>
          <c:orientation val="minMax"/>
        </c:scaling>
        <c:delete val="0"/>
        <c:axPos val="r"/>
        <c:title>
          <c:tx>
            <c:rich>
              <a:bodyPr/>
              <a:lstStyle/>
              <a:p>
                <a:pPr>
                  <a:defRPr lang="en-US" sz="900" b="0">
                    <a:latin typeface="Times New Roman" pitchFamily="18" charset="0"/>
                    <a:cs typeface="Times New Roman" pitchFamily="18" charset="0"/>
                  </a:defRPr>
                </a:pPr>
                <a:r>
                  <a:rPr lang="en-US" sz="900" b="0">
                    <a:latin typeface="Times New Roman" pitchFamily="18" charset="0"/>
                    <a:cs typeface="Times New Roman" pitchFamily="18" charset="0"/>
                  </a:rPr>
                  <a:t>KZT bln</a:t>
                </a:r>
                <a:r>
                  <a:rPr lang="ru-RU" sz="900" b="0">
                    <a:latin typeface="Times New Roman" pitchFamily="18" charset="0"/>
                    <a:cs typeface="Times New Roman" pitchFamily="18" charset="0"/>
                  </a:rPr>
                  <a:t>.</a:t>
                </a:r>
              </a:p>
            </c:rich>
          </c:tx>
          <c:overlay val="0"/>
        </c:title>
        <c:numFmt formatCode="#,##0" sourceLinked="0"/>
        <c:majorTickMark val="out"/>
        <c:minorTickMark val="none"/>
        <c:tickLblPos val="nextTo"/>
        <c:txPr>
          <a:bodyPr rot="0" vert="horz"/>
          <a:lstStyle/>
          <a:p>
            <a:pPr>
              <a:defRPr lang="en-US">
                <a:latin typeface="Times New Roman" pitchFamily="18" charset="0"/>
                <a:cs typeface="Times New Roman" pitchFamily="18" charset="0"/>
              </a:defRPr>
            </a:pPr>
            <a:endParaRPr lang="ru-RU"/>
          </a:p>
        </c:txPr>
        <c:crossAx val="3"/>
        <c:crosses val="max"/>
        <c:crossBetween val="between"/>
      </c:valAx>
    </c:plotArea>
    <c:legend>
      <c:legendPos val="b"/>
      <c:layout>
        <c:manualLayout>
          <c:xMode val="edge"/>
          <c:yMode val="edge"/>
          <c:wMode val="edge"/>
          <c:hMode val="edge"/>
          <c:x val="7.5431248177311172E-2"/>
          <c:y val="0.73642723919960162"/>
          <c:w val="0.93515182997958579"/>
          <c:h val="0.9890519955102075"/>
        </c:manualLayout>
      </c:layout>
      <c:overlay val="0"/>
      <c:txPr>
        <a:bodyPr/>
        <a:lstStyle/>
        <a:p>
          <a:pPr>
            <a:defRPr lang="en-US"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211" l="0.70000000000000062" r="0.70000000000000062" t="0.75000000000000211"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3352006801925163E-2"/>
          <c:y val="5.1400554097404488E-2"/>
          <c:w val="0.87649278994715629"/>
          <c:h val="0.62935370702424587"/>
        </c:manualLayout>
      </c:layout>
      <c:barChart>
        <c:barDir val="col"/>
        <c:grouping val="clustered"/>
        <c:varyColors val="0"/>
        <c:ser>
          <c:idx val="0"/>
          <c:order val="0"/>
          <c:tx>
            <c:strRef>
              <c:f>'Figure 2.2.4'!$B$5</c:f>
              <c:strCache>
                <c:ptCount val="1"/>
                <c:pt idx="0">
                  <c:v>Demand for  credits from non-financial organizations</c:v>
                </c:pt>
              </c:strCache>
            </c:strRef>
          </c:tx>
          <c:invertIfNegative val="0"/>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2.2.4'!$C$5:$M$5</c:f>
              <c:numCache>
                <c:formatCode>0.00%</c:formatCode>
                <c:ptCount val="11"/>
                <c:pt idx="0">
                  <c:v>0.48484848484848486</c:v>
                </c:pt>
                <c:pt idx="1">
                  <c:v>0.42424242424242425</c:v>
                </c:pt>
                <c:pt idx="2">
                  <c:v>0.39393939393939392</c:v>
                </c:pt>
                <c:pt idx="3">
                  <c:v>0.4242424242424242</c:v>
                </c:pt>
                <c:pt idx="4">
                  <c:v>0.5</c:v>
                </c:pt>
                <c:pt idx="5">
                  <c:v>0.76470588235294124</c:v>
                </c:pt>
                <c:pt idx="6">
                  <c:v>0.73529411764705888</c:v>
                </c:pt>
                <c:pt idx="7">
                  <c:v>0.55882352941176472</c:v>
                </c:pt>
                <c:pt idx="8">
                  <c:v>0.52941176470588236</c:v>
                </c:pt>
                <c:pt idx="9">
                  <c:v>0.52941176470588236</c:v>
                </c:pt>
                <c:pt idx="10">
                  <c:v>0.52941176470588236</c:v>
                </c:pt>
              </c:numCache>
            </c:numRef>
          </c:val>
          <c:extLst>
            <c:ext xmlns:c16="http://schemas.microsoft.com/office/drawing/2014/chart" uri="{C3380CC4-5D6E-409C-BE32-E72D297353CC}">
              <c16:uniqueId val="{00000000-A090-4045-BC22-DA2F54D10E45}"/>
            </c:ext>
          </c:extLst>
        </c:ser>
        <c:ser>
          <c:idx val="1"/>
          <c:order val="1"/>
          <c:tx>
            <c:strRef>
              <c:f>'Figure 2.2.4'!$B$6</c:f>
              <c:strCache>
                <c:ptCount val="1"/>
                <c:pt idx="0">
                  <c:v>Demand for mortgage loans </c:v>
                </c:pt>
              </c:strCache>
            </c:strRef>
          </c:tx>
          <c:invertIfNegative val="0"/>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2.2.4'!$C$6:$M$6</c:f>
              <c:numCache>
                <c:formatCode>0.00%</c:formatCode>
                <c:ptCount val="11"/>
                <c:pt idx="0">
                  <c:v>0.17241379310344829</c:v>
                </c:pt>
                <c:pt idx="1">
                  <c:v>0.27586206896551724</c:v>
                </c:pt>
                <c:pt idx="2">
                  <c:v>0.25925925925925924</c:v>
                </c:pt>
                <c:pt idx="3">
                  <c:v>0.18518518518518517</c:v>
                </c:pt>
                <c:pt idx="4">
                  <c:v>0.22222222222222221</c:v>
                </c:pt>
                <c:pt idx="5">
                  <c:v>0.4642857142857143</c:v>
                </c:pt>
                <c:pt idx="6">
                  <c:v>0.5862068965517242</c:v>
                </c:pt>
                <c:pt idx="7">
                  <c:v>0.1</c:v>
                </c:pt>
                <c:pt idx="8">
                  <c:v>0.16666666666666666</c:v>
                </c:pt>
                <c:pt idx="9">
                  <c:v>0.43333333333333335</c:v>
                </c:pt>
                <c:pt idx="10">
                  <c:v>0.20689655172413796</c:v>
                </c:pt>
              </c:numCache>
            </c:numRef>
          </c:val>
          <c:extLst>
            <c:ext xmlns:c16="http://schemas.microsoft.com/office/drawing/2014/chart" uri="{C3380CC4-5D6E-409C-BE32-E72D297353CC}">
              <c16:uniqueId val="{00000001-A090-4045-BC22-DA2F54D10E45}"/>
            </c:ext>
          </c:extLst>
        </c:ser>
        <c:ser>
          <c:idx val="2"/>
          <c:order val="2"/>
          <c:tx>
            <c:strRef>
              <c:f>'Figure 2.2.4'!$B$7</c:f>
              <c:strCache>
                <c:ptCount val="1"/>
                <c:pt idx="0">
                  <c:v>Demand for consumer loans </c:v>
                </c:pt>
              </c:strCache>
            </c:strRef>
          </c:tx>
          <c:invertIfNegative val="0"/>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2.2.4'!$C$7:$M$7</c:f>
              <c:numCache>
                <c:formatCode>0.00%</c:formatCode>
                <c:ptCount val="11"/>
                <c:pt idx="0">
                  <c:v>0.38709677419354838</c:v>
                </c:pt>
                <c:pt idx="1">
                  <c:v>0.38709677419354838</c:v>
                </c:pt>
                <c:pt idx="2">
                  <c:v>0.33333333333333331</c:v>
                </c:pt>
                <c:pt idx="3">
                  <c:v>0.3</c:v>
                </c:pt>
                <c:pt idx="4">
                  <c:v>0.54838709677419351</c:v>
                </c:pt>
                <c:pt idx="5">
                  <c:v>0.90625</c:v>
                </c:pt>
                <c:pt idx="6">
                  <c:v>0.63636363636363646</c:v>
                </c:pt>
                <c:pt idx="7">
                  <c:v>0.27272727272727271</c:v>
                </c:pt>
                <c:pt idx="8">
                  <c:v>0.27272727272727271</c:v>
                </c:pt>
                <c:pt idx="9">
                  <c:v>0.63636363636363646</c:v>
                </c:pt>
                <c:pt idx="10">
                  <c:v>0.59375</c:v>
                </c:pt>
              </c:numCache>
            </c:numRef>
          </c:val>
          <c:extLst>
            <c:ext xmlns:c16="http://schemas.microsoft.com/office/drawing/2014/chart" uri="{C3380CC4-5D6E-409C-BE32-E72D297353CC}">
              <c16:uniqueId val="{00000002-A090-4045-BC22-DA2F54D10E45}"/>
            </c:ext>
          </c:extLst>
        </c:ser>
        <c:dLbls>
          <c:showLegendKey val="0"/>
          <c:showVal val="0"/>
          <c:showCatName val="0"/>
          <c:showSerName val="0"/>
          <c:showPercent val="0"/>
          <c:showBubbleSize val="0"/>
        </c:dLbls>
        <c:gapWidth val="150"/>
        <c:axId val="471302816"/>
        <c:axId val="1"/>
      </c:barChart>
      <c:lineChart>
        <c:grouping val="standard"/>
        <c:varyColors val="0"/>
        <c:ser>
          <c:idx val="3"/>
          <c:order val="3"/>
          <c:tx>
            <c:strRef>
              <c:f>'Figure 2.2.4'!$B$8</c:f>
              <c:strCache>
                <c:ptCount val="1"/>
                <c:pt idx="0">
                  <c:v>Willingness to grant loans to non-financial organizations</c:v>
                </c:pt>
              </c:strCache>
            </c:strRef>
          </c:tx>
          <c:spPr>
            <a:ln w="38100"/>
          </c:spPr>
          <c:marker>
            <c:symbol val="none"/>
          </c:marker>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2.2.4'!$C$8:$M$8</c:f>
              <c:numCache>
                <c:formatCode>0.00%</c:formatCode>
                <c:ptCount val="11"/>
                <c:pt idx="0">
                  <c:v>0.51515151515151514</c:v>
                </c:pt>
                <c:pt idx="1">
                  <c:v>0.48484848484848486</c:v>
                </c:pt>
                <c:pt idx="2">
                  <c:v>0.57575757575757569</c:v>
                </c:pt>
                <c:pt idx="3">
                  <c:v>0.5757575757575758</c:v>
                </c:pt>
                <c:pt idx="4">
                  <c:v>0.67647058823529405</c:v>
                </c:pt>
                <c:pt idx="5">
                  <c:v>0.67647058823529416</c:v>
                </c:pt>
                <c:pt idx="6">
                  <c:v>0.55882352941176505</c:v>
                </c:pt>
                <c:pt idx="7">
                  <c:v>0.61764705882352944</c:v>
                </c:pt>
                <c:pt idx="8">
                  <c:v>0.52941176470588236</c:v>
                </c:pt>
                <c:pt idx="9">
                  <c:v>0.52941176470588236</c:v>
                </c:pt>
                <c:pt idx="10">
                  <c:v>0.441176470588235</c:v>
                </c:pt>
              </c:numCache>
            </c:numRef>
          </c:val>
          <c:smooth val="0"/>
          <c:extLst>
            <c:ext xmlns:c16="http://schemas.microsoft.com/office/drawing/2014/chart" uri="{C3380CC4-5D6E-409C-BE32-E72D297353CC}">
              <c16:uniqueId val="{00000003-A090-4045-BC22-DA2F54D10E45}"/>
            </c:ext>
          </c:extLst>
        </c:ser>
        <c:ser>
          <c:idx val="4"/>
          <c:order val="4"/>
          <c:tx>
            <c:strRef>
              <c:f>'Figure 2.2.4'!$B$9</c:f>
              <c:strCache>
                <c:ptCount val="1"/>
                <c:pt idx="0">
                  <c:v>Willingness to grant mortgage loans</c:v>
                </c:pt>
              </c:strCache>
            </c:strRef>
          </c:tx>
          <c:spPr>
            <a:ln w="38100"/>
          </c:spPr>
          <c:marker>
            <c:symbol val="none"/>
          </c:marker>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2.2.4'!$C$9:$M$9</c:f>
              <c:numCache>
                <c:formatCode>0.00%</c:formatCode>
                <c:ptCount val="11"/>
                <c:pt idx="0">
                  <c:v>0.2</c:v>
                </c:pt>
                <c:pt idx="1">
                  <c:v>0.3</c:v>
                </c:pt>
                <c:pt idx="2">
                  <c:v>0.2857142857142857</c:v>
                </c:pt>
                <c:pt idx="3">
                  <c:v>0.31034482758620691</c:v>
                </c:pt>
                <c:pt idx="4">
                  <c:v>0.37931034482758619</c:v>
                </c:pt>
                <c:pt idx="5">
                  <c:v>0.46666666666666667</c:v>
                </c:pt>
                <c:pt idx="6">
                  <c:v>0.54838709677419351</c:v>
                </c:pt>
                <c:pt idx="7">
                  <c:v>0.4</c:v>
                </c:pt>
                <c:pt idx="8">
                  <c:v>0.4</c:v>
                </c:pt>
                <c:pt idx="9">
                  <c:v>0.36666666666666664</c:v>
                </c:pt>
                <c:pt idx="10">
                  <c:v>0.41379310344827586</c:v>
                </c:pt>
              </c:numCache>
            </c:numRef>
          </c:val>
          <c:smooth val="0"/>
          <c:extLst>
            <c:ext xmlns:c16="http://schemas.microsoft.com/office/drawing/2014/chart" uri="{C3380CC4-5D6E-409C-BE32-E72D297353CC}">
              <c16:uniqueId val="{00000004-A090-4045-BC22-DA2F54D10E45}"/>
            </c:ext>
          </c:extLst>
        </c:ser>
        <c:ser>
          <c:idx val="5"/>
          <c:order val="5"/>
          <c:tx>
            <c:strRef>
              <c:f>'Figure 2.2.4'!$B$10</c:f>
              <c:strCache>
                <c:ptCount val="1"/>
                <c:pt idx="0">
                  <c:v>Willingness to grant consumer loans</c:v>
                </c:pt>
              </c:strCache>
            </c:strRef>
          </c:tx>
          <c:spPr>
            <a:ln w="38100"/>
          </c:spPr>
          <c:marker>
            <c:symbol val="circle"/>
            <c:size val="3"/>
          </c:marker>
          <c:cat>
            <c:numRef>
              <c:f>'Figure 2.2.4'!$C$4:$M$4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2.2.4'!$C$10:$M$10</c:f>
              <c:numCache>
                <c:formatCode>0.00%</c:formatCode>
                <c:ptCount val="11"/>
                <c:pt idx="0">
                  <c:v>0.54838709677419351</c:v>
                </c:pt>
                <c:pt idx="1">
                  <c:v>0.54838709677419351</c:v>
                </c:pt>
                <c:pt idx="2">
                  <c:v>0.56666666666666665</c:v>
                </c:pt>
                <c:pt idx="3">
                  <c:v>0.53333333333333333</c:v>
                </c:pt>
                <c:pt idx="4">
                  <c:v>0.80645161290322576</c:v>
                </c:pt>
                <c:pt idx="5">
                  <c:v>0.78125</c:v>
                </c:pt>
                <c:pt idx="6">
                  <c:v>0.81818181818181823</c:v>
                </c:pt>
                <c:pt idx="7">
                  <c:v>0.48484848484848481</c:v>
                </c:pt>
                <c:pt idx="8">
                  <c:v>0.60606060606060619</c:v>
                </c:pt>
                <c:pt idx="9">
                  <c:v>0.51515151515151514</c:v>
                </c:pt>
                <c:pt idx="10">
                  <c:v>0.59375</c:v>
                </c:pt>
              </c:numCache>
            </c:numRef>
          </c:val>
          <c:smooth val="0"/>
          <c:extLst>
            <c:ext xmlns:c16="http://schemas.microsoft.com/office/drawing/2014/chart" uri="{C3380CC4-5D6E-409C-BE32-E72D297353CC}">
              <c16:uniqueId val="{00000005-A090-4045-BC22-DA2F54D10E45}"/>
            </c:ext>
          </c:extLst>
        </c:ser>
        <c:dLbls>
          <c:showLegendKey val="0"/>
          <c:showVal val="0"/>
          <c:showCatName val="0"/>
          <c:showSerName val="0"/>
          <c:showPercent val="0"/>
          <c:showBubbleSize val="0"/>
        </c:dLbls>
        <c:marker val="1"/>
        <c:smooth val="0"/>
        <c:axId val="471302816"/>
        <c:axId val="1"/>
      </c:lineChart>
      <c:catAx>
        <c:axId val="471302816"/>
        <c:scaling>
          <c:orientation val="minMax"/>
        </c:scaling>
        <c:delete val="0"/>
        <c:axPos val="b"/>
        <c:numFmt formatCode="mm/yyyy" sourceLinked="0"/>
        <c:majorTickMark val="out"/>
        <c:minorTickMark val="none"/>
        <c:tickLblPos val="low"/>
        <c:txPr>
          <a:bodyPr rot="0" vert="horz"/>
          <a:lstStyle/>
          <a:p>
            <a:pPr>
              <a:defRPr lang="en-US" sz="800"/>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en-US"/>
            </a:pPr>
            <a:endParaRPr lang="ru-RU"/>
          </a:p>
        </c:txPr>
        <c:crossAx val="471302816"/>
        <c:crosses val="autoZero"/>
        <c:crossBetween val="between"/>
        <c:majorUnit val="0.1"/>
      </c:valAx>
    </c:plotArea>
    <c:legend>
      <c:legendPos val="b"/>
      <c:layout>
        <c:manualLayout>
          <c:xMode val="edge"/>
          <c:yMode val="edge"/>
          <c:wMode val="edge"/>
          <c:hMode val="edge"/>
          <c:x val="0"/>
          <c:y val="0.75384076990376203"/>
          <c:w val="1"/>
          <c:h val="0.99815493360359653"/>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9240254176031E-2"/>
          <c:y val="4.1967672664468769E-2"/>
          <c:w val="0.90117947974545909"/>
          <c:h val="0.68298410801082543"/>
        </c:manualLayout>
      </c:layout>
      <c:barChart>
        <c:barDir val="col"/>
        <c:grouping val="clustered"/>
        <c:varyColors val="0"/>
        <c:ser>
          <c:idx val="0"/>
          <c:order val="0"/>
          <c:tx>
            <c:strRef>
              <c:f>'Figure 2.1.2'!$B$5</c:f>
              <c:strCache>
                <c:ptCount val="1"/>
                <c:pt idx="0">
                  <c:v>Industry</c:v>
                </c:pt>
              </c:strCache>
            </c:strRef>
          </c:tx>
          <c:invertIfNegative val="0"/>
          <c:cat>
            <c:numRef>
              <c:f>'Figure 2.1.2'!$C$4:$U$4</c:f>
              <c:numCache>
                <c:formatCode>mm/yyyy</c:formatCode>
                <c:ptCount val="19"/>
                <c:pt idx="0">
                  <c:v>39508</c:v>
                </c:pt>
                <c:pt idx="1">
                  <c:v>39600</c:v>
                </c:pt>
                <c:pt idx="2">
                  <c:v>39692</c:v>
                </c:pt>
                <c:pt idx="3" formatCode="yyyy">
                  <c:v>39783</c:v>
                </c:pt>
                <c:pt idx="4">
                  <c:v>39873</c:v>
                </c:pt>
                <c:pt idx="5">
                  <c:v>39965</c:v>
                </c:pt>
                <c:pt idx="6">
                  <c:v>40057</c:v>
                </c:pt>
                <c:pt idx="7" formatCode="yyyy">
                  <c:v>40148</c:v>
                </c:pt>
                <c:pt idx="8">
                  <c:v>40238</c:v>
                </c:pt>
                <c:pt idx="9">
                  <c:v>40330</c:v>
                </c:pt>
                <c:pt idx="10">
                  <c:v>40422</c:v>
                </c:pt>
                <c:pt idx="11" formatCode="yyyy">
                  <c:v>40513</c:v>
                </c:pt>
                <c:pt idx="12">
                  <c:v>40603</c:v>
                </c:pt>
                <c:pt idx="13">
                  <c:v>40695</c:v>
                </c:pt>
                <c:pt idx="14">
                  <c:v>40787</c:v>
                </c:pt>
                <c:pt idx="15" formatCode="yyyy">
                  <c:v>40878</c:v>
                </c:pt>
                <c:pt idx="16">
                  <c:v>40969</c:v>
                </c:pt>
                <c:pt idx="17">
                  <c:v>41061</c:v>
                </c:pt>
                <c:pt idx="18">
                  <c:v>41153</c:v>
                </c:pt>
              </c:numCache>
            </c:numRef>
          </c:cat>
          <c:val>
            <c:numRef>
              <c:f>'Figure 2.1.2'!$C$5:$U$5</c:f>
              <c:numCache>
                <c:formatCode>0.0</c:formatCode>
                <c:ptCount val="19"/>
                <c:pt idx="0">
                  <c:v>3.9000000000000057</c:v>
                </c:pt>
                <c:pt idx="1">
                  <c:v>4.0999999999999943</c:v>
                </c:pt>
                <c:pt idx="2">
                  <c:v>3</c:v>
                </c:pt>
                <c:pt idx="3">
                  <c:v>2.0999999999999943</c:v>
                </c:pt>
                <c:pt idx="4">
                  <c:v>-4.5999999999999943</c:v>
                </c:pt>
                <c:pt idx="5">
                  <c:v>-2.7000000000000028</c:v>
                </c:pt>
                <c:pt idx="6">
                  <c:v>-1</c:v>
                </c:pt>
                <c:pt idx="7">
                  <c:v>2.7000000000000028</c:v>
                </c:pt>
                <c:pt idx="8">
                  <c:v>10.700000000000003</c:v>
                </c:pt>
                <c:pt idx="9">
                  <c:v>9.7999999999999972</c:v>
                </c:pt>
                <c:pt idx="10">
                  <c:v>10.099999999999994</c:v>
                </c:pt>
                <c:pt idx="11">
                  <c:v>9.5999999999999943</c:v>
                </c:pt>
                <c:pt idx="12">
                  <c:v>6</c:v>
                </c:pt>
                <c:pt idx="13">
                  <c:v>5.7999999999999972</c:v>
                </c:pt>
                <c:pt idx="14">
                  <c:v>4.2999999999999972</c:v>
                </c:pt>
                <c:pt idx="15">
                  <c:v>3.5</c:v>
                </c:pt>
                <c:pt idx="16">
                  <c:v>2.9000000000000057</c:v>
                </c:pt>
                <c:pt idx="17">
                  <c:v>1.5999999999999943</c:v>
                </c:pt>
                <c:pt idx="18">
                  <c:v>0.5</c:v>
                </c:pt>
              </c:numCache>
            </c:numRef>
          </c:val>
          <c:extLst>
            <c:ext xmlns:c16="http://schemas.microsoft.com/office/drawing/2014/chart" uri="{C3380CC4-5D6E-409C-BE32-E72D297353CC}">
              <c16:uniqueId val="{00000000-DBB2-49A7-AFF3-5E5353B828C5}"/>
            </c:ext>
          </c:extLst>
        </c:ser>
        <c:dLbls>
          <c:showLegendKey val="0"/>
          <c:showVal val="0"/>
          <c:showCatName val="0"/>
          <c:showSerName val="0"/>
          <c:showPercent val="0"/>
          <c:showBubbleSize val="0"/>
        </c:dLbls>
        <c:gapWidth val="70"/>
        <c:overlap val="9"/>
        <c:axId val="461732272"/>
        <c:axId val="1"/>
      </c:barChart>
      <c:lineChart>
        <c:grouping val="standard"/>
        <c:varyColors val="0"/>
        <c:ser>
          <c:idx val="1"/>
          <c:order val="1"/>
          <c:tx>
            <c:strRef>
              <c:f>'Figure 2.1.2'!$B$6</c:f>
              <c:strCache>
                <c:ptCount val="1"/>
                <c:pt idx="0">
                  <c:v>Mining industry</c:v>
                </c:pt>
              </c:strCache>
            </c:strRef>
          </c:tx>
          <c:spPr>
            <a:ln w="38100"/>
          </c:spPr>
          <c:marker>
            <c:symbol val="square"/>
            <c:size val="4"/>
          </c:marker>
          <c:cat>
            <c:numRef>
              <c:f>'Figure 2.1.2'!$C$4:$U$4</c:f>
              <c:numCache>
                <c:formatCode>mm/yyyy</c:formatCode>
                <c:ptCount val="19"/>
                <c:pt idx="0">
                  <c:v>39508</c:v>
                </c:pt>
                <c:pt idx="1">
                  <c:v>39600</c:v>
                </c:pt>
                <c:pt idx="2">
                  <c:v>39692</c:v>
                </c:pt>
                <c:pt idx="3" formatCode="yyyy">
                  <c:v>39783</c:v>
                </c:pt>
                <c:pt idx="4">
                  <c:v>39873</c:v>
                </c:pt>
                <c:pt idx="5">
                  <c:v>39965</c:v>
                </c:pt>
                <c:pt idx="6">
                  <c:v>40057</c:v>
                </c:pt>
                <c:pt idx="7" formatCode="yyyy">
                  <c:v>40148</c:v>
                </c:pt>
                <c:pt idx="8">
                  <c:v>40238</c:v>
                </c:pt>
                <c:pt idx="9">
                  <c:v>40330</c:v>
                </c:pt>
                <c:pt idx="10">
                  <c:v>40422</c:v>
                </c:pt>
                <c:pt idx="11" formatCode="yyyy">
                  <c:v>40513</c:v>
                </c:pt>
                <c:pt idx="12">
                  <c:v>40603</c:v>
                </c:pt>
                <c:pt idx="13">
                  <c:v>40695</c:v>
                </c:pt>
                <c:pt idx="14">
                  <c:v>40787</c:v>
                </c:pt>
                <c:pt idx="15" formatCode="yyyy">
                  <c:v>40878</c:v>
                </c:pt>
                <c:pt idx="16">
                  <c:v>40969</c:v>
                </c:pt>
                <c:pt idx="17">
                  <c:v>41061</c:v>
                </c:pt>
                <c:pt idx="18">
                  <c:v>41153</c:v>
                </c:pt>
              </c:numCache>
            </c:numRef>
          </c:cat>
          <c:val>
            <c:numRef>
              <c:f>'Figure 2.1.2'!$C$6:$U$6</c:f>
              <c:numCache>
                <c:formatCode>0.0</c:formatCode>
                <c:ptCount val="19"/>
                <c:pt idx="0">
                  <c:v>6.7999999999999972</c:v>
                </c:pt>
                <c:pt idx="1">
                  <c:v>6.7000000000000028</c:v>
                </c:pt>
                <c:pt idx="2">
                  <c:v>5</c:v>
                </c:pt>
                <c:pt idx="3">
                  <c:v>5.2999999999999972</c:v>
                </c:pt>
                <c:pt idx="4">
                  <c:v>-0.20000000000000284</c:v>
                </c:pt>
                <c:pt idx="5">
                  <c:v>1.7999999999999972</c:v>
                </c:pt>
                <c:pt idx="6">
                  <c:v>4.7000000000000028</c:v>
                </c:pt>
                <c:pt idx="7">
                  <c:v>7.2000000000000028</c:v>
                </c:pt>
                <c:pt idx="8">
                  <c:v>7.7999999999999972</c:v>
                </c:pt>
                <c:pt idx="9">
                  <c:v>5.7000000000000028</c:v>
                </c:pt>
                <c:pt idx="10">
                  <c:v>5.7999999999999972</c:v>
                </c:pt>
                <c:pt idx="11">
                  <c:v>7.2000000000000028</c:v>
                </c:pt>
                <c:pt idx="12">
                  <c:v>5</c:v>
                </c:pt>
                <c:pt idx="13">
                  <c:v>4.0999999999999943</c:v>
                </c:pt>
                <c:pt idx="14">
                  <c:v>2.4000000000000057</c:v>
                </c:pt>
                <c:pt idx="15">
                  <c:v>1.2999999999999972</c:v>
                </c:pt>
                <c:pt idx="16">
                  <c:v>-0.20000000000000284</c:v>
                </c:pt>
                <c:pt idx="17">
                  <c:v>-0.20000000000000284</c:v>
                </c:pt>
                <c:pt idx="18">
                  <c:v>0</c:v>
                </c:pt>
              </c:numCache>
            </c:numRef>
          </c:val>
          <c:smooth val="0"/>
          <c:extLst>
            <c:ext xmlns:c16="http://schemas.microsoft.com/office/drawing/2014/chart" uri="{C3380CC4-5D6E-409C-BE32-E72D297353CC}">
              <c16:uniqueId val="{00000001-DBB2-49A7-AFF3-5E5353B828C5}"/>
            </c:ext>
          </c:extLst>
        </c:ser>
        <c:ser>
          <c:idx val="2"/>
          <c:order val="2"/>
          <c:tx>
            <c:strRef>
              <c:f>'Figure 2.1.2'!$B$7</c:f>
              <c:strCache>
                <c:ptCount val="1"/>
                <c:pt idx="0">
                  <c:v>Manufacturing industry </c:v>
                </c:pt>
              </c:strCache>
            </c:strRef>
          </c:tx>
          <c:spPr>
            <a:ln w="38100"/>
          </c:spPr>
          <c:marker>
            <c:symbol val="triangle"/>
            <c:size val="4"/>
          </c:marker>
          <c:cat>
            <c:numRef>
              <c:f>'Figure 2.1.2'!$C$4:$U$4</c:f>
              <c:numCache>
                <c:formatCode>mm/yyyy</c:formatCode>
                <c:ptCount val="19"/>
                <c:pt idx="0">
                  <c:v>39508</c:v>
                </c:pt>
                <c:pt idx="1">
                  <c:v>39600</c:v>
                </c:pt>
                <c:pt idx="2">
                  <c:v>39692</c:v>
                </c:pt>
                <c:pt idx="3" formatCode="yyyy">
                  <c:v>39783</c:v>
                </c:pt>
                <c:pt idx="4">
                  <c:v>39873</c:v>
                </c:pt>
                <c:pt idx="5">
                  <c:v>39965</c:v>
                </c:pt>
                <c:pt idx="6">
                  <c:v>40057</c:v>
                </c:pt>
                <c:pt idx="7" formatCode="yyyy">
                  <c:v>40148</c:v>
                </c:pt>
                <c:pt idx="8">
                  <c:v>40238</c:v>
                </c:pt>
                <c:pt idx="9">
                  <c:v>40330</c:v>
                </c:pt>
                <c:pt idx="10">
                  <c:v>40422</c:v>
                </c:pt>
                <c:pt idx="11" formatCode="yyyy">
                  <c:v>40513</c:v>
                </c:pt>
                <c:pt idx="12">
                  <c:v>40603</c:v>
                </c:pt>
                <c:pt idx="13">
                  <c:v>40695</c:v>
                </c:pt>
                <c:pt idx="14">
                  <c:v>40787</c:v>
                </c:pt>
                <c:pt idx="15" formatCode="yyyy">
                  <c:v>40878</c:v>
                </c:pt>
                <c:pt idx="16">
                  <c:v>40969</c:v>
                </c:pt>
                <c:pt idx="17">
                  <c:v>41061</c:v>
                </c:pt>
                <c:pt idx="18">
                  <c:v>41153</c:v>
                </c:pt>
              </c:numCache>
            </c:numRef>
          </c:cat>
          <c:val>
            <c:numRef>
              <c:f>'Figure 2.1.2'!$C$7:$U$7</c:f>
              <c:numCache>
                <c:formatCode>0.0</c:formatCode>
                <c:ptCount val="19"/>
                <c:pt idx="0">
                  <c:v>-1.0999999999999943</c:v>
                </c:pt>
                <c:pt idx="1">
                  <c:v>-0.40000000000000568</c:v>
                </c:pt>
                <c:pt idx="2">
                  <c:v>-0.40000000000000568</c:v>
                </c:pt>
                <c:pt idx="3">
                  <c:v>-2.5999999999999943</c:v>
                </c:pt>
                <c:pt idx="4">
                  <c:v>-11.799999999999997</c:v>
                </c:pt>
                <c:pt idx="5">
                  <c:v>-9.5</c:v>
                </c:pt>
                <c:pt idx="6">
                  <c:v>-9.2000000000000028</c:v>
                </c:pt>
                <c:pt idx="7">
                  <c:v>-2.9000000000000057</c:v>
                </c:pt>
                <c:pt idx="8">
                  <c:v>28.900000000000006</c:v>
                </c:pt>
                <c:pt idx="9">
                  <c:v>21.299999999999997</c:v>
                </c:pt>
                <c:pt idx="10">
                  <c:v>17.700000000000003</c:v>
                </c:pt>
                <c:pt idx="11">
                  <c:v>13.900000000000006</c:v>
                </c:pt>
                <c:pt idx="12">
                  <c:v>8</c:v>
                </c:pt>
                <c:pt idx="13">
                  <c:v>8.7000000000000028</c:v>
                </c:pt>
                <c:pt idx="14">
                  <c:v>7</c:v>
                </c:pt>
                <c:pt idx="15">
                  <c:v>6.2000000000000028</c:v>
                </c:pt>
                <c:pt idx="16">
                  <c:v>8.5999999999999943</c:v>
                </c:pt>
                <c:pt idx="17">
                  <c:v>4.4000000000000057</c:v>
                </c:pt>
                <c:pt idx="18">
                  <c:v>0.59999999999999432</c:v>
                </c:pt>
              </c:numCache>
            </c:numRef>
          </c:val>
          <c:smooth val="0"/>
          <c:extLst>
            <c:ext xmlns:c16="http://schemas.microsoft.com/office/drawing/2014/chart" uri="{C3380CC4-5D6E-409C-BE32-E72D297353CC}">
              <c16:uniqueId val="{00000002-DBB2-49A7-AFF3-5E5353B828C5}"/>
            </c:ext>
          </c:extLst>
        </c:ser>
        <c:ser>
          <c:idx val="3"/>
          <c:order val="3"/>
          <c:tx>
            <c:strRef>
              <c:f>'Figure 2.1.2'!$B$8</c:f>
              <c:strCache>
                <c:ptCount val="1"/>
                <c:pt idx="0">
                  <c:v>Labor productivity in industry</c:v>
                </c:pt>
              </c:strCache>
            </c:strRef>
          </c:tx>
          <c:spPr>
            <a:ln w="38100"/>
          </c:spPr>
          <c:marker>
            <c:symbol val="circle"/>
            <c:size val="4"/>
          </c:marker>
          <c:cat>
            <c:numRef>
              <c:f>'Figure 2.1.2'!$C$4:$U$4</c:f>
              <c:numCache>
                <c:formatCode>mm/yyyy</c:formatCode>
                <c:ptCount val="19"/>
                <c:pt idx="0">
                  <c:v>39508</c:v>
                </c:pt>
                <c:pt idx="1">
                  <c:v>39600</c:v>
                </c:pt>
                <c:pt idx="2">
                  <c:v>39692</c:v>
                </c:pt>
                <c:pt idx="3" formatCode="yyyy">
                  <c:v>39783</c:v>
                </c:pt>
                <c:pt idx="4">
                  <c:v>39873</c:v>
                </c:pt>
                <c:pt idx="5">
                  <c:v>39965</c:v>
                </c:pt>
                <c:pt idx="6">
                  <c:v>40057</c:v>
                </c:pt>
                <c:pt idx="7" formatCode="yyyy">
                  <c:v>40148</c:v>
                </c:pt>
                <c:pt idx="8">
                  <c:v>40238</c:v>
                </c:pt>
                <c:pt idx="9">
                  <c:v>40330</c:v>
                </c:pt>
                <c:pt idx="10">
                  <c:v>40422</c:v>
                </c:pt>
                <c:pt idx="11" formatCode="yyyy">
                  <c:v>40513</c:v>
                </c:pt>
                <c:pt idx="12">
                  <c:v>40603</c:v>
                </c:pt>
                <c:pt idx="13">
                  <c:v>40695</c:v>
                </c:pt>
                <c:pt idx="14">
                  <c:v>40787</c:v>
                </c:pt>
                <c:pt idx="15" formatCode="yyyy">
                  <c:v>40878</c:v>
                </c:pt>
                <c:pt idx="16">
                  <c:v>40969</c:v>
                </c:pt>
                <c:pt idx="17">
                  <c:v>41061</c:v>
                </c:pt>
                <c:pt idx="18">
                  <c:v>41153</c:v>
                </c:pt>
              </c:numCache>
            </c:numRef>
          </c:cat>
          <c:val>
            <c:numRef>
              <c:f>'Figure 2.1.2'!$C$8:$U$8</c:f>
              <c:numCache>
                <c:formatCode>General</c:formatCode>
                <c:ptCount val="19"/>
                <c:pt idx="0">
                  <c:v>1.0999999999999943</c:v>
                </c:pt>
                <c:pt idx="1">
                  <c:v>1.2000000000000028</c:v>
                </c:pt>
                <c:pt idx="2">
                  <c:v>0.79999999999999716</c:v>
                </c:pt>
                <c:pt idx="3">
                  <c:v>0.70000000000000284</c:v>
                </c:pt>
                <c:pt idx="4">
                  <c:v>-5.0999999999999943</c:v>
                </c:pt>
                <c:pt idx="5">
                  <c:v>-2.7999999999999972</c:v>
                </c:pt>
                <c:pt idx="6">
                  <c:v>-0.5</c:v>
                </c:pt>
                <c:pt idx="7">
                  <c:v>3.2000000000000028</c:v>
                </c:pt>
                <c:pt idx="8">
                  <c:v>8.2000000000000028</c:v>
                </c:pt>
                <c:pt idx="9">
                  <c:v>8.7000000000000028</c:v>
                </c:pt>
                <c:pt idx="10">
                  <c:v>6.7000000000000028</c:v>
                </c:pt>
                <c:pt idx="11">
                  <c:v>4.7999999999999972</c:v>
                </c:pt>
                <c:pt idx="12">
                  <c:v>6.5</c:v>
                </c:pt>
                <c:pt idx="13">
                  <c:v>3.2999999999999972</c:v>
                </c:pt>
                <c:pt idx="14">
                  <c:v>3.2000000000000028</c:v>
                </c:pt>
                <c:pt idx="15">
                  <c:v>2.5</c:v>
                </c:pt>
                <c:pt idx="16">
                  <c:v>-3.7000000000000028</c:v>
                </c:pt>
                <c:pt idx="17">
                  <c:v>-4</c:v>
                </c:pt>
                <c:pt idx="18">
                  <c:v>-4.9000000000000057</c:v>
                </c:pt>
              </c:numCache>
            </c:numRef>
          </c:val>
          <c:smooth val="0"/>
          <c:extLst>
            <c:ext xmlns:c16="http://schemas.microsoft.com/office/drawing/2014/chart" uri="{C3380CC4-5D6E-409C-BE32-E72D297353CC}">
              <c16:uniqueId val="{00000003-DBB2-49A7-AFF3-5E5353B828C5}"/>
            </c:ext>
          </c:extLst>
        </c:ser>
        <c:dLbls>
          <c:showLegendKey val="0"/>
          <c:showVal val="0"/>
          <c:showCatName val="0"/>
          <c:showSerName val="0"/>
          <c:showPercent val="0"/>
          <c:showBubbleSize val="0"/>
        </c:dLbls>
        <c:marker val="1"/>
        <c:smooth val="0"/>
        <c:axId val="461732272"/>
        <c:axId val="1"/>
      </c:lineChart>
      <c:catAx>
        <c:axId val="461732272"/>
        <c:scaling>
          <c:orientation val="minMax"/>
        </c:scaling>
        <c:delete val="0"/>
        <c:axPos val="b"/>
        <c:numFmt formatCode="mm/yyyy" sourceLinked="1"/>
        <c:majorTickMark val="out"/>
        <c:minorTickMark val="none"/>
        <c:tickLblPos val="low"/>
        <c:txPr>
          <a:bodyPr rot="-5400000" vert="horz"/>
          <a:lstStyle/>
          <a:p>
            <a:pPr>
              <a:defRPr lang="en-US"/>
            </a:pPr>
            <a:endParaRPr lang="ru-RU"/>
          </a:p>
        </c:txPr>
        <c:crossAx val="1"/>
        <c:crossesAt val="0"/>
        <c:auto val="0"/>
        <c:lblAlgn val="ctr"/>
        <c:lblOffset val="100"/>
        <c:noMultiLvlLbl val="0"/>
      </c:catAx>
      <c:valAx>
        <c:axId val="1"/>
        <c:scaling>
          <c:orientation val="minMax"/>
          <c:max val="30"/>
          <c:min val="-14"/>
        </c:scaling>
        <c:delete val="0"/>
        <c:axPos val="l"/>
        <c:majorGridlines>
          <c:spPr>
            <a:ln w="0">
              <a:prstDash val="sysDot"/>
            </a:ln>
          </c:spPr>
        </c:majorGridlines>
        <c:title>
          <c:tx>
            <c:rich>
              <a:bodyPr rot="0" vert="horz"/>
              <a:lstStyle/>
              <a:p>
                <a:pPr>
                  <a:defRPr lang="en-US"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1.4208750222011722E-3"/>
              <c:y val="0.41046224394364494"/>
            </c:manualLayout>
          </c:layout>
          <c:overlay val="0"/>
        </c:title>
        <c:numFmt formatCode="#,##0" sourceLinked="0"/>
        <c:majorTickMark val="out"/>
        <c:minorTickMark val="none"/>
        <c:tickLblPos val="nextTo"/>
        <c:txPr>
          <a:bodyPr rot="0" vert="horz"/>
          <a:lstStyle/>
          <a:p>
            <a:pPr>
              <a:defRPr lang="en-US"/>
            </a:pPr>
            <a:endParaRPr lang="ru-RU"/>
          </a:p>
        </c:txPr>
        <c:crossAx val="461732272"/>
        <c:crosses val="autoZero"/>
        <c:crossBetween val="between"/>
        <c:majorUnit val="2"/>
      </c:valAx>
    </c:plotArea>
    <c:legend>
      <c:legendPos val="b"/>
      <c:layout>
        <c:manualLayout>
          <c:xMode val="edge"/>
          <c:yMode val="edge"/>
          <c:wMode val="edge"/>
          <c:hMode val="edge"/>
          <c:x val="0"/>
          <c:y val="0.87874860470027449"/>
          <c:w val="0.99154066268032293"/>
          <c:h val="0.98162174555766735"/>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92244421565201E-2"/>
          <c:y val="8.2512831719893501E-2"/>
          <c:w val="0.88250878792992338"/>
          <c:h val="0.56213066727654892"/>
        </c:manualLayout>
      </c:layout>
      <c:lineChart>
        <c:grouping val="standard"/>
        <c:varyColors val="0"/>
        <c:ser>
          <c:idx val="0"/>
          <c:order val="0"/>
          <c:tx>
            <c:strRef>
              <c:f>'Figure 2.2.5'!$B$5</c:f>
              <c:strCache>
                <c:ptCount val="1"/>
                <c:pt idx="0">
                  <c:v>Credit policy with regard to legal entities </c:v>
                </c:pt>
              </c:strCache>
            </c:strRef>
          </c:tx>
          <c:spPr>
            <a:ln w="50800"/>
          </c:spPr>
          <c:marker>
            <c:symbol val="diamond"/>
            <c:size val="5"/>
          </c:marker>
          <c:cat>
            <c:numRef>
              <c:f>'Figure 2.2.5'!$C$4:$M$4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2.2.5'!$C$5:$M$5</c:f>
              <c:numCache>
                <c:formatCode>0.00%</c:formatCode>
                <c:ptCount val="11"/>
                <c:pt idx="0">
                  <c:v>9.0909090909090912E-2</c:v>
                </c:pt>
                <c:pt idx="1">
                  <c:v>-3.0303030303030304E-2</c:v>
                </c:pt>
                <c:pt idx="2">
                  <c:v>0.12121212121212122</c:v>
                </c:pt>
                <c:pt idx="3">
                  <c:v>-6.0606060606060608E-2</c:v>
                </c:pt>
                <c:pt idx="4">
                  <c:v>8.8235294117647065E-2</c:v>
                </c:pt>
                <c:pt idx="5">
                  <c:v>0.26470588235294118</c:v>
                </c:pt>
                <c:pt idx="6">
                  <c:v>5.8823529411764712E-2</c:v>
                </c:pt>
                <c:pt idx="7">
                  <c:v>0.11764705882352941</c:v>
                </c:pt>
                <c:pt idx="8">
                  <c:v>5.8823529411764712E-2</c:v>
                </c:pt>
                <c:pt idx="9">
                  <c:v>5.8823529411764705E-2</c:v>
                </c:pt>
                <c:pt idx="10">
                  <c:v>-5.8823529411764712E-2</c:v>
                </c:pt>
              </c:numCache>
            </c:numRef>
          </c:val>
          <c:smooth val="0"/>
          <c:extLst>
            <c:ext xmlns:c16="http://schemas.microsoft.com/office/drawing/2014/chart" uri="{C3380CC4-5D6E-409C-BE32-E72D297353CC}">
              <c16:uniqueId val="{00000000-E17C-4844-AE6F-ED60530A4753}"/>
            </c:ext>
          </c:extLst>
        </c:ser>
        <c:ser>
          <c:idx val="1"/>
          <c:order val="1"/>
          <c:tx>
            <c:strRef>
              <c:f>'Figure 2.2.5'!$B$6</c:f>
              <c:strCache>
                <c:ptCount val="1"/>
                <c:pt idx="0">
                  <c:v>Credit policy with regard to individuals (mortgage)</c:v>
                </c:pt>
              </c:strCache>
            </c:strRef>
          </c:tx>
          <c:spPr>
            <a:ln w="50800"/>
          </c:spPr>
          <c:marker>
            <c:symbol val="square"/>
            <c:size val="5"/>
          </c:marker>
          <c:cat>
            <c:numRef>
              <c:f>'Figure 2.2.5'!$C$4:$M$4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2.2.5'!$C$6:$M$6</c:f>
              <c:numCache>
                <c:formatCode>0.00%</c:formatCode>
                <c:ptCount val="11"/>
                <c:pt idx="0">
                  <c:v>-3.333333333333334E-2</c:v>
                </c:pt>
                <c:pt idx="1">
                  <c:v>6.666666666666668E-2</c:v>
                </c:pt>
                <c:pt idx="2">
                  <c:v>0.14285714285714285</c:v>
                </c:pt>
                <c:pt idx="3">
                  <c:v>0.17241379310344829</c:v>
                </c:pt>
                <c:pt idx="4">
                  <c:v>0.17857142857142855</c:v>
                </c:pt>
                <c:pt idx="5">
                  <c:v>0.2</c:v>
                </c:pt>
                <c:pt idx="6">
                  <c:v>0.25806451612903225</c:v>
                </c:pt>
                <c:pt idx="7">
                  <c:v>0.1</c:v>
                </c:pt>
                <c:pt idx="8">
                  <c:v>0</c:v>
                </c:pt>
                <c:pt idx="9">
                  <c:v>0.13333333333333333</c:v>
                </c:pt>
                <c:pt idx="10">
                  <c:v>0.10344827586206898</c:v>
                </c:pt>
              </c:numCache>
            </c:numRef>
          </c:val>
          <c:smooth val="0"/>
          <c:extLst>
            <c:ext xmlns:c16="http://schemas.microsoft.com/office/drawing/2014/chart" uri="{C3380CC4-5D6E-409C-BE32-E72D297353CC}">
              <c16:uniqueId val="{00000001-E17C-4844-AE6F-ED60530A4753}"/>
            </c:ext>
          </c:extLst>
        </c:ser>
        <c:ser>
          <c:idx val="2"/>
          <c:order val="2"/>
          <c:tx>
            <c:strRef>
              <c:f>'Figure 2.2.5'!$B$7</c:f>
              <c:strCache>
                <c:ptCount val="1"/>
                <c:pt idx="0">
                  <c:v>Credit policy with regard to individuals (consumer loans)</c:v>
                </c:pt>
              </c:strCache>
            </c:strRef>
          </c:tx>
          <c:spPr>
            <a:ln w="50800"/>
          </c:spPr>
          <c:marker>
            <c:symbol val="triangle"/>
            <c:size val="5"/>
          </c:marker>
          <c:cat>
            <c:numRef>
              <c:f>'Figure 2.2.5'!$C$4:$M$4</c:f>
              <c:numCache>
                <c:formatCode>m/d/yyyy</c:formatCode>
                <c:ptCount val="11"/>
                <c:pt idx="0">
                  <c:v>40238</c:v>
                </c:pt>
                <c:pt idx="1">
                  <c:v>40330</c:v>
                </c:pt>
                <c:pt idx="2">
                  <c:v>40422</c:v>
                </c:pt>
                <c:pt idx="3">
                  <c:v>40513</c:v>
                </c:pt>
                <c:pt idx="4">
                  <c:v>40603</c:v>
                </c:pt>
                <c:pt idx="5">
                  <c:v>40695</c:v>
                </c:pt>
                <c:pt idx="6">
                  <c:v>40787</c:v>
                </c:pt>
                <c:pt idx="7">
                  <c:v>40878</c:v>
                </c:pt>
                <c:pt idx="8">
                  <c:v>40969</c:v>
                </c:pt>
                <c:pt idx="9">
                  <c:v>41061</c:v>
                </c:pt>
                <c:pt idx="10">
                  <c:v>41153</c:v>
                </c:pt>
              </c:numCache>
            </c:numRef>
          </c:cat>
          <c:val>
            <c:numRef>
              <c:f>'Figure 2.2.5'!$C$7:$M$7</c:f>
              <c:numCache>
                <c:formatCode>0.00%</c:formatCode>
                <c:ptCount val="11"/>
                <c:pt idx="0">
                  <c:v>3.2258064516129031E-2</c:v>
                </c:pt>
                <c:pt idx="1">
                  <c:v>0.12903225806451613</c:v>
                </c:pt>
                <c:pt idx="2">
                  <c:v>0.2</c:v>
                </c:pt>
                <c:pt idx="3">
                  <c:v>0.23333333333333334</c:v>
                </c:pt>
                <c:pt idx="4">
                  <c:v>0.4</c:v>
                </c:pt>
                <c:pt idx="5">
                  <c:v>0.375</c:v>
                </c:pt>
                <c:pt idx="6">
                  <c:v>0.30303030303030304</c:v>
                </c:pt>
                <c:pt idx="7">
                  <c:v>0.30303030303030304</c:v>
                </c:pt>
                <c:pt idx="8">
                  <c:v>0.21212121212121213</c:v>
                </c:pt>
                <c:pt idx="9">
                  <c:v>0.21212121212121213</c:v>
                </c:pt>
                <c:pt idx="10">
                  <c:v>0.15625</c:v>
                </c:pt>
              </c:numCache>
            </c:numRef>
          </c:val>
          <c:smooth val="0"/>
          <c:extLst>
            <c:ext xmlns:c16="http://schemas.microsoft.com/office/drawing/2014/chart" uri="{C3380CC4-5D6E-409C-BE32-E72D297353CC}">
              <c16:uniqueId val="{00000002-E17C-4844-AE6F-ED60530A4753}"/>
            </c:ext>
          </c:extLst>
        </c:ser>
        <c:dLbls>
          <c:showLegendKey val="0"/>
          <c:showVal val="0"/>
          <c:showCatName val="0"/>
          <c:showSerName val="0"/>
          <c:showPercent val="0"/>
          <c:showBubbleSize val="0"/>
        </c:dLbls>
        <c:marker val="1"/>
        <c:smooth val="0"/>
        <c:axId val="471301832"/>
        <c:axId val="1"/>
      </c:lineChart>
      <c:dateAx>
        <c:axId val="471301832"/>
        <c:scaling>
          <c:orientation val="minMax"/>
        </c:scaling>
        <c:delete val="0"/>
        <c:axPos val="b"/>
        <c:numFmt formatCode="mm/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4"/>
        <c:majorTimeUnit val="months"/>
        <c:minorUnit val="1"/>
        <c:minorTimeUnit val="years"/>
      </c:dateAx>
      <c:valAx>
        <c:axId val="1"/>
        <c:scaling>
          <c:orientation val="minMax"/>
          <c:max val="0.5"/>
          <c:min val="-0.1"/>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71301832"/>
        <c:crosses val="autoZero"/>
        <c:crossBetween val="between"/>
        <c:majorUnit val="0.1"/>
      </c:valAx>
    </c:plotArea>
    <c:legend>
      <c:legendPos val="b"/>
      <c:layout>
        <c:manualLayout>
          <c:xMode val="edge"/>
          <c:yMode val="edge"/>
          <c:wMode val="edge"/>
          <c:hMode val="edge"/>
          <c:x val="3.7810740462421451E-2"/>
          <c:y val="0.79408065693033181"/>
          <c:w val="0.96426416614935573"/>
          <c:h val="0.97196632578604025"/>
        </c:manualLayout>
      </c:layout>
      <c:overlay val="0"/>
      <c:txPr>
        <a:bodyPr/>
        <a:lstStyle/>
        <a:p>
          <a:pPr>
            <a:defRPr lang="en-US"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693982696607379E-2"/>
          <c:y val="9.9682331760489268E-2"/>
          <c:w val="0.86012669712582446"/>
          <c:h val="0.54421949477670151"/>
        </c:manualLayout>
      </c:layout>
      <c:barChart>
        <c:barDir val="col"/>
        <c:grouping val="percentStacked"/>
        <c:varyColors val="0"/>
        <c:ser>
          <c:idx val="0"/>
          <c:order val="0"/>
          <c:tx>
            <c:strRef>
              <c:f>'Figure 2.2.6 '!$C$5</c:f>
              <c:strCache>
                <c:ptCount val="1"/>
                <c:pt idx="0">
                  <c:v>Financial activity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'!$D$5:$H$5</c:f>
              <c:numCache>
                <c:formatCode>0.0%</c:formatCode>
                <c:ptCount val="5"/>
                <c:pt idx="0">
                  <c:v>0.11369798954601112</c:v>
                </c:pt>
                <c:pt idx="1">
                  <c:v>5.2433099829526361E-2</c:v>
                </c:pt>
                <c:pt idx="2">
                  <c:v>2.7262795750206775E-2</c:v>
                </c:pt>
                <c:pt idx="3">
                  <c:v>2.3052573786638803E-2</c:v>
                </c:pt>
                <c:pt idx="4">
                  <c:v>2.6185665204672668E-2</c:v>
                </c:pt>
              </c:numCache>
            </c:numRef>
          </c:val>
          <c:extLst>
            <c:ext xmlns:c16="http://schemas.microsoft.com/office/drawing/2014/chart" uri="{C3380CC4-5D6E-409C-BE32-E72D297353CC}">
              <c16:uniqueId val="{00000000-8538-41D4-8F58-CC22CA086FEE}"/>
            </c:ext>
          </c:extLst>
        </c:ser>
        <c:ser>
          <c:idx val="1"/>
          <c:order val="1"/>
          <c:tx>
            <c:strRef>
              <c:f>'Figure 2.2.6 '!$C$6</c:f>
              <c:strCache>
                <c:ptCount val="1"/>
                <c:pt idx="0">
                  <c:v>Industry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'!$D$6:$H$6</c:f>
              <c:numCache>
                <c:formatCode>0.0%</c:formatCode>
                <c:ptCount val="5"/>
                <c:pt idx="0">
                  <c:v>0.33018631219641797</c:v>
                </c:pt>
                <c:pt idx="1">
                  <c:v>0.36099862389028819</c:v>
                </c:pt>
                <c:pt idx="2">
                  <c:v>0.33077252524529682</c:v>
                </c:pt>
                <c:pt idx="3">
                  <c:v>0.294349899301385</c:v>
                </c:pt>
                <c:pt idx="4">
                  <c:v>0.21094698941488599</c:v>
                </c:pt>
              </c:numCache>
            </c:numRef>
          </c:val>
          <c:extLst>
            <c:ext xmlns:c16="http://schemas.microsoft.com/office/drawing/2014/chart" uri="{C3380CC4-5D6E-409C-BE32-E72D297353CC}">
              <c16:uniqueId val="{00000001-8538-41D4-8F58-CC22CA086FEE}"/>
            </c:ext>
          </c:extLst>
        </c:ser>
        <c:ser>
          <c:idx val="2"/>
          <c:order val="2"/>
          <c:tx>
            <c:strRef>
              <c:f>'Figure 2.2.6 '!$C$7</c:f>
              <c:strCache>
                <c:ptCount val="1"/>
                <c:pt idx="0">
                  <c:v>Individuals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'!$D$7:$H$7</c:f>
              <c:numCache>
                <c:formatCode>0.0%</c:formatCode>
                <c:ptCount val="5"/>
                <c:pt idx="0">
                  <c:v>0.22291774328031086</c:v>
                </c:pt>
                <c:pt idx="1">
                  <c:v>0.26451834407940095</c:v>
                </c:pt>
                <c:pt idx="2">
                  <c:v>0.33747177450595617</c:v>
                </c:pt>
                <c:pt idx="3">
                  <c:v>0.41889604624838334</c:v>
                </c:pt>
                <c:pt idx="4">
                  <c:v>0.4916041297302603</c:v>
                </c:pt>
              </c:numCache>
            </c:numRef>
          </c:val>
          <c:extLst>
            <c:ext xmlns:c16="http://schemas.microsoft.com/office/drawing/2014/chart" uri="{C3380CC4-5D6E-409C-BE32-E72D297353CC}">
              <c16:uniqueId val="{00000002-8538-41D4-8F58-CC22CA086FEE}"/>
            </c:ext>
          </c:extLst>
        </c:ser>
        <c:ser>
          <c:idx val="3"/>
          <c:order val="3"/>
          <c:tx>
            <c:strRef>
              <c:f>'Figure 2.2.6 '!$C$8</c:f>
              <c:strCache>
                <c:ptCount val="1"/>
                <c:pt idx="0">
                  <c:v>Transport and communications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'!$D$8:$H$8</c:f>
              <c:numCache>
                <c:formatCode>0.0%</c:formatCode>
                <c:ptCount val="5"/>
                <c:pt idx="0">
                  <c:v>9.3968121131480883E-2</c:v>
                </c:pt>
                <c:pt idx="1">
                  <c:v>7.1494504189477698E-2</c:v>
                </c:pt>
                <c:pt idx="2">
                  <c:v>5.5604998466318729E-2</c:v>
                </c:pt>
                <c:pt idx="3">
                  <c:v>6.6281844573250204E-2</c:v>
                </c:pt>
                <c:pt idx="4">
                  <c:v>5.5966693056057219E-2</c:v>
                </c:pt>
              </c:numCache>
            </c:numRef>
          </c:val>
          <c:extLst>
            <c:ext xmlns:c16="http://schemas.microsoft.com/office/drawing/2014/chart" uri="{C3380CC4-5D6E-409C-BE32-E72D297353CC}">
              <c16:uniqueId val="{00000003-8538-41D4-8F58-CC22CA086FEE}"/>
            </c:ext>
          </c:extLst>
        </c:ser>
        <c:ser>
          <c:idx val="5"/>
          <c:order val="4"/>
          <c:tx>
            <c:strRef>
              <c:f>'Figure 2.2.6 '!$C$9</c:f>
              <c:strCache>
                <c:ptCount val="1"/>
                <c:pt idx="0">
                  <c:v>Real estate operations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'!$D$9:$H$9</c:f>
              <c:numCache>
                <c:formatCode>0.0%</c:formatCode>
                <c:ptCount val="5"/>
                <c:pt idx="0">
                  <c:v>5.9577851011207321E-2</c:v>
                </c:pt>
                <c:pt idx="1">
                  <c:v>6.7745053412156531E-2</c:v>
                </c:pt>
                <c:pt idx="2">
                  <c:v>8.3061329846414955E-2</c:v>
                </c:pt>
                <c:pt idx="3">
                  <c:v>6.0681997756150796E-2</c:v>
                </c:pt>
                <c:pt idx="4">
                  <c:v>6.5593630036926753E-2</c:v>
                </c:pt>
              </c:numCache>
            </c:numRef>
          </c:val>
          <c:extLst>
            <c:ext xmlns:c16="http://schemas.microsoft.com/office/drawing/2014/chart" uri="{C3380CC4-5D6E-409C-BE32-E72D297353CC}">
              <c16:uniqueId val="{00000004-8538-41D4-8F58-CC22CA086FEE}"/>
            </c:ext>
          </c:extLst>
        </c:ser>
        <c:ser>
          <c:idx val="6"/>
          <c:order val="5"/>
          <c:tx>
            <c:strRef>
              <c:f>'Figure 2.2.6 '!$C$10</c:f>
              <c:strCache>
                <c:ptCount val="1"/>
                <c:pt idx="0">
                  <c:v>Construction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'!$D$10:$H$10</c:f>
              <c:numCache>
                <c:formatCode>0.0%</c:formatCode>
                <c:ptCount val="5"/>
                <c:pt idx="0">
                  <c:v>5.4831477956407505E-2</c:v>
                </c:pt>
                <c:pt idx="1">
                  <c:v>3.9206570477893304E-2</c:v>
                </c:pt>
                <c:pt idx="2">
                  <c:v>4.8092339415654432E-2</c:v>
                </c:pt>
                <c:pt idx="3">
                  <c:v>3.7605974816772157E-2</c:v>
                </c:pt>
                <c:pt idx="4">
                  <c:v>3.6149539668041727E-2</c:v>
                </c:pt>
              </c:numCache>
            </c:numRef>
          </c:val>
          <c:extLst>
            <c:ext xmlns:c16="http://schemas.microsoft.com/office/drawing/2014/chart" uri="{C3380CC4-5D6E-409C-BE32-E72D297353CC}">
              <c16:uniqueId val="{00000005-8538-41D4-8F58-CC22CA086FEE}"/>
            </c:ext>
          </c:extLst>
        </c:ser>
        <c:ser>
          <c:idx val="7"/>
          <c:order val="6"/>
          <c:tx>
            <c:strRef>
              <c:f>'Figure 2.2.6 '!$C$11</c:f>
              <c:strCache>
                <c:ptCount val="1"/>
                <c:pt idx="0">
                  <c:v>Trade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'!$D$11:$H$11</c:f>
              <c:numCache>
                <c:formatCode>0.0%</c:formatCode>
                <c:ptCount val="5"/>
                <c:pt idx="0">
                  <c:v>4.9438183443106194E-2</c:v>
                </c:pt>
                <c:pt idx="1">
                  <c:v>2.8595822677866829E-2</c:v>
                </c:pt>
                <c:pt idx="2">
                  <c:v>4.7992370775171073E-2</c:v>
                </c:pt>
                <c:pt idx="3">
                  <c:v>4.1308531087759816E-2</c:v>
                </c:pt>
                <c:pt idx="4">
                  <c:v>3.5549032355353581E-2</c:v>
                </c:pt>
              </c:numCache>
            </c:numRef>
          </c:val>
          <c:extLst>
            <c:ext xmlns:c16="http://schemas.microsoft.com/office/drawing/2014/chart" uri="{C3380CC4-5D6E-409C-BE32-E72D297353CC}">
              <c16:uniqueId val="{00000006-8538-41D4-8F58-CC22CA086FEE}"/>
            </c:ext>
          </c:extLst>
        </c:ser>
        <c:ser>
          <c:idx val="10"/>
          <c:order val="7"/>
          <c:tx>
            <c:strRef>
              <c:f>'Figure 2.2.6 '!$C$12</c:f>
              <c:strCache>
                <c:ptCount val="1"/>
                <c:pt idx="0">
                  <c:v>Agriculture </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'!$D$12:$H$12</c:f>
              <c:numCache>
                <c:formatCode>0.0%</c:formatCode>
                <c:ptCount val="5"/>
                <c:pt idx="0">
                  <c:v>1.4543521945268765E-2</c:v>
                </c:pt>
                <c:pt idx="1">
                  <c:v>1.466954720024358E-2</c:v>
                </c:pt>
                <c:pt idx="2">
                  <c:v>1.3706463664214198E-2</c:v>
                </c:pt>
                <c:pt idx="3">
                  <c:v>1.0343941986021319E-2</c:v>
                </c:pt>
                <c:pt idx="4">
                  <c:v>8.8847615283132904E-3</c:v>
                </c:pt>
              </c:numCache>
            </c:numRef>
          </c:val>
          <c:extLst>
            <c:ext xmlns:c16="http://schemas.microsoft.com/office/drawing/2014/chart" uri="{C3380CC4-5D6E-409C-BE32-E72D297353CC}">
              <c16:uniqueId val="{00000007-8538-41D4-8F58-CC22CA086FEE}"/>
            </c:ext>
          </c:extLst>
        </c:ser>
        <c:ser>
          <c:idx val="11"/>
          <c:order val="8"/>
          <c:tx>
            <c:strRef>
              <c:f>'Figure 2.2.6 '!$C$13</c:f>
              <c:strCache>
                <c:ptCount val="1"/>
                <c:pt idx="0">
                  <c:v>Others</c:v>
                </c:pt>
              </c:strCache>
            </c:strRef>
          </c:tx>
          <c:invertIfNegative val="0"/>
          <c:cat>
            <c:numRef>
              <c:f>'Figure 2.2.6 '!$D$4:$H$4</c:f>
              <c:numCache>
                <c:formatCode>m/d/yyyy</c:formatCode>
                <c:ptCount val="5"/>
                <c:pt idx="0">
                  <c:v>39814</c:v>
                </c:pt>
                <c:pt idx="1">
                  <c:v>40179</c:v>
                </c:pt>
                <c:pt idx="2">
                  <c:v>40544</c:v>
                </c:pt>
                <c:pt idx="3">
                  <c:v>40909</c:v>
                </c:pt>
                <c:pt idx="4">
                  <c:v>41183</c:v>
                </c:pt>
              </c:numCache>
            </c:numRef>
          </c:cat>
          <c:val>
            <c:numRef>
              <c:f>'Figure 2.2.6 '!$D$13:$H$13</c:f>
              <c:numCache>
                <c:formatCode>0.0%</c:formatCode>
                <c:ptCount val="5"/>
                <c:pt idx="0">
                  <c:v>6.0838799489789361E-2</c:v>
                </c:pt>
                <c:pt idx="1">
                  <c:v>0.10033843424314658</c:v>
                </c:pt>
                <c:pt idx="2">
                  <c:v>5.6035402330766863E-2</c:v>
                </c:pt>
                <c:pt idx="3">
                  <c:v>4.7479190443638478E-2</c:v>
                </c:pt>
                <c:pt idx="4">
                  <c:v>6.9119559005488607E-2</c:v>
                </c:pt>
              </c:numCache>
            </c:numRef>
          </c:val>
          <c:extLst>
            <c:ext xmlns:c16="http://schemas.microsoft.com/office/drawing/2014/chart" uri="{C3380CC4-5D6E-409C-BE32-E72D297353CC}">
              <c16:uniqueId val="{00000008-8538-41D4-8F58-CC22CA086FEE}"/>
            </c:ext>
          </c:extLst>
        </c:ser>
        <c:dLbls>
          <c:showLegendKey val="0"/>
          <c:showVal val="0"/>
          <c:showCatName val="0"/>
          <c:showSerName val="0"/>
          <c:showPercent val="0"/>
          <c:showBubbleSize val="0"/>
        </c:dLbls>
        <c:gapWidth val="150"/>
        <c:overlap val="100"/>
        <c:axId val="461717200"/>
        <c:axId val="1"/>
      </c:barChart>
      <c:catAx>
        <c:axId val="461717200"/>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0"/>
        <c:lblAlgn val="ctr"/>
        <c:lblOffset val="100"/>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en-US"/>
            </a:pPr>
            <a:endParaRPr lang="ru-RU"/>
          </a:p>
        </c:txPr>
        <c:crossAx val="461717200"/>
        <c:crosses val="autoZero"/>
        <c:crossBetween val="between"/>
      </c:valAx>
    </c:plotArea>
    <c:legend>
      <c:legendPos val="b"/>
      <c:layout>
        <c:manualLayout>
          <c:xMode val="edge"/>
          <c:yMode val="edge"/>
          <c:wMode val="edge"/>
          <c:hMode val="edge"/>
          <c:x val="5.7304920218306042E-2"/>
          <c:y val="0.73884605887678678"/>
          <c:w val="0.99560513269174689"/>
          <c:h val="0.98606271777003485"/>
        </c:manualLayout>
      </c:layout>
      <c:overlay val="0"/>
      <c:txPr>
        <a:bodyPr/>
        <a:lstStyle/>
        <a:p>
          <a:pPr>
            <a:defRPr lang="en-US"/>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-0.117647058823527</c:v>
              </c:pt>
              <c:pt idx="1">
                <c:v>-0.23529411764705499</c:v>
              </c:pt>
              <c:pt idx="2">
                <c:v>-0.38235294117647201</c:v>
              </c:pt>
              <c:pt idx="3">
                <c:v>-0.52941176470588103</c:v>
              </c:pt>
              <c:pt idx="4">
                <c:v>-0.17647058823529099</c:v>
              </c:pt>
              <c:pt idx="5">
                <c:v>-0.23529411764705499</c:v>
              </c:pt>
            </c:numLit>
          </c:val>
          <c:extLst>
            <c:ext xmlns:c16="http://schemas.microsoft.com/office/drawing/2014/chart" uri="{C3380CC4-5D6E-409C-BE32-E72D297353CC}">
              <c16:uniqueId val="{00000000-04DA-4D2A-8477-7DDF992F69DB}"/>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-0.46666666666666701</c:v>
              </c:pt>
              <c:pt idx="1">
                <c:v>-0.34375</c:v>
              </c:pt>
              <c:pt idx="2">
                <c:v>-0.53125</c:v>
              </c:pt>
              <c:pt idx="3">
                <c:v>-0.625000000000002</c:v>
              </c:pt>
              <c:pt idx="4">
                <c:v>-0.34375</c:v>
              </c:pt>
              <c:pt idx="5">
                <c:v>-0.28125</c:v>
              </c:pt>
            </c:numLit>
          </c:val>
          <c:extLst>
            <c:ext xmlns:c16="http://schemas.microsoft.com/office/drawing/2014/chart" uri="{C3380CC4-5D6E-409C-BE32-E72D297353CC}">
              <c16:uniqueId val="{00000001-04DA-4D2A-8477-7DDF992F69DB}"/>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-0.41379310344827402</c:v>
              </c:pt>
              <c:pt idx="1">
                <c:v>-0.225806451612903</c:v>
              </c:pt>
              <c:pt idx="2">
                <c:v>-0.34375</c:v>
              </c:pt>
              <c:pt idx="3">
                <c:v>-0.46875</c:v>
              </c:pt>
              <c:pt idx="4">
                <c:v>-0.312500000000001</c:v>
              </c:pt>
              <c:pt idx="5">
                <c:v>-0.21875</c:v>
              </c:pt>
            </c:numLit>
          </c:val>
          <c:extLst>
            <c:ext xmlns:c16="http://schemas.microsoft.com/office/drawing/2014/chart" uri="{C3380CC4-5D6E-409C-BE32-E72D297353CC}">
              <c16:uniqueId val="{00000002-04DA-4D2A-8477-7DDF992F69DB}"/>
            </c:ext>
          </c:extLst>
        </c:ser>
        <c:dLbls>
          <c:showLegendKey val="0"/>
          <c:showVal val="0"/>
          <c:showCatName val="0"/>
          <c:showSerName val="0"/>
          <c:showPercent val="0"/>
          <c:showBubbleSize val="0"/>
        </c:dLbls>
        <c:gapWidth val="150"/>
        <c:axId val="469719448"/>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-0.69696969696969902</c:v>
              </c:pt>
              <c:pt idx="1">
                <c:v>-0.30303030303029999</c:v>
              </c:pt>
              <c:pt idx="2">
                <c:v>-0.32352941176470801</c:v>
              </c:pt>
              <c:pt idx="3">
                <c:v>-0.32352941176470801</c:v>
              </c:pt>
              <c:pt idx="4">
                <c:v>-0.27272727272726999</c:v>
              </c:pt>
              <c:pt idx="5">
                <c:v>-0.21212121212120799</c:v>
              </c:pt>
            </c:numLit>
          </c:val>
          <c:smooth val="0"/>
          <c:extLst>
            <c:ext xmlns:c16="http://schemas.microsoft.com/office/drawing/2014/chart" uri="{C3380CC4-5D6E-409C-BE32-E72D297353CC}">
              <c16:uniqueId val="{00000003-04DA-4D2A-8477-7DDF992F69DB}"/>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-0.46666666666666701</c:v>
              </c:pt>
              <c:pt idx="1">
                <c:v>-0.225806451612903</c:v>
              </c:pt>
              <c:pt idx="2">
                <c:v>-0.28125</c:v>
              </c:pt>
              <c:pt idx="3">
                <c:v>-0.21875</c:v>
              </c:pt>
              <c:pt idx="4">
                <c:v>-0.21875</c:v>
              </c:pt>
              <c:pt idx="5">
                <c:v>-6.25E-2</c:v>
              </c:pt>
            </c:numLit>
          </c:val>
          <c:smooth val="0"/>
          <c:extLst>
            <c:ext xmlns:c16="http://schemas.microsoft.com/office/drawing/2014/chart" uri="{C3380CC4-5D6E-409C-BE32-E72D297353CC}">
              <c16:uniqueId val="{00000004-04DA-4D2A-8477-7DDF992F69DB}"/>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-0.41379310344827402</c:v>
              </c:pt>
              <c:pt idx="1">
                <c:v>-3.22580645161289E-2</c:v>
              </c:pt>
              <c:pt idx="2">
                <c:v>-0.125</c:v>
              </c:pt>
              <c:pt idx="3">
                <c:v>-0.21875</c:v>
              </c:pt>
              <c:pt idx="4">
                <c:v>-0.21875</c:v>
              </c:pt>
              <c:pt idx="5">
                <c:v>-0.125</c:v>
              </c:pt>
            </c:numLit>
          </c:val>
          <c:smooth val="0"/>
          <c:extLst>
            <c:ext xmlns:c16="http://schemas.microsoft.com/office/drawing/2014/chart" uri="{C3380CC4-5D6E-409C-BE32-E72D297353CC}">
              <c16:uniqueId val="{00000005-04DA-4D2A-8477-7DDF992F69DB}"/>
            </c:ext>
          </c:extLst>
        </c:ser>
        <c:dLbls>
          <c:showLegendKey val="0"/>
          <c:showVal val="0"/>
          <c:showCatName val="0"/>
          <c:showSerName val="0"/>
          <c:showPercent val="0"/>
          <c:showBubbleSize val="0"/>
        </c:dLbls>
        <c:marker val="1"/>
        <c:smooth val="0"/>
        <c:axId val="469719448"/>
        <c:axId val="1"/>
      </c:lineChart>
      <c:catAx>
        <c:axId val="46971944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69719448"/>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en-US" sz="57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'Box 2 Figure 1'!$B$6</c:f>
              <c:strCache>
                <c:ptCount val="1"/>
                <c:pt idx="0">
                  <c:v>First principal component (with a negative sign)</c:v>
                </c:pt>
              </c:strCache>
            </c:strRef>
          </c:tx>
          <c:marker>
            <c:symbol val="diamond"/>
            <c:size val="5"/>
          </c:marker>
          <c:cat>
            <c:numLit>
              <c:formatCode>General</c:formatCode>
              <c:ptCount val="17"/>
              <c:pt idx="0">
                <c:v>39722</c:v>
              </c:pt>
              <c:pt idx="1">
                <c:v>39814</c:v>
              </c:pt>
              <c:pt idx="2">
                <c:v>39904</c:v>
              </c:pt>
              <c:pt idx="3">
                <c:v>39995</c:v>
              </c:pt>
              <c:pt idx="4">
                <c:v>40087</c:v>
              </c:pt>
              <c:pt idx="5">
                <c:v>40179</c:v>
              </c:pt>
              <c:pt idx="6">
                <c:v>40269</c:v>
              </c:pt>
              <c:pt idx="7">
                <c:v>40360</c:v>
              </c:pt>
              <c:pt idx="8">
                <c:v>40452</c:v>
              </c:pt>
              <c:pt idx="9">
                <c:v>40544</c:v>
              </c:pt>
              <c:pt idx="10">
                <c:v>40634</c:v>
              </c:pt>
              <c:pt idx="11">
                <c:v>40725</c:v>
              </c:pt>
              <c:pt idx="12">
                <c:v>40817</c:v>
              </c:pt>
              <c:pt idx="13">
                <c:v>40909</c:v>
              </c:pt>
              <c:pt idx="14">
                <c:v>41000</c:v>
              </c:pt>
              <c:pt idx="15">
                <c:v>41091</c:v>
              </c:pt>
              <c:pt idx="16">
                <c:v>41183</c:v>
              </c:pt>
            </c:numLit>
          </c:cat>
          <c:val>
            <c:numRef>
              <c:f>'Box 2 Figure 1'!$C$6:$S$6</c:f>
              <c:numCache>
                <c:formatCode>0.0</c:formatCode>
                <c:ptCount val="17"/>
                <c:pt idx="0">
                  <c:v>-0.63952437142466101</c:v>
                </c:pt>
                <c:pt idx="1">
                  <c:v>3.8499421069775601</c:v>
                </c:pt>
                <c:pt idx="2">
                  <c:v>11.6295417653721</c:v>
                </c:pt>
                <c:pt idx="3">
                  <c:v>13.3508409158179</c:v>
                </c:pt>
                <c:pt idx="4">
                  <c:v>6.4172271751334797</c:v>
                </c:pt>
                <c:pt idx="5">
                  <c:v>-2.93131760467636</c:v>
                </c:pt>
                <c:pt idx="6">
                  <c:v>-8.0603145794606199</c:v>
                </c:pt>
                <c:pt idx="7">
                  <c:v>-10.047928040755201</c:v>
                </c:pt>
                <c:pt idx="8">
                  <c:v>-10.4549717398922</c:v>
                </c:pt>
                <c:pt idx="9">
                  <c:v>-8.8128117661547094</c:v>
                </c:pt>
                <c:pt idx="10">
                  <c:v>-10.2019267340723</c:v>
                </c:pt>
                <c:pt idx="11">
                  <c:v>-10.944402188488899</c:v>
                </c:pt>
                <c:pt idx="12">
                  <c:v>-5.3696346108781698</c:v>
                </c:pt>
                <c:pt idx="13">
                  <c:v>0.60402818617957899</c:v>
                </c:pt>
                <c:pt idx="14">
                  <c:v>6.6607733527541901</c:v>
                </c:pt>
                <c:pt idx="15">
                  <c:v>9.9889422358216997</c:v>
                </c:pt>
                <c:pt idx="16">
                  <c:v>14.961535897746799</c:v>
                </c:pt>
              </c:numCache>
            </c:numRef>
          </c:val>
          <c:smooth val="0"/>
          <c:extLst>
            <c:ext xmlns:c16="http://schemas.microsoft.com/office/drawing/2014/chart" uri="{C3380CC4-5D6E-409C-BE32-E72D297353CC}">
              <c16:uniqueId val="{00000000-8E87-4CE9-BBCA-3F6F097E4658}"/>
            </c:ext>
          </c:extLst>
        </c:ser>
        <c:dLbls>
          <c:showLegendKey val="0"/>
          <c:showVal val="0"/>
          <c:showCatName val="0"/>
          <c:showSerName val="0"/>
          <c:showPercent val="0"/>
          <c:showBubbleSize val="0"/>
        </c:dLbls>
        <c:marker val="1"/>
        <c:smooth val="0"/>
        <c:axId val="470109520"/>
        <c:axId val="1"/>
      </c:lineChart>
      <c:lineChart>
        <c:grouping val="standard"/>
        <c:varyColors val="0"/>
        <c:ser>
          <c:idx val="1"/>
          <c:order val="1"/>
          <c:tx>
            <c:strRef>
              <c:f>'Box 2 Figure 1'!$B$5</c:f>
              <c:strCache>
                <c:ptCount val="1"/>
                <c:pt idx="0">
                  <c:v>Cyclical component of the domestic credits (right axis)*</c:v>
                </c:pt>
              </c:strCache>
            </c:strRef>
          </c:tx>
          <c:marker>
            <c:symbol val="circle"/>
            <c:size val="5"/>
          </c:marker>
          <c:cat>
            <c:numRef>
              <c:f>'Box 2 Figure 1'!$C$4:$S$4</c:f>
              <c:numCache>
                <c:formatCode>mm/yyyy</c:formatCode>
                <c:ptCount val="17"/>
                <c:pt idx="0">
                  <c:v>39722</c:v>
                </c:pt>
                <c:pt idx="1">
                  <c:v>39814</c:v>
                </c:pt>
                <c:pt idx="2">
                  <c:v>39904</c:v>
                </c:pt>
                <c:pt idx="3">
                  <c:v>39995</c:v>
                </c:pt>
                <c:pt idx="4">
                  <c:v>40087</c:v>
                </c:pt>
                <c:pt idx="5">
                  <c:v>40179</c:v>
                </c:pt>
                <c:pt idx="6">
                  <c:v>40269</c:v>
                </c:pt>
                <c:pt idx="7">
                  <c:v>40360</c:v>
                </c:pt>
                <c:pt idx="8">
                  <c:v>40452</c:v>
                </c:pt>
                <c:pt idx="9">
                  <c:v>40544</c:v>
                </c:pt>
                <c:pt idx="10">
                  <c:v>40634</c:v>
                </c:pt>
                <c:pt idx="11">
                  <c:v>40725</c:v>
                </c:pt>
                <c:pt idx="12">
                  <c:v>40817</c:v>
                </c:pt>
                <c:pt idx="13">
                  <c:v>40909</c:v>
                </c:pt>
                <c:pt idx="14">
                  <c:v>41000</c:v>
                </c:pt>
                <c:pt idx="15">
                  <c:v>41091</c:v>
                </c:pt>
                <c:pt idx="16">
                  <c:v>41183</c:v>
                </c:pt>
              </c:numCache>
            </c:numRef>
          </c:cat>
          <c:val>
            <c:numRef>
              <c:f>'Box 2 Figure 1'!$C$5:$S$5</c:f>
              <c:numCache>
                <c:formatCode>0.0</c:formatCode>
                <c:ptCount val="17"/>
                <c:pt idx="0">
                  <c:v>-66.925551409123401</c:v>
                </c:pt>
                <c:pt idx="1">
                  <c:v>69.000231291117998</c:v>
                </c:pt>
                <c:pt idx="2">
                  <c:v>668.47609305635194</c:v>
                </c:pt>
                <c:pt idx="3">
                  <c:v>536.324791131393</c:v>
                </c:pt>
                <c:pt idx="4">
                  <c:v>319.930022611092</c:v>
                </c:pt>
                <c:pt idx="5">
                  <c:v>-98.532724528631192</c:v>
                </c:pt>
                <c:pt idx="6">
                  <c:v>-228.17069023059702</c:v>
                </c:pt>
                <c:pt idx="7">
                  <c:v>-457.87831111390705</c:v>
                </c:pt>
                <c:pt idx="8">
                  <c:v>-584.43294170805996</c:v>
                </c:pt>
                <c:pt idx="9">
                  <c:v>-530.36591272259307</c:v>
                </c:pt>
                <c:pt idx="10">
                  <c:v>-562.3486039330769</c:v>
                </c:pt>
                <c:pt idx="11">
                  <c:v>-417.430664048756</c:v>
                </c:pt>
                <c:pt idx="12">
                  <c:v>-88.801296493221002</c:v>
                </c:pt>
                <c:pt idx="13">
                  <c:v>208.162999350484</c:v>
                </c:pt>
                <c:pt idx="14">
                  <c:v>248.03317325503099</c:v>
                </c:pt>
                <c:pt idx="15">
                  <c:v>436.14887448937202</c:v>
                </c:pt>
                <c:pt idx="16">
                  <c:v>548.81051099737704</c:v>
                </c:pt>
              </c:numCache>
            </c:numRef>
          </c:val>
          <c:smooth val="0"/>
          <c:extLst>
            <c:ext xmlns:c16="http://schemas.microsoft.com/office/drawing/2014/chart" uri="{C3380CC4-5D6E-409C-BE32-E72D297353CC}">
              <c16:uniqueId val="{00000001-8E87-4CE9-BBCA-3F6F097E4658}"/>
            </c:ext>
          </c:extLst>
        </c:ser>
        <c:dLbls>
          <c:showLegendKey val="0"/>
          <c:showVal val="0"/>
          <c:showCatName val="0"/>
          <c:showSerName val="0"/>
          <c:showPercent val="0"/>
          <c:showBubbleSize val="0"/>
        </c:dLbls>
        <c:marker val="1"/>
        <c:smooth val="0"/>
        <c:axId val="3"/>
        <c:axId val="4"/>
      </c:lineChart>
      <c:catAx>
        <c:axId val="470109520"/>
        <c:scaling>
          <c:orientation val="minMax"/>
        </c:scaling>
        <c:delete val="0"/>
        <c:axPos val="b"/>
        <c:numFmt formatCode="mm/yyyy" sourceLinked="0"/>
        <c:majorTickMark val="out"/>
        <c:minorTickMark val="none"/>
        <c:tickLblPos val="low"/>
        <c:txPr>
          <a:bodyPr rot="0" vert="horz"/>
          <a:lstStyle/>
          <a:p>
            <a:pPr>
              <a:defRPr lang="en-US"/>
            </a:pPr>
            <a:endParaRPr lang="ru-RU"/>
          </a:p>
        </c:txPr>
        <c:crossAx val="1"/>
        <c:crosses val="autoZero"/>
        <c:auto val="1"/>
        <c:lblAlgn val="ctr"/>
        <c:lblOffset val="100"/>
        <c:tickLblSkip val="3"/>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en-US"/>
            </a:pPr>
            <a:endParaRPr lang="ru-RU"/>
          </a:p>
        </c:txPr>
        <c:crossAx val="470109520"/>
        <c:crosses val="autoZero"/>
        <c:crossBetween val="between"/>
      </c:valAx>
      <c:dateAx>
        <c:axId val="3"/>
        <c:scaling>
          <c:orientation val="minMax"/>
        </c:scaling>
        <c:delete val="1"/>
        <c:axPos val="b"/>
        <c:numFmt formatCode="mm/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txPr>
          <a:bodyPr rot="0" vert="horz"/>
          <a:lstStyle/>
          <a:p>
            <a:pPr>
              <a:defRPr lang="en-US"/>
            </a:pPr>
            <a:endParaRPr lang="ru-RU"/>
          </a:p>
        </c:txPr>
        <c:crossAx val="3"/>
        <c:crosses val="max"/>
        <c:crossBetween val="between"/>
      </c:valAx>
      <c:spPr>
        <a:noFill/>
        <a:ln w="25400">
          <a:noFill/>
        </a:ln>
      </c:spPr>
    </c:plotArea>
    <c:legend>
      <c:legendPos val="b"/>
      <c:overlay val="0"/>
      <c:txPr>
        <a:bodyPr/>
        <a:lstStyle/>
        <a:p>
          <a:pPr>
            <a:defRPr lang="en-US" sz="800"/>
          </a:pPr>
          <a:endParaRPr lang="ru-RU"/>
        </a:p>
      </c:txPr>
    </c:legend>
    <c:plotVisOnly val="1"/>
    <c:dispBlanksAs val="gap"/>
    <c:showDLblsOverMax val="0"/>
  </c:chart>
  <c:spPr>
    <a:solidFill>
      <a:schemeClr val="bg1"/>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3"/>
          <c:order val="3"/>
          <c:tx>
            <c:v>Качество ссудного портфеля - корпоративный сектор</c:v>
          </c:tx>
          <c:spPr>
            <a:solidFill>
              <a:srgbClr val="CCFFFF"/>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-0.117647058823527</c:v>
              </c:pt>
              <c:pt idx="1">
                <c:v>-0.23529411764705499</c:v>
              </c:pt>
              <c:pt idx="2">
                <c:v>-0.38235294117647201</c:v>
              </c:pt>
              <c:pt idx="3">
                <c:v>-0.52941176470588103</c:v>
              </c:pt>
              <c:pt idx="4">
                <c:v>-0.17647058823529099</c:v>
              </c:pt>
              <c:pt idx="5">
                <c:v>-0.23529411764705499</c:v>
              </c:pt>
            </c:numLit>
          </c:val>
          <c:extLst>
            <c:ext xmlns:c16="http://schemas.microsoft.com/office/drawing/2014/chart" uri="{C3380CC4-5D6E-409C-BE32-E72D297353CC}">
              <c16:uniqueId val="{00000000-2F5C-4584-993A-E53678154A8C}"/>
            </c:ext>
          </c:extLst>
        </c:ser>
        <c:ser>
          <c:idx val="4"/>
          <c:order val="4"/>
          <c:tx>
            <c:v>Качество ссудного портфеля - ипотечные займы</c:v>
          </c:tx>
          <c:spPr>
            <a:solidFill>
              <a:srgbClr val="660066"/>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-0.46666666666666701</c:v>
              </c:pt>
              <c:pt idx="1">
                <c:v>-0.34375</c:v>
              </c:pt>
              <c:pt idx="2">
                <c:v>-0.53125</c:v>
              </c:pt>
              <c:pt idx="3">
                <c:v>-0.625000000000002</c:v>
              </c:pt>
              <c:pt idx="4">
                <c:v>-0.34375</c:v>
              </c:pt>
              <c:pt idx="5">
                <c:v>-0.28125</c:v>
              </c:pt>
            </c:numLit>
          </c:val>
          <c:extLst>
            <c:ext xmlns:c16="http://schemas.microsoft.com/office/drawing/2014/chart" uri="{C3380CC4-5D6E-409C-BE32-E72D297353CC}">
              <c16:uniqueId val="{00000001-2F5C-4584-993A-E53678154A8C}"/>
            </c:ext>
          </c:extLst>
        </c:ser>
        <c:ser>
          <c:idx val="5"/>
          <c:order val="5"/>
          <c:tx>
            <c:v>Качество ссудного портфеля - потреб. кредиты</c:v>
          </c:tx>
          <c:spPr>
            <a:solidFill>
              <a:srgbClr val="FF8080"/>
            </a:solidFill>
            <a:ln w="12700">
              <a:solidFill>
                <a:srgbClr val="000000"/>
              </a:solidFill>
              <a:prstDash val="solid"/>
            </a:ln>
          </c:spPr>
          <c:invertIfNegative val="0"/>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-0.41379310344827402</c:v>
              </c:pt>
              <c:pt idx="1">
                <c:v>-0.225806451612903</c:v>
              </c:pt>
              <c:pt idx="2">
                <c:v>-0.34375</c:v>
              </c:pt>
              <c:pt idx="3">
                <c:v>-0.46875</c:v>
              </c:pt>
              <c:pt idx="4">
                <c:v>-0.312500000000001</c:v>
              </c:pt>
              <c:pt idx="5">
                <c:v>-0.21875</c:v>
              </c:pt>
            </c:numLit>
          </c:val>
          <c:extLst>
            <c:ext xmlns:c16="http://schemas.microsoft.com/office/drawing/2014/chart" uri="{C3380CC4-5D6E-409C-BE32-E72D297353CC}">
              <c16:uniqueId val="{00000002-2F5C-4584-993A-E53678154A8C}"/>
            </c:ext>
          </c:extLst>
        </c:ser>
        <c:dLbls>
          <c:showLegendKey val="0"/>
          <c:showVal val="0"/>
          <c:showCatName val="0"/>
          <c:showSerName val="0"/>
          <c:showPercent val="0"/>
          <c:showBubbleSize val="0"/>
        </c:dLbls>
        <c:gapWidth val="150"/>
        <c:axId val="470116576"/>
        <c:axId val="1"/>
      </c:barChart>
      <c:lineChart>
        <c:grouping val="standard"/>
        <c:varyColors val="0"/>
        <c:ser>
          <c:idx val="0"/>
          <c:order val="0"/>
          <c:tx>
            <c:v>Кредитная политика, юр лица</c:v>
          </c:tx>
          <c:spPr>
            <a:ln w="38100">
              <a:solidFill>
                <a:srgbClr val="000080"/>
              </a:solidFill>
              <a:prstDash val="solid"/>
            </a:ln>
          </c:spPr>
          <c:marker>
            <c:symbol val="diamond"/>
            <c:size val="5"/>
            <c:spPr>
              <a:solidFill>
                <a:srgbClr val="000080"/>
              </a:solidFill>
              <a:ln>
                <a:solidFill>
                  <a:srgbClr val="000080"/>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-0.69696969696969902</c:v>
              </c:pt>
              <c:pt idx="1">
                <c:v>-0.30303030303029999</c:v>
              </c:pt>
              <c:pt idx="2">
                <c:v>-0.32352941176470801</c:v>
              </c:pt>
              <c:pt idx="3">
                <c:v>-0.32352941176470801</c:v>
              </c:pt>
              <c:pt idx="4">
                <c:v>-0.27272727272726999</c:v>
              </c:pt>
              <c:pt idx="5">
                <c:v>-0.21212121212120799</c:v>
              </c:pt>
            </c:numLit>
          </c:val>
          <c:smooth val="0"/>
          <c:extLst>
            <c:ext xmlns:c16="http://schemas.microsoft.com/office/drawing/2014/chart" uri="{C3380CC4-5D6E-409C-BE32-E72D297353CC}">
              <c16:uniqueId val="{00000003-2F5C-4584-993A-E53678154A8C}"/>
            </c:ext>
          </c:extLst>
        </c:ser>
        <c:ser>
          <c:idx val="1"/>
          <c:order val="1"/>
          <c:tx>
            <c:v>Кредитная политика, физ.лица, ипотека</c:v>
          </c:tx>
          <c:spPr>
            <a:ln w="38100">
              <a:solidFill>
                <a:srgbClr val="FF00FF"/>
              </a:solidFill>
              <a:prstDash val="solid"/>
            </a:ln>
          </c:spPr>
          <c:marker>
            <c:symbol val="square"/>
            <c:size val="5"/>
            <c:spPr>
              <a:solidFill>
                <a:srgbClr val="FF00FF"/>
              </a:solidFill>
              <a:ln>
                <a:solidFill>
                  <a:srgbClr val="FF00FF"/>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-0.46666666666666701</c:v>
              </c:pt>
              <c:pt idx="1">
                <c:v>-0.225806451612903</c:v>
              </c:pt>
              <c:pt idx="2">
                <c:v>-0.28125</c:v>
              </c:pt>
              <c:pt idx="3">
                <c:v>-0.21875</c:v>
              </c:pt>
              <c:pt idx="4">
                <c:v>-0.21875</c:v>
              </c:pt>
              <c:pt idx="5">
                <c:v>-6.25E-2</c:v>
              </c:pt>
            </c:numLit>
          </c:val>
          <c:smooth val="0"/>
          <c:extLst>
            <c:ext xmlns:c16="http://schemas.microsoft.com/office/drawing/2014/chart" uri="{C3380CC4-5D6E-409C-BE32-E72D297353CC}">
              <c16:uniqueId val="{00000004-2F5C-4584-993A-E53678154A8C}"/>
            </c:ext>
          </c:extLst>
        </c:ser>
        <c:ser>
          <c:idx val="2"/>
          <c:order val="2"/>
          <c:tx>
            <c:v>Кредитная политика, физ.лица, потреб.кред-е</c:v>
          </c:tx>
          <c:spPr>
            <a:ln w="38100">
              <a:solidFill>
                <a:srgbClr val="33CCCC"/>
              </a:solidFill>
              <a:prstDash val="solid"/>
            </a:ln>
          </c:spPr>
          <c:marker>
            <c:symbol val="triangle"/>
            <c:size val="5"/>
            <c:spPr>
              <a:solidFill>
                <a:srgbClr val="33CCCC"/>
              </a:solidFill>
              <a:ln>
                <a:solidFill>
                  <a:srgbClr val="33CCCC"/>
                </a:solidFill>
                <a:prstDash val="solid"/>
              </a:ln>
            </c:spPr>
          </c:marker>
          <c:cat>
            <c:strLit>
              <c:ptCount val="6"/>
              <c:pt idx="0">
                <c:v>1-е полугодие 2008</c:v>
              </c:pt>
              <c:pt idx="1">
                <c:v>III_2008</c:v>
              </c:pt>
              <c:pt idx="2">
                <c:v>IV_2008</c:v>
              </c:pt>
              <c:pt idx="3">
                <c:v>I_2009</c:v>
              </c:pt>
              <c:pt idx="4">
                <c:v>II_2009</c:v>
              </c:pt>
              <c:pt idx="5">
                <c:v>III_2009</c:v>
              </c:pt>
            </c:strLit>
          </c:cat>
          <c:val>
            <c:numLit>
              <c:formatCode>General</c:formatCode>
              <c:ptCount val="6"/>
              <c:pt idx="0">
                <c:v>-0.41379310344827402</c:v>
              </c:pt>
              <c:pt idx="1">
                <c:v>-3.22580645161289E-2</c:v>
              </c:pt>
              <c:pt idx="2">
                <c:v>-0.125</c:v>
              </c:pt>
              <c:pt idx="3">
                <c:v>-0.21875</c:v>
              </c:pt>
              <c:pt idx="4">
                <c:v>-0.21875</c:v>
              </c:pt>
              <c:pt idx="5">
                <c:v>-0.125</c:v>
              </c:pt>
            </c:numLit>
          </c:val>
          <c:smooth val="0"/>
          <c:extLst>
            <c:ext xmlns:c16="http://schemas.microsoft.com/office/drawing/2014/chart" uri="{C3380CC4-5D6E-409C-BE32-E72D297353CC}">
              <c16:uniqueId val="{00000005-2F5C-4584-993A-E53678154A8C}"/>
            </c:ext>
          </c:extLst>
        </c:ser>
        <c:dLbls>
          <c:showLegendKey val="0"/>
          <c:showVal val="0"/>
          <c:showCatName val="0"/>
          <c:showSerName val="0"/>
          <c:showPercent val="0"/>
          <c:showBubbleSize val="0"/>
        </c:dLbls>
        <c:marker val="1"/>
        <c:smooth val="0"/>
        <c:axId val="470116576"/>
        <c:axId val="1"/>
      </c:lineChart>
      <c:catAx>
        <c:axId val="47011657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At val="-0.8"/>
        <c:auto val="1"/>
        <c:lblAlgn val="ctr"/>
        <c:lblOffset val="100"/>
        <c:tickLblSkip val="1"/>
        <c:tickMarkSkip val="1"/>
        <c:noMultiLvlLbl val="0"/>
      </c:catAx>
      <c:valAx>
        <c:axId val="1"/>
        <c:scaling>
          <c:orientation val="minMax"/>
        </c:scaling>
        <c:delete val="0"/>
        <c:axPos val="l"/>
        <c:majorGridlines>
          <c:spPr>
            <a:ln w="3175">
              <a:solidFill>
                <a:srgbClr val="808080"/>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70116576"/>
        <c:crosses val="autoZero"/>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en-US" sz="57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lineChart>
        <c:grouping val="standard"/>
        <c:varyColors val="0"/>
        <c:ser>
          <c:idx val="0"/>
          <c:order val="0"/>
          <c:tx>
            <c:strRef>
              <c:f>'Box 2 Figure 2'!$B$6</c:f>
              <c:strCache>
                <c:ptCount val="1"/>
                <c:pt idx="0">
                  <c:v>Third principal component </c:v>
                </c:pt>
              </c:strCache>
            </c:strRef>
          </c:tx>
          <c:marker>
            <c:symbol val="diamond"/>
            <c:size val="5"/>
          </c:marker>
          <c:cat>
            <c:numRef>
              <c:f>'Box 2 Figure 2'!$C$4:$S$4</c:f>
              <c:numCache>
                <c:formatCode>mm/yyyy</c:formatCode>
                <c:ptCount val="17"/>
                <c:pt idx="0">
                  <c:v>39722</c:v>
                </c:pt>
                <c:pt idx="1">
                  <c:v>39814</c:v>
                </c:pt>
                <c:pt idx="2">
                  <c:v>39904</c:v>
                </c:pt>
                <c:pt idx="3">
                  <c:v>39995</c:v>
                </c:pt>
                <c:pt idx="4">
                  <c:v>40087</c:v>
                </c:pt>
                <c:pt idx="5">
                  <c:v>40179</c:v>
                </c:pt>
                <c:pt idx="6">
                  <c:v>40269</c:v>
                </c:pt>
                <c:pt idx="7">
                  <c:v>40360</c:v>
                </c:pt>
                <c:pt idx="8">
                  <c:v>40452</c:v>
                </c:pt>
                <c:pt idx="9">
                  <c:v>40544</c:v>
                </c:pt>
                <c:pt idx="10">
                  <c:v>40634</c:v>
                </c:pt>
                <c:pt idx="11">
                  <c:v>40725</c:v>
                </c:pt>
                <c:pt idx="12">
                  <c:v>40817</c:v>
                </c:pt>
                <c:pt idx="13">
                  <c:v>40909</c:v>
                </c:pt>
                <c:pt idx="14">
                  <c:v>41000</c:v>
                </c:pt>
                <c:pt idx="15">
                  <c:v>41091</c:v>
                </c:pt>
                <c:pt idx="16">
                  <c:v>41183</c:v>
                </c:pt>
              </c:numCache>
            </c:numRef>
          </c:cat>
          <c:val>
            <c:numLit>
              <c:formatCode>General</c:formatCode>
              <c:ptCount val="17"/>
              <c:pt idx="0">
                <c:v>-2.42957775014355</c:v>
              </c:pt>
              <c:pt idx="1">
                <c:v>3.63536690221131</c:v>
              </c:pt>
              <c:pt idx="2">
                <c:v>2.30311528518429</c:v>
              </c:pt>
              <c:pt idx="3">
                <c:v>2.9502999903293601</c:v>
              </c:pt>
              <c:pt idx="4">
                <c:v>0.58551932298531095</c:v>
              </c:pt>
              <c:pt idx="5">
                <c:v>-3.1254956816005302</c:v>
              </c:pt>
              <c:pt idx="6">
                <c:v>-3.8101806847402799</c:v>
              </c:pt>
              <c:pt idx="7">
                <c:v>-9.0330412583791109</c:v>
              </c:pt>
              <c:pt idx="8">
                <c:v>-3.7974361876676901</c:v>
              </c:pt>
              <c:pt idx="9">
                <c:v>-1.0564845223093</c:v>
              </c:pt>
              <c:pt idx="10">
                <c:v>6.0723435049480399</c:v>
              </c:pt>
              <c:pt idx="11">
                <c:v>7.4613745184353899</c:v>
              </c:pt>
              <c:pt idx="12">
                <c:v>5.47058279206877</c:v>
              </c:pt>
              <c:pt idx="13">
                <c:v>2.6559787356792799</c:v>
              </c:pt>
              <c:pt idx="14">
                <c:v>-1.3738692937693999</c:v>
              </c:pt>
              <c:pt idx="15">
                <c:v>-2.56995585473289</c:v>
              </c:pt>
              <c:pt idx="16">
                <c:v>-3.9385398184989802</c:v>
              </c:pt>
            </c:numLit>
          </c:val>
          <c:smooth val="0"/>
          <c:extLst>
            <c:ext xmlns:c16="http://schemas.microsoft.com/office/drawing/2014/chart" uri="{C3380CC4-5D6E-409C-BE32-E72D297353CC}">
              <c16:uniqueId val="{00000000-FA5B-4B02-AE52-064454F9FC73}"/>
            </c:ext>
          </c:extLst>
        </c:ser>
        <c:dLbls>
          <c:showLegendKey val="0"/>
          <c:showVal val="0"/>
          <c:showCatName val="0"/>
          <c:showSerName val="0"/>
          <c:showPercent val="0"/>
          <c:showBubbleSize val="0"/>
        </c:dLbls>
        <c:marker val="1"/>
        <c:smooth val="0"/>
        <c:axId val="470171336"/>
        <c:axId val="1"/>
      </c:lineChart>
      <c:lineChart>
        <c:grouping val="standard"/>
        <c:varyColors val="0"/>
        <c:ser>
          <c:idx val="1"/>
          <c:order val="1"/>
          <c:tx>
            <c:strRef>
              <c:f>'Box 2 Figure 2'!$B$5</c:f>
              <c:strCache>
                <c:ptCount val="1"/>
                <c:pt idx="0">
                  <c:v>Cyclical  component of banks'  loan portfolios (right axis)*</c:v>
                </c:pt>
              </c:strCache>
            </c:strRef>
          </c:tx>
          <c:marker>
            <c:symbol val="square"/>
            <c:size val="5"/>
          </c:marker>
          <c:cat>
            <c:numRef>
              <c:f>'Box 2 Figure 2'!$C$4:$S$4</c:f>
              <c:numCache>
                <c:formatCode>mm/yyyy</c:formatCode>
                <c:ptCount val="17"/>
                <c:pt idx="0">
                  <c:v>39722</c:v>
                </c:pt>
                <c:pt idx="1">
                  <c:v>39814</c:v>
                </c:pt>
                <c:pt idx="2">
                  <c:v>39904</c:v>
                </c:pt>
                <c:pt idx="3">
                  <c:v>39995</c:v>
                </c:pt>
                <c:pt idx="4">
                  <c:v>40087</c:v>
                </c:pt>
                <c:pt idx="5">
                  <c:v>40179</c:v>
                </c:pt>
                <c:pt idx="6">
                  <c:v>40269</c:v>
                </c:pt>
                <c:pt idx="7">
                  <c:v>40360</c:v>
                </c:pt>
                <c:pt idx="8">
                  <c:v>40452</c:v>
                </c:pt>
                <c:pt idx="9">
                  <c:v>40544</c:v>
                </c:pt>
                <c:pt idx="10">
                  <c:v>40634</c:v>
                </c:pt>
                <c:pt idx="11">
                  <c:v>40725</c:v>
                </c:pt>
                <c:pt idx="12">
                  <c:v>40817</c:v>
                </c:pt>
                <c:pt idx="13">
                  <c:v>40909</c:v>
                </c:pt>
                <c:pt idx="14">
                  <c:v>41000</c:v>
                </c:pt>
                <c:pt idx="15">
                  <c:v>41091</c:v>
                </c:pt>
                <c:pt idx="16">
                  <c:v>41183</c:v>
                </c:pt>
              </c:numCache>
            </c:numRef>
          </c:cat>
          <c:val>
            <c:numRef>
              <c:f>'Box 2 Figure 2'!$C$5:$S$5</c:f>
              <c:numCache>
                <c:formatCode>0.0</c:formatCode>
                <c:ptCount val="17"/>
                <c:pt idx="0">
                  <c:v>-300.15731661392101</c:v>
                </c:pt>
                <c:pt idx="1">
                  <c:v>-78.488848085623204</c:v>
                </c:pt>
                <c:pt idx="2">
                  <c:v>850.67211328825704</c:v>
                </c:pt>
                <c:pt idx="3">
                  <c:v>817.65692696410895</c:v>
                </c:pt>
                <c:pt idx="4">
                  <c:v>501.40990487451398</c:v>
                </c:pt>
                <c:pt idx="5">
                  <c:v>73.111505020201207</c:v>
                </c:pt>
                <c:pt idx="6">
                  <c:v>-176.647800138436</c:v>
                </c:pt>
                <c:pt idx="7">
                  <c:v>-528.76956467633295</c:v>
                </c:pt>
                <c:pt idx="8">
                  <c:v>-637.43797924644105</c:v>
                </c:pt>
                <c:pt idx="9">
                  <c:v>-772.61564387608507</c:v>
                </c:pt>
                <c:pt idx="10">
                  <c:v>-811.03863920550396</c:v>
                </c:pt>
                <c:pt idx="11">
                  <c:v>-607.22140994217898</c:v>
                </c:pt>
                <c:pt idx="12">
                  <c:v>-128.37344509718901</c:v>
                </c:pt>
                <c:pt idx="13">
                  <c:v>289.333871347252</c:v>
                </c:pt>
                <c:pt idx="14">
                  <c:v>287.34298146236102</c:v>
                </c:pt>
                <c:pt idx="15">
                  <c:v>626.11724980479596</c:v>
                </c:pt>
                <c:pt idx="16">
                  <c:v>595.10609411501105</c:v>
                </c:pt>
              </c:numCache>
            </c:numRef>
          </c:val>
          <c:smooth val="0"/>
          <c:extLst>
            <c:ext xmlns:c16="http://schemas.microsoft.com/office/drawing/2014/chart" uri="{C3380CC4-5D6E-409C-BE32-E72D297353CC}">
              <c16:uniqueId val="{00000001-FA5B-4B02-AE52-064454F9FC73}"/>
            </c:ext>
          </c:extLst>
        </c:ser>
        <c:dLbls>
          <c:showLegendKey val="0"/>
          <c:showVal val="0"/>
          <c:showCatName val="0"/>
          <c:showSerName val="0"/>
          <c:showPercent val="0"/>
          <c:showBubbleSize val="0"/>
        </c:dLbls>
        <c:marker val="1"/>
        <c:smooth val="0"/>
        <c:axId val="3"/>
        <c:axId val="4"/>
      </c:lineChart>
      <c:dateAx>
        <c:axId val="470171336"/>
        <c:scaling>
          <c:orientation val="minMax"/>
        </c:scaling>
        <c:delete val="0"/>
        <c:axPos val="b"/>
        <c:numFmt formatCode="mm/yyyy" sourceLinked="0"/>
        <c:majorTickMark val="out"/>
        <c:minorTickMark val="none"/>
        <c:tickLblPos val="low"/>
        <c:txPr>
          <a:bodyPr rot="0" vert="horz"/>
          <a:lstStyle/>
          <a:p>
            <a:pPr>
              <a:defRPr lang="en-US"/>
            </a:pPr>
            <a:endParaRPr lang="ru-RU"/>
          </a:p>
        </c:txPr>
        <c:crossAx val="1"/>
        <c:crosses val="autoZero"/>
        <c:auto val="1"/>
        <c:lblOffset val="100"/>
        <c:baseTimeUnit val="months"/>
        <c:majorUnit val="8"/>
        <c:majorTimeUnit val="months"/>
      </c:dateAx>
      <c:valAx>
        <c:axId val="1"/>
        <c:scaling>
          <c:orientation val="minMax"/>
        </c:scaling>
        <c:delete val="0"/>
        <c:axPos val="l"/>
        <c:majorGridlines>
          <c:spPr>
            <a:ln w="0">
              <a:solidFill>
                <a:schemeClr val="bg1">
                  <a:lumMod val="50000"/>
                </a:schemeClr>
              </a:solidFill>
              <a:prstDash val="sysDot"/>
            </a:ln>
          </c:spPr>
        </c:majorGridlines>
        <c:numFmt formatCode="General" sourceLinked="1"/>
        <c:majorTickMark val="out"/>
        <c:minorTickMark val="none"/>
        <c:tickLblPos val="nextTo"/>
        <c:txPr>
          <a:bodyPr rot="0" vert="horz"/>
          <a:lstStyle/>
          <a:p>
            <a:pPr>
              <a:defRPr lang="en-US"/>
            </a:pPr>
            <a:endParaRPr lang="ru-RU"/>
          </a:p>
        </c:txPr>
        <c:crossAx val="470171336"/>
        <c:crosses val="autoZero"/>
        <c:crossBetween val="between"/>
      </c:valAx>
      <c:dateAx>
        <c:axId val="3"/>
        <c:scaling>
          <c:orientation val="minMax"/>
        </c:scaling>
        <c:delete val="1"/>
        <c:axPos val="b"/>
        <c:numFmt formatCode="mm/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out"/>
        <c:minorTickMark val="none"/>
        <c:tickLblPos val="nextTo"/>
        <c:txPr>
          <a:bodyPr rot="0" vert="horz"/>
          <a:lstStyle/>
          <a:p>
            <a:pPr>
              <a:defRPr lang="en-US"/>
            </a:pPr>
            <a:endParaRPr lang="ru-RU"/>
          </a:p>
        </c:txPr>
        <c:crossAx val="3"/>
        <c:crosses val="max"/>
        <c:crossBetween val="between"/>
      </c:valAx>
      <c:spPr>
        <a:noFill/>
        <a:ln w="25400">
          <a:noFill/>
        </a:ln>
      </c:spPr>
    </c:plotArea>
    <c:legend>
      <c:legendPos val="b"/>
      <c:overlay val="0"/>
      <c:txPr>
        <a:bodyPr/>
        <a:lstStyle/>
        <a:p>
          <a:pPr>
            <a:defRPr lang="en-US" sz="800"/>
          </a:pPr>
          <a:endParaRPr lang="ru-RU"/>
        </a:p>
      </c:txPr>
    </c:legend>
    <c:plotVisOnly val="1"/>
    <c:dispBlanksAs val="gap"/>
    <c:showDLblsOverMax val="0"/>
  </c:chart>
  <c:spPr>
    <a:solidFill>
      <a:schemeClr val="bg1"/>
    </a:solidFill>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754914963987724"/>
          <c:y val="5.0925925925925923E-2"/>
          <c:w val="0.75016234910934421"/>
          <c:h val="0.63200240953487674"/>
        </c:manualLayout>
      </c:layout>
      <c:barChart>
        <c:barDir val="col"/>
        <c:grouping val="stacked"/>
        <c:varyColors val="0"/>
        <c:ser>
          <c:idx val="0"/>
          <c:order val="0"/>
          <c:tx>
            <c:strRef>
              <c:f>'Figure 2.3.1'!$C$4</c:f>
              <c:strCache>
                <c:ptCount val="1"/>
                <c:pt idx="0">
                  <c:v>Net sale of USD</c:v>
                </c:pt>
              </c:strCache>
            </c:strRef>
          </c:tx>
          <c:invertIfNegative val="0"/>
          <c:cat>
            <c:numRef>
              <c:f>'Figure 2.3.1'!$B$5:$B$37</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2.3.1'!$C$5:$C$37</c:f>
              <c:numCache>
                <c:formatCode>0</c:formatCode>
                <c:ptCount val="33"/>
                <c:pt idx="0">
                  <c:v>515.14341400000001</c:v>
                </c:pt>
                <c:pt idx="1">
                  <c:v>512.32745599999998</c:v>
                </c:pt>
                <c:pt idx="2">
                  <c:v>585.40833500000008</c:v>
                </c:pt>
                <c:pt idx="3">
                  <c:v>604.47598099999993</c:v>
                </c:pt>
                <c:pt idx="4">
                  <c:v>751.47224099999994</c:v>
                </c:pt>
                <c:pt idx="5">
                  <c:v>844.50680899999998</c:v>
                </c:pt>
                <c:pt idx="6">
                  <c:v>886.81295099999988</c:v>
                </c:pt>
                <c:pt idx="7">
                  <c:v>1010.0207310000001</c:v>
                </c:pt>
                <c:pt idx="8">
                  <c:v>1030.0928719999999</c:v>
                </c:pt>
                <c:pt idx="9">
                  <c:v>1133.5454279999999</c:v>
                </c:pt>
                <c:pt idx="10">
                  <c:v>1145.0753830000001</c:v>
                </c:pt>
                <c:pt idx="11">
                  <c:v>1268.7929429999999</c:v>
                </c:pt>
                <c:pt idx="12">
                  <c:v>934.22660800000006</c:v>
                </c:pt>
                <c:pt idx="13">
                  <c:v>833.20276799999999</c:v>
                </c:pt>
                <c:pt idx="14">
                  <c:v>941.05798800000002</c:v>
                </c:pt>
                <c:pt idx="15">
                  <c:v>955.51501699999994</c:v>
                </c:pt>
                <c:pt idx="16">
                  <c:v>860.826819</c:v>
                </c:pt>
                <c:pt idx="17">
                  <c:v>905.58119899999997</c:v>
                </c:pt>
                <c:pt idx="18">
                  <c:v>716.86836600000004</c:v>
                </c:pt>
                <c:pt idx="19">
                  <c:v>931.208933</c:v>
                </c:pt>
                <c:pt idx="20">
                  <c:v>1122.7480250000001</c:v>
                </c:pt>
                <c:pt idx="21">
                  <c:v>1303.6379240000001</c:v>
                </c:pt>
                <c:pt idx="22">
                  <c:v>1414.9340380000001</c:v>
                </c:pt>
                <c:pt idx="23">
                  <c:v>1493.829424</c:v>
                </c:pt>
                <c:pt idx="24">
                  <c:v>1060.6079930000001</c:v>
                </c:pt>
                <c:pt idx="25">
                  <c:v>917.75761899999998</c:v>
                </c:pt>
                <c:pt idx="26">
                  <c:v>860.46652200000005</c:v>
                </c:pt>
                <c:pt idx="27">
                  <c:v>852.68361800000002</c:v>
                </c:pt>
                <c:pt idx="28">
                  <c:v>1020.799773</c:v>
                </c:pt>
                <c:pt idx="29">
                  <c:v>1348.6819170000001</c:v>
                </c:pt>
                <c:pt idx="30">
                  <c:v>1224.4339179999999</c:v>
                </c:pt>
                <c:pt idx="31">
                  <c:v>1203.177725</c:v>
                </c:pt>
                <c:pt idx="32">
                  <c:v>981.85338200000001</c:v>
                </c:pt>
              </c:numCache>
            </c:numRef>
          </c:val>
          <c:extLst>
            <c:ext xmlns:c16="http://schemas.microsoft.com/office/drawing/2014/chart" uri="{C3380CC4-5D6E-409C-BE32-E72D297353CC}">
              <c16:uniqueId val="{00000000-BD7D-4CDF-A8E6-007C087313C6}"/>
            </c:ext>
          </c:extLst>
        </c:ser>
        <c:ser>
          <c:idx val="1"/>
          <c:order val="1"/>
          <c:tx>
            <c:strRef>
              <c:f>'Figure 2.3.1'!$D$4</c:f>
              <c:strCache>
                <c:ptCount val="1"/>
                <c:pt idx="0">
                  <c:v>Trading volume in the interbank market</c:v>
                </c:pt>
              </c:strCache>
            </c:strRef>
          </c:tx>
          <c:invertIfNegative val="0"/>
          <c:cat>
            <c:numRef>
              <c:f>'Figure 2.3.1'!$B$5:$B$37</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2.3.1'!$D$5:$D$37</c:f>
              <c:numCache>
                <c:formatCode>0</c:formatCode>
                <c:ptCount val="33"/>
                <c:pt idx="0">
                  <c:v>1367</c:v>
                </c:pt>
                <c:pt idx="1">
                  <c:v>1427</c:v>
                </c:pt>
                <c:pt idx="2">
                  <c:v>1508</c:v>
                </c:pt>
                <c:pt idx="3">
                  <c:v>1552</c:v>
                </c:pt>
                <c:pt idx="4">
                  <c:v>1667</c:v>
                </c:pt>
                <c:pt idx="5">
                  <c:v>1805</c:v>
                </c:pt>
                <c:pt idx="6">
                  <c:v>1867</c:v>
                </c:pt>
                <c:pt idx="7">
                  <c:v>2098</c:v>
                </c:pt>
                <c:pt idx="8">
                  <c:v>2096</c:v>
                </c:pt>
                <c:pt idx="9">
                  <c:v>2198</c:v>
                </c:pt>
                <c:pt idx="10">
                  <c:v>2209</c:v>
                </c:pt>
                <c:pt idx="11">
                  <c:v>2371</c:v>
                </c:pt>
                <c:pt idx="12">
                  <c:v>1806</c:v>
                </c:pt>
                <c:pt idx="13">
                  <c:v>1859</c:v>
                </c:pt>
                <c:pt idx="14">
                  <c:v>2003</c:v>
                </c:pt>
                <c:pt idx="15">
                  <c:v>2128</c:v>
                </c:pt>
                <c:pt idx="16">
                  <c:v>1967</c:v>
                </c:pt>
                <c:pt idx="17">
                  <c:v>2046</c:v>
                </c:pt>
                <c:pt idx="18">
                  <c:v>1925</c:v>
                </c:pt>
                <c:pt idx="19">
                  <c:v>2180</c:v>
                </c:pt>
                <c:pt idx="20">
                  <c:v>2328</c:v>
                </c:pt>
                <c:pt idx="21">
                  <c:v>2527</c:v>
                </c:pt>
                <c:pt idx="22">
                  <c:v>2607</c:v>
                </c:pt>
                <c:pt idx="23">
                  <c:v>2708</c:v>
                </c:pt>
                <c:pt idx="24">
                  <c:v>2062</c:v>
                </c:pt>
                <c:pt idx="25">
                  <c:v>1960</c:v>
                </c:pt>
                <c:pt idx="26">
                  <c:v>1936</c:v>
                </c:pt>
                <c:pt idx="27">
                  <c:v>2065</c:v>
                </c:pt>
                <c:pt idx="28">
                  <c:v>2311</c:v>
                </c:pt>
                <c:pt idx="29">
                  <c:v>2629</c:v>
                </c:pt>
                <c:pt idx="30">
                  <c:v>2460</c:v>
                </c:pt>
                <c:pt idx="31">
                  <c:v>2561</c:v>
                </c:pt>
                <c:pt idx="32">
                  <c:v>2292.7346520000001</c:v>
                </c:pt>
              </c:numCache>
            </c:numRef>
          </c:val>
          <c:extLst>
            <c:ext xmlns:c16="http://schemas.microsoft.com/office/drawing/2014/chart" uri="{C3380CC4-5D6E-409C-BE32-E72D297353CC}">
              <c16:uniqueId val="{00000001-BD7D-4CDF-A8E6-007C087313C6}"/>
            </c:ext>
          </c:extLst>
        </c:ser>
        <c:ser>
          <c:idx val="2"/>
          <c:order val="2"/>
          <c:tx>
            <c:strRef>
              <c:f>'Figure 2.3.1'!$E$4</c:f>
              <c:strCache>
                <c:ptCount val="1"/>
                <c:pt idx="0">
                  <c:v>Trading volume at the KASE</c:v>
                </c:pt>
              </c:strCache>
            </c:strRef>
          </c:tx>
          <c:invertIfNegative val="0"/>
          <c:cat>
            <c:numRef>
              <c:f>'Figure 2.3.1'!$B$5:$B$37</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2.3.1'!$E$5:$E$37</c:f>
              <c:numCache>
                <c:formatCode>#,##0</c:formatCode>
                <c:ptCount val="33"/>
                <c:pt idx="0">
                  <c:v>4052</c:v>
                </c:pt>
                <c:pt idx="1">
                  <c:v>5055</c:v>
                </c:pt>
                <c:pt idx="2">
                  <c:v>3096</c:v>
                </c:pt>
                <c:pt idx="3">
                  <c:v>5276</c:v>
                </c:pt>
                <c:pt idx="4">
                  <c:v>5097</c:v>
                </c:pt>
                <c:pt idx="5">
                  <c:v>5495</c:v>
                </c:pt>
                <c:pt idx="6">
                  <c:v>4829</c:v>
                </c:pt>
                <c:pt idx="7">
                  <c:v>5888</c:v>
                </c:pt>
                <c:pt idx="8">
                  <c:v>5097</c:v>
                </c:pt>
                <c:pt idx="9">
                  <c:v>4478</c:v>
                </c:pt>
                <c:pt idx="10">
                  <c:v>5703</c:v>
                </c:pt>
                <c:pt idx="11">
                  <c:v>6505</c:v>
                </c:pt>
                <c:pt idx="12">
                  <c:v>5549</c:v>
                </c:pt>
                <c:pt idx="13">
                  <c:v>7094</c:v>
                </c:pt>
                <c:pt idx="14">
                  <c:v>7069</c:v>
                </c:pt>
                <c:pt idx="15">
                  <c:v>6005</c:v>
                </c:pt>
                <c:pt idx="16">
                  <c:v>4672</c:v>
                </c:pt>
                <c:pt idx="17">
                  <c:v>5685</c:v>
                </c:pt>
                <c:pt idx="18">
                  <c:v>4728</c:v>
                </c:pt>
                <c:pt idx="19">
                  <c:v>7356</c:v>
                </c:pt>
                <c:pt idx="20">
                  <c:v>7041</c:v>
                </c:pt>
                <c:pt idx="21">
                  <c:v>4920</c:v>
                </c:pt>
                <c:pt idx="22">
                  <c:v>4993</c:v>
                </c:pt>
                <c:pt idx="23">
                  <c:v>5548</c:v>
                </c:pt>
                <c:pt idx="24">
                  <c:v>3200</c:v>
                </c:pt>
                <c:pt idx="25">
                  <c:v>4896</c:v>
                </c:pt>
                <c:pt idx="26">
                  <c:v>4703</c:v>
                </c:pt>
                <c:pt idx="27">
                  <c:v>4710</c:v>
                </c:pt>
                <c:pt idx="28">
                  <c:v>4440</c:v>
                </c:pt>
                <c:pt idx="29">
                  <c:v>4134</c:v>
                </c:pt>
                <c:pt idx="30">
                  <c:v>4936</c:v>
                </c:pt>
                <c:pt idx="31">
                  <c:v>6107</c:v>
                </c:pt>
                <c:pt idx="32">
                  <c:v>4250</c:v>
                </c:pt>
              </c:numCache>
            </c:numRef>
          </c:val>
          <c:extLst>
            <c:ext xmlns:c16="http://schemas.microsoft.com/office/drawing/2014/chart" uri="{C3380CC4-5D6E-409C-BE32-E72D297353CC}">
              <c16:uniqueId val="{00000002-BD7D-4CDF-A8E6-007C087313C6}"/>
            </c:ext>
          </c:extLst>
        </c:ser>
        <c:dLbls>
          <c:showLegendKey val="0"/>
          <c:showVal val="0"/>
          <c:showCatName val="0"/>
          <c:showSerName val="0"/>
          <c:showPercent val="0"/>
          <c:showBubbleSize val="0"/>
        </c:dLbls>
        <c:gapWidth val="50"/>
        <c:overlap val="100"/>
        <c:axId val="461717528"/>
        <c:axId val="1"/>
      </c:barChart>
      <c:lineChart>
        <c:grouping val="standard"/>
        <c:varyColors val="0"/>
        <c:ser>
          <c:idx val="3"/>
          <c:order val="3"/>
          <c:tx>
            <c:strRef>
              <c:f>'Figure 2.3.1'!$F$4</c:f>
              <c:strCache>
                <c:ptCount val="1"/>
                <c:pt idx="0">
                  <c:v>Average exchange rate KZT/USD (right axis)</c:v>
                </c:pt>
              </c:strCache>
            </c:strRef>
          </c:tx>
          <c:spPr>
            <a:ln w="38100"/>
          </c:spPr>
          <c:marker>
            <c:symbol val="none"/>
          </c:marker>
          <c:cat>
            <c:numRef>
              <c:f>'Figure 2.3.1'!$B$5:$B$37</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2.3.1'!$F$5:$F$37</c:f>
              <c:numCache>
                <c:formatCode>#,##0.00</c:formatCode>
                <c:ptCount val="33"/>
                <c:pt idx="0">
                  <c:v>148.21</c:v>
                </c:pt>
                <c:pt idx="1">
                  <c:v>147.32</c:v>
                </c:pt>
                <c:pt idx="2">
                  <c:v>146.97999999999999</c:v>
                </c:pt>
                <c:pt idx="3">
                  <c:v>146.07</c:v>
                </c:pt>
                <c:pt idx="4">
                  <c:v>146.69</c:v>
                </c:pt>
                <c:pt idx="5">
                  <c:v>147.55000000000001</c:v>
                </c:pt>
                <c:pt idx="6">
                  <c:v>147.69</c:v>
                </c:pt>
                <c:pt idx="7">
                  <c:v>147.33000000000001</c:v>
                </c:pt>
                <c:pt idx="8">
                  <c:v>147.57</c:v>
                </c:pt>
                <c:pt idx="9">
                  <c:v>147.51</c:v>
                </c:pt>
                <c:pt idx="10">
                  <c:v>147.58000000000001</c:v>
                </c:pt>
                <c:pt idx="11">
                  <c:v>147.5</c:v>
                </c:pt>
                <c:pt idx="12">
                  <c:v>146.87</c:v>
                </c:pt>
                <c:pt idx="13">
                  <c:v>146.02000000000001</c:v>
                </c:pt>
                <c:pt idx="14">
                  <c:v>145.69999999999999</c:v>
                </c:pt>
                <c:pt idx="15">
                  <c:v>145.54</c:v>
                </c:pt>
                <c:pt idx="16">
                  <c:v>145.43</c:v>
                </c:pt>
                <c:pt idx="17">
                  <c:v>145.83000000000001</c:v>
                </c:pt>
                <c:pt idx="18">
                  <c:v>146.13999999999999</c:v>
                </c:pt>
                <c:pt idx="19">
                  <c:v>146.46</c:v>
                </c:pt>
                <c:pt idx="20">
                  <c:v>147.99</c:v>
                </c:pt>
                <c:pt idx="21">
                  <c:v>147.77000000000001</c:v>
                </c:pt>
                <c:pt idx="22">
                  <c:v>147.69</c:v>
                </c:pt>
                <c:pt idx="23">
                  <c:v>148.4</c:v>
                </c:pt>
                <c:pt idx="24">
                  <c:v>148.56</c:v>
                </c:pt>
                <c:pt idx="25">
                  <c:v>147.74</c:v>
                </c:pt>
                <c:pt idx="26">
                  <c:v>147.77000000000001</c:v>
                </c:pt>
                <c:pt idx="27">
                  <c:v>147.88999999999999</c:v>
                </c:pt>
                <c:pt idx="28">
                  <c:v>148.06</c:v>
                </c:pt>
                <c:pt idx="29">
                  <c:v>149.41999999999999</c:v>
                </c:pt>
                <c:pt idx="30">
                  <c:v>150.01</c:v>
                </c:pt>
                <c:pt idx="31">
                  <c:v>149.57</c:v>
                </c:pt>
                <c:pt idx="32">
                  <c:v>149.86000000000001</c:v>
                </c:pt>
              </c:numCache>
            </c:numRef>
          </c:val>
          <c:smooth val="0"/>
          <c:extLst>
            <c:ext xmlns:c16="http://schemas.microsoft.com/office/drawing/2014/chart" uri="{C3380CC4-5D6E-409C-BE32-E72D297353CC}">
              <c16:uniqueId val="{00000003-BD7D-4CDF-A8E6-007C087313C6}"/>
            </c:ext>
          </c:extLst>
        </c:ser>
        <c:dLbls>
          <c:showLegendKey val="0"/>
          <c:showVal val="0"/>
          <c:showCatName val="0"/>
          <c:showSerName val="0"/>
          <c:showPercent val="0"/>
          <c:showBubbleSize val="0"/>
        </c:dLbls>
        <c:marker val="1"/>
        <c:smooth val="0"/>
        <c:axId val="3"/>
        <c:axId val="4"/>
      </c:lineChart>
      <c:dateAx>
        <c:axId val="461717528"/>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1"/>
        <c:lblOffset val="100"/>
        <c:baseTimeUnit val="months"/>
        <c:majorUnit val="6"/>
        <c:majorTimeUnit val="months"/>
      </c:dateAx>
      <c:valAx>
        <c:axId val="1"/>
        <c:scaling>
          <c:orientation val="minMax"/>
          <c:max val="12000"/>
          <c:min val="0"/>
        </c:scaling>
        <c:delete val="0"/>
        <c:axPos val="l"/>
        <c:majorGridlines>
          <c:spPr>
            <a:ln w="0">
              <a:prstDash val="sysDot"/>
            </a:ln>
          </c:spPr>
        </c:majorGridlines>
        <c:title>
          <c:tx>
            <c:rich>
              <a:bodyPr rot="-5400000" vert="horz"/>
              <a:lstStyle/>
              <a:p>
                <a:pPr>
                  <a:defRPr lang="en-US" b="0" i="0"/>
                </a:pPr>
                <a:r>
                  <a:rPr lang="en-US" b="0" i="0"/>
                  <a:t>USD mln.</a:t>
                </a:r>
              </a:p>
            </c:rich>
          </c:tx>
          <c:layout>
            <c:manualLayout>
              <c:xMode val="edge"/>
              <c:yMode val="edge"/>
              <c:x val="2.2221849134529824E-3"/>
              <c:y val="0.25955449647741402"/>
            </c:manualLayout>
          </c:layout>
          <c:overlay val="0"/>
        </c:title>
        <c:numFmt formatCode="0" sourceLinked="1"/>
        <c:majorTickMark val="out"/>
        <c:minorTickMark val="none"/>
        <c:tickLblPos val="nextTo"/>
        <c:txPr>
          <a:bodyPr/>
          <a:lstStyle/>
          <a:p>
            <a:pPr>
              <a:defRPr lang="en-US"/>
            </a:pPr>
            <a:endParaRPr lang="ru-RU"/>
          </a:p>
        </c:txPr>
        <c:crossAx val="46171752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151"/>
          <c:min val="144"/>
        </c:scaling>
        <c:delete val="0"/>
        <c:axPos val="r"/>
        <c:title>
          <c:tx>
            <c:rich>
              <a:bodyPr rot="5400000" vert="horz"/>
              <a:lstStyle/>
              <a:p>
                <a:pPr>
                  <a:defRPr lang="en-US" b="0"/>
                </a:pPr>
                <a:r>
                  <a:rPr lang="en-US" b="0"/>
                  <a:t>KZT</a:t>
                </a:r>
              </a:p>
            </c:rich>
          </c:tx>
          <c:layout>
            <c:manualLayout>
              <c:xMode val="edge"/>
              <c:yMode val="edge"/>
              <c:x val="0.9587775408670931"/>
              <c:y val="0.2994384583506009"/>
            </c:manualLayout>
          </c:layout>
          <c:overlay val="0"/>
        </c:title>
        <c:numFmt formatCode="#,##0" sourceLinked="0"/>
        <c:majorTickMark val="out"/>
        <c:minorTickMark val="none"/>
        <c:tickLblPos val="nextTo"/>
        <c:txPr>
          <a:bodyPr/>
          <a:lstStyle/>
          <a:p>
            <a:pPr>
              <a:defRPr lang="en-US"/>
            </a:pPr>
            <a:endParaRPr lang="ru-RU"/>
          </a:p>
        </c:txPr>
        <c:crossAx val="3"/>
        <c:crosses val="max"/>
        <c:crossBetween val="between"/>
        <c:majorUnit val="1"/>
      </c:valAx>
    </c:plotArea>
    <c:legend>
      <c:legendPos val="b"/>
      <c:layout>
        <c:manualLayout>
          <c:xMode val="edge"/>
          <c:yMode val="edge"/>
          <c:wMode val="edge"/>
          <c:hMode val="edge"/>
          <c:x val="6.5138872566302339E-3"/>
          <c:y val="0.80362135654095868"/>
          <c:w val="0.99904168695330997"/>
          <c:h val="1"/>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3085739282589702E-2"/>
          <c:y val="5.1400554097404488E-2"/>
          <c:w val="0.86706294909857584"/>
          <c:h val="0.73468540390784565"/>
        </c:manualLayout>
      </c:layout>
      <c:lineChart>
        <c:grouping val="standard"/>
        <c:varyColors val="0"/>
        <c:ser>
          <c:idx val="0"/>
          <c:order val="0"/>
          <c:tx>
            <c:strRef>
              <c:f>'Figure 2.3.2'!$C$4</c:f>
              <c:strCache>
                <c:ptCount val="1"/>
                <c:pt idx="0">
                  <c:v>NDF KZT 12M</c:v>
                </c:pt>
              </c:strCache>
            </c:strRef>
          </c:tx>
          <c:marker>
            <c:symbol val="none"/>
          </c:marker>
          <c:cat>
            <c:numRef>
              <c:f>'Figure 2.3.2'!$B$5:$B$644</c:f>
              <c:numCache>
                <c:formatCode>m/d/yyyy</c:formatCode>
                <c:ptCount val="640"/>
                <c:pt idx="0">
                  <c:v>40253</c:v>
                </c:pt>
                <c:pt idx="1">
                  <c:v>40254</c:v>
                </c:pt>
                <c:pt idx="2">
                  <c:v>40255</c:v>
                </c:pt>
                <c:pt idx="3">
                  <c:v>40256</c:v>
                </c:pt>
                <c:pt idx="4">
                  <c:v>40259</c:v>
                </c:pt>
                <c:pt idx="5">
                  <c:v>40260</c:v>
                </c:pt>
                <c:pt idx="6">
                  <c:v>40261</c:v>
                </c:pt>
                <c:pt idx="7">
                  <c:v>40262</c:v>
                </c:pt>
                <c:pt idx="8">
                  <c:v>40263</c:v>
                </c:pt>
                <c:pt idx="9">
                  <c:v>40266</c:v>
                </c:pt>
                <c:pt idx="10">
                  <c:v>40267</c:v>
                </c:pt>
                <c:pt idx="11">
                  <c:v>40268</c:v>
                </c:pt>
                <c:pt idx="12">
                  <c:v>40269</c:v>
                </c:pt>
                <c:pt idx="13">
                  <c:v>40274</c:v>
                </c:pt>
                <c:pt idx="14">
                  <c:v>40275</c:v>
                </c:pt>
                <c:pt idx="15">
                  <c:v>40276</c:v>
                </c:pt>
                <c:pt idx="16">
                  <c:v>40277</c:v>
                </c:pt>
                <c:pt idx="17">
                  <c:v>40280</c:v>
                </c:pt>
                <c:pt idx="18">
                  <c:v>40281</c:v>
                </c:pt>
                <c:pt idx="19">
                  <c:v>40282</c:v>
                </c:pt>
                <c:pt idx="20">
                  <c:v>40283</c:v>
                </c:pt>
                <c:pt idx="21">
                  <c:v>40284</c:v>
                </c:pt>
                <c:pt idx="22">
                  <c:v>40287</c:v>
                </c:pt>
                <c:pt idx="23">
                  <c:v>40288</c:v>
                </c:pt>
                <c:pt idx="24">
                  <c:v>40289</c:v>
                </c:pt>
                <c:pt idx="25">
                  <c:v>40290</c:v>
                </c:pt>
                <c:pt idx="26">
                  <c:v>40291</c:v>
                </c:pt>
                <c:pt idx="27">
                  <c:v>40294</c:v>
                </c:pt>
                <c:pt idx="28">
                  <c:v>40295</c:v>
                </c:pt>
                <c:pt idx="29">
                  <c:v>40296</c:v>
                </c:pt>
                <c:pt idx="30">
                  <c:v>40297</c:v>
                </c:pt>
                <c:pt idx="31">
                  <c:v>40298</c:v>
                </c:pt>
                <c:pt idx="32">
                  <c:v>40302</c:v>
                </c:pt>
                <c:pt idx="33">
                  <c:v>40303</c:v>
                </c:pt>
                <c:pt idx="34">
                  <c:v>40304</c:v>
                </c:pt>
                <c:pt idx="35">
                  <c:v>40305</c:v>
                </c:pt>
                <c:pt idx="36">
                  <c:v>40308</c:v>
                </c:pt>
                <c:pt idx="37">
                  <c:v>40309</c:v>
                </c:pt>
                <c:pt idx="38">
                  <c:v>40310</c:v>
                </c:pt>
                <c:pt idx="39">
                  <c:v>40311</c:v>
                </c:pt>
                <c:pt idx="40">
                  <c:v>40312</c:v>
                </c:pt>
                <c:pt idx="41">
                  <c:v>40315</c:v>
                </c:pt>
                <c:pt idx="42">
                  <c:v>40316</c:v>
                </c:pt>
                <c:pt idx="43">
                  <c:v>40317</c:v>
                </c:pt>
                <c:pt idx="44">
                  <c:v>40318</c:v>
                </c:pt>
                <c:pt idx="45">
                  <c:v>40319</c:v>
                </c:pt>
                <c:pt idx="46">
                  <c:v>40322</c:v>
                </c:pt>
                <c:pt idx="47">
                  <c:v>40323</c:v>
                </c:pt>
                <c:pt idx="48">
                  <c:v>40324</c:v>
                </c:pt>
                <c:pt idx="49">
                  <c:v>40325</c:v>
                </c:pt>
                <c:pt idx="50">
                  <c:v>40326</c:v>
                </c:pt>
                <c:pt idx="51">
                  <c:v>40330</c:v>
                </c:pt>
                <c:pt idx="52">
                  <c:v>40331</c:v>
                </c:pt>
                <c:pt idx="53">
                  <c:v>40332</c:v>
                </c:pt>
                <c:pt idx="54">
                  <c:v>40333</c:v>
                </c:pt>
                <c:pt idx="55">
                  <c:v>40336</c:v>
                </c:pt>
                <c:pt idx="56">
                  <c:v>40337</c:v>
                </c:pt>
                <c:pt idx="57">
                  <c:v>40338</c:v>
                </c:pt>
                <c:pt idx="58">
                  <c:v>40339</c:v>
                </c:pt>
                <c:pt idx="59">
                  <c:v>40340</c:v>
                </c:pt>
                <c:pt idx="60">
                  <c:v>40343</c:v>
                </c:pt>
                <c:pt idx="61">
                  <c:v>40344</c:v>
                </c:pt>
                <c:pt idx="62">
                  <c:v>40345</c:v>
                </c:pt>
                <c:pt idx="63">
                  <c:v>40346</c:v>
                </c:pt>
                <c:pt idx="64">
                  <c:v>40347</c:v>
                </c:pt>
                <c:pt idx="65">
                  <c:v>40350</c:v>
                </c:pt>
                <c:pt idx="66">
                  <c:v>40351</c:v>
                </c:pt>
                <c:pt idx="67">
                  <c:v>40352</c:v>
                </c:pt>
                <c:pt idx="68">
                  <c:v>40353</c:v>
                </c:pt>
                <c:pt idx="69">
                  <c:v>40354</c:v>
                </c:pt>
                <c:pt idx="70">
                  <c:v>40357</c:v>
                </c:pt>
                <c:pt idx="71">
                  <c:v>40358</c:v>
                </c:pt>
                <c:pt idx="72">
                  <c:v>40359</c:v>
                </c:pt>
                <c:pt idx="73">
                  <c:v>40360</c:v>
                </c:pt>
                <c:pt idx="74">
                  <c:v>40361</c:v>
                </c:pt>
                <c:pt idx="75">
                  <c:v>40364</c:v>
                </c:pt>
                <c:pt idx="76">
                  <c:v>40365</c:v>
                </c:pt>
                <c:pt idx="77">
                  <c:v>40366</c:v>
                </c:pt>
                <c:pt idx="78">
                  <c:v>40367</c:v>
                </c:pt>
                <c:pt idx="79">
                  <c:v>40368</c:v>
                </c:pt>
                <c:pt idx="80">
                  <c:v>40371</c:v>
                </c:pt>
                <c:pt idx="81">
                  <c:v>40372</c:v>
                </c:pt>
                <c:pt idx="82">
                  <c:v>40373</c:v>
                </c:pt>
                <c:pt idx="83">
                  <c:v>40374</c:v>
                </c:pt>
                <c:pt idx="84">
                  <c:v>40375</c:v>
                </c:pt>
                <c:pt idx="85">
                  <c:v>40378</c:v>
                </c:pt>
                <c:pt idx="86">
                  <c:v>40379</c:v>
                </c:pt>
                <c:pt idx="87">
                  <c:v>40380</c:v>
                </c:pt>
                <c:pt idx="88">
                  <c:v>40381</c:v>
                </c:pt>
                <c:pt idx="89">
                  <c:v>40382</c:v>
                </c:pt>
                <c:pt idx="90">
                  <c:v>40385</c:v>
                </c:pt>
                <c:pt idx="91">
                  <c:v>40386</c:v>
                </c:pt>
                <c:pt idx="92">
                  <c:v>40387</c:v>
                </c:pt>
                <c:pt idx="93">
                  <c:v>40388</c:v>
                </c:pt>
                <c:pt idx="94">
                  <c:v>40389</c:v>
                </c:pt>
                <c:pt idx="95">
                  <c:v>40392</c:v>
                </c:pt>
                <c:pt idx="96">
                  <c:v>40393</c:v>
                </c:pt>
                <c:pt idx="97">
                  <c:v>40394</c:v>
                </c:pt>
                <c:pt idx="98">
                  <c:v>40395</c:v>
                </c:pt>
                <c:pt idx="99">
                  <c:v>40396</c:v>
                </c:pt>
                <c:pt idx="100">
                  <c:v>40399</c:v>
                </c:pt>
                <c:pt idx="101">
                  <c:v>40400</c:v>
                </c:pt>
                <c:pt idx="102">
                  <c:v>40401</c:v>
                </c:pt>
                <c:pt idx="103">
                  <c:v>40402</c:v>
                </c:pt>
                <c:pt idx="104">
                  <c:v>40403</c:v>
                </c:pt>
                <c:pt idx="105">
                  <c:v>40406</c:v>
                </c:pt>
                <c:pt idx="106">
                  <c:v>40407</c:v>
                </c:pt>
                <c:pt idx="107">
                  <c:v>40408</c:v>
                </c:pt>
                <c:pt idx="108">
                  <c:v>40409</c:v>
                </c:pt>
                <c:pt idx="109">
                  <c:v>40410</c:v>
                </c:pt>
                <c:pt idx="110">
                  <c:v>40413</c:v>
                </c:pt>
                <c:pt idx="111">
                  <c:v>40414</c:v>
                </c:pt>
                <c:pt idx="112">
                  <c:v>40415</c:v>
                </c:pt>
                <c:pt idx="113">
                  <c:v>40416</c:v>
                </c:pt>
                <c:pt idx="114">
                  <c:v>40417</c:v>
                </c:pt>
                <c:pt idx="115">
                  <c:v>40421</c:v>
                </c:pt>
                <c:pt idx="116">
                  <c:v>40422</c:v>
                </c:pt>
                <c:pt idx="117">
                  <c:v>40423</c:v>
                </c:pt>
                <c:pt idx="118">
                  <c:v>40424</c:v>
                </c:pt>
                <c:pt idx="119">
                  <c:v>40427</c:v>
                </c:pt>
                <c:pt idx="120">
                  <c:v>40428</c:v>
                </c:pt>
                <c:pt idx="121">
                  <c:v>40429</c:v>
                </c:pt>
                <c:pt idx="122">
                  <c:v>40430</c:v>
                </c:pt>
                <c:pt idx="123">
                  <c:v>40431</c:v>
                </c:pt>
                <c:pt idx="124">
                  <c:v>40434</c:v>
                </c:pt>
                <c:pt idx="125">
                  <c:v>40435</c:v>
                </c:pt>
                <c:pt idx="126">
                  <c:v>40436</c:v>
                </c:pt>
                <c:pt idx="127">
                  <c:v>40437</c:v>
                </c:pt>
                <c:pt idx="128">
                  <c:v>40438</c:v>
                </c:pt>
                <c:pt idx="129">
                  <c:v>40441</c:v>
                </c:pt>
                <c:pt idx="130">
                  <c:v>40442</c:v>
                </c:pt>
                <c:pt idx="131">
                  <c:v>40443</c:v>
                </c:pt>
                <c:pt idx="132">
                  <c:v>40444</c:v>
                </c:pt>
                <c:pt idx="133">
                  <c:v>40445</c:v>
                </c:pt>
                <c:pt idx="134">
                  <c:v>40448</c:v>
                </c:pt>
                <c:pt idx="135">
                  <c:v>40449</c:v>
                </c:pt>
                <c:pt idx="136">
                  <c:v>40450</c:v>
                </c:pt>
                <c:pt idx="137">
                  <c:v>40451</c:v>
                </c:pt>
                <c:pt idx="138">
                  <c:v>40452</c:v>
                </c:pt>
                <c:pt idx="139">
                  <c:v>40455</c:v>
                </c:pt>
                <c:pt idx="140">
                  <c:v>40456</c:v>
                </c:pt>
                <c:pt idx="141">
                  <c:v>40457</c:v>
                </c:pt>
                <c:pt idx="142">
                  <c:v>40458</c:v>
                </c:pt>
                <c:pt idx="143">
                  <c:v>40459</c:v>
                </c:pt>
                <c:pt idx="144">
                  <c:v>40462</c:v>
                </c:pt>
                <c:pt idx="145">
                  <c:v>40463</c:v>
                </c:pt>
                <c:pt idx="146">
                  <c:v>40464</c:v>
                </c:pt>
                <c:pt idx="147">
                  <c:v>40465</c:v>
                </c:pt>
                <c:pt idx="148">
                  <c:v>40466</c:v>
                </c:pt>
                <c:pt idx="149">
                  <c:v>40469</c:v>
                </c:pt>
                <c:pt idx="150">
                  <c:v>40470</c:v>
                </c:pt>
                <c:pt idx="151">
                  <c:v>40471</c:v>
                </c:pt>
                <c:pt idx="152">
                  <c:v>40472</c:v>
                </c:pt>
                <c:pt idx="153">
                  <c:v>40473</c:v>
                </c:pt>
                <c:pt idx="154">
                  <c:v>40476</c:v>
                </c:pt>
                <c:pt idx="155">
                  <c:v>40477</c:v>
                </c:pt>
                <c:pt idx="156">
                  <c:v>40478</c:v>
                </c:pt>
                <c:pt idx="157">
                  <c:v>40479</c:v>
                </c:pt>
                <c:pt idx="158">
                  <c:v>40480</c:v>
                </c:pt>
                <c:pt idx="159">
                  <c:v>40483</c:v>
                </c:pt>
                <c:pt idx="160">
                  <c:v>40484</c:v>
                </c:pt>
                <c:pt idx="161">
                  <c:v>40485</c:v>
                </c:pt>
                <c:pt idx="162">
                  <c:v>40486</c:v>
                </c:pt>
                <c:pt idx="163">
                  <c:v>40487</c:v>
                </c:pt>
                <c:pt idx="164">
                  <c:v>40490</c:v>
                </c:pt>
                <c:pt idx="165">
                  <c:v>40491</c:v>
                </c:pt>
                <c:pt idx="166">
                  <c:v>40492</c:v>
                </c:pt>
                <c:pt idx="167">
                  <c:v>40493</c:v>
                </c:pt>
                <c:pt idx="168">
                  <c:v>40494</c:v>
                </c:pt>
                <c:pt idx="169">
                  <c:v>40497</c:v>
                </c:pt>
                <c:pt idx="170">
                  <c:v>40498</c:v>
                </c:pt>
                <c:pt idx="171">
                  <c:v>40499</c:v>
                </c:pt>
                <c:pt idx="172">
                  <c:v>40500</c:v>
                </c:pt>
                <c:pt idx="173">
                  <c:v>40501</c:v>
                </c:pt>
                <c:pt idx="174">
                  <c:v>40504</c:v>
                </c:pt>
                <c:pt idx="175">
                  <c:v>40505</c:v>
                </c:pt>
                <c:pt idx="176">
                  <c:v>40506</c:v>
                </c:pt>
                <c:pt idx="177">
                  <c:v>40507</c:v>
                </c:pt>
                <c:pt idx="178">
                  <c:v>40508</c:v>
                </c:pt>
                <c:pt idx="179">
                  <c:v>40511</c:v>
                </c:pt>
                <c:pt idx="180">
                  <c:v>40512</c:v>
                </c:pt>
                <c:pt idx="181">
                  <c:v>40513</c:v>
                </c:pt>
                <c:pt idx="182">
                  <c:v>40514</c:v>
                </c:pt>
                <c:pt idx="183">
                  <c:v>40515</c:v>
                </c:pt>
                <c:pt idx="184">
                  <c:v>40518</c:v>
                </c:pt>
                <c:pt idx="185">
                  <c:v>40519</c:v>
                </c:pt>
                <c:pt idx="186">
                  <c:v>40520</c:v>
                </c:pt>
                <c:pt idx="187">
                  <c:v>40521</c:v>
                </c:pt>
                <c:pt idx="188">
                  <c:v>40522</c:v>
                </c:pt>
                <c:pt idx="189">
                  <c:v>40525</c:v>
                </c:pt>
                <c:pt idx="190">
                  <c:v>40526</c:v>
                </c:pt>
                <c:pt idx="191">
                  <c:v>40527</c:v>
                </c:pt>
                <c:pt idx="192">
                  <c:v>40528</c:v>
                </c:pt>
                <c:pt idx="193">
                  <c:v>40529</c:v>
                </c:pt>
                <c:pt idx="194">
                  <c:v>40532</c:v>
                </c:pt>
                <c:pt idx="195">
                  <c:v>40533</c:v>
                </c:pt>
                <c:pt idx="196">
                  <c:v>40534</c:v>
                </c:pt>
                <c:pt idx="197">
                  <c:v>40535</c:v>
                </c:pt>
                <c:pt idx="198">
                  <c:v>40536</c:v>
                </c:pt>
                <c:pt idx="199">
                  <c:v>40541</c:v>
                </c:pt>
                <c:pt idx="200">
                  <c:v>40542</c:v>
                </c:pt>
                <c:pt idx="201">
                  <c:v>40543</c:v>
                </c:pt>
                <c:pt idx="202">
                  <c:v>40547</c:v>
                </c:pt>
                <c:pt idx="203">
                  <c:v>40548</c:v>
                </c:pt>
                <c:pt idx="204">
                  <c:v>40549</c:v>
                </c:pt>
                <c:pt idx="205">
                  <c:v>40550</c:v>
                </c:pt>
                <c:pt idx="206">
                  <c:v>40553</c:v>
                </c:pt>
                <c:pt idx="207">
                  <c:v>40554</c:v>
                </c:pt>
                <c:pt idx="208">
                  <c:v>40555</c:v>
                </c:pt>
                <c:pt idx="209">
                  <c:v>40556</c:v>
                </c:pt>
                <c:pt idx="210">
                  <c:v>40557</c:v>
                </c:pt>
                <c:pt idx="211">
                  <c:v>40560</c:v>
                </c:pt>
                <c:pt idx="212">
                  <c:v>40561</c:v>
                </c:pt>
                <c:pt idx="213">
                  <c:v>40562</c:v>
                </c:pt>
                <c:pt idx="214">
                  <c:v>40563</c:v>
                </c:pt>
                <c:pt idx="215">
                  <c:v>40564</c:v>
                </c:pt>
                <c:pt idx="216">
                  <c:v>40567</c:v>
                </c:pt>
                <c:pt idx="217">
                  <c:v>40568</c:v>
                </c:pt>
                <c:pt idx="218">
                  <c:v>40569</c:v>
                </c:pt>
                <c:pt idx="219">
                  <c:v>40570</c:v>
                </c:pt>
                <c:pt idx="220">
                  <c:v>40571</c:v>
                </c:pt>
                <c:pt idx="221">
                  <c:v>40574</c:v>
                </c:pt>
                <c:pt idx="222">
                  <c:v>40575</c:v>
                </c:pt>
                <c:pt idx="223">
                  <c:v>40576</c:v>
                </c:pt>
                <c:pt idx="224">
                  <c:v>40577</c:v>
                </c:pt>
                <c:pt idx="225">
                  <c:v>40578</c:v>
                </c:pt>
                <c:pt idx="226">
                  <c:v>40581</c:v>
                </c:pt>
                <c:pt idx="227">
                  <c:v>40582</c:v>
                </c:pt>
                <c:pt idx="228">
                  <c:v>40583</c:v>
                </c:pt>
                <c:pt idx="229">
                  <c:v>40584</c:v>
                </c:pt>
                <c:pt idx="230">
                  <c:v>40585</c:v>
                </c:pt>
                <c:pt idx="231">
                  <c:v>40588</c:v>
                </c:pt>
                <c:pt idx="232">
                  <c:v>40589</c:v>
                </c:pt>
                <c:pt idx="233">
                  <c:v>40590</c:v>
                </c:pt>
                <c:pt idx="234">
                  <c:v>40591</c:v>
                </c:pt>
                <c:pt idx="235">
                  <c:v>40592</c:v>
                </c:pt>
                <c:pt idx="236">
                  <c:v>40595</c:v>
                </c:pt>
                <c:pt idx="237">
                  <c:v>40596</c:v>
                </c:pt>
                <c:pt idx="238">
                  <c:v>40597</c:v>
                </c:pt>
                <c:pt idx="239">
                  <c:v>40598</c:v>
                </c:pt>
                <c:pt idx="240">
                  <c:v>40599</c:v>
                </c:pt>
                <c:pt idx="241">
                  <c:v>40602</c:v>
                </c:pt>
                <c:pt idx="242">
                  <c:v>40603</c:v>
                </c:pt>
                <c:pt idx="243">
                  <c:v>40604</c:v>
                </c:pt>
                <c:pt idx="244">
                  <c:v>40605</c:v>
                </c:pt>
                <c:pt idx="245">
                  <c:v>40606</c:v>
                </c:pt>
                <c:pt idx="246">
                  <c:v>40609</c:v>
                </c:pt>
                <c:pt idx="247">
                  <c:v>40610</c:v>
                </c:pt>
                <c:pt idx="248">
                  <c:v>40611</c:v>
                </c:pt>
                <c:pt idx="249">
                  <c:v>40612</c:v>
                </c:pt>
                <c:pt idx="250">
                  <c:v>40613</c:v>
                </c:pt>
                <c:pt idx="251">
                  <c:v>40616</c:v>
                </c:pt>
                <c:pt idx="252">
                  <c:v>40617</c:v>
                </c:pt>
                <c:pt idx="253">
                  <c:v>40618</c:v>
                </c:pt>
                <c:pt idx="254">
                  <c:v>40619</c:v>
                </c:pt>
                <c:pt idx="255">
                  <c:v>40620</c:v>
                </c:pt>
                <c:pt idx="256">
                  <c:v>40623</c:v>
                </c:pt>
                <c:pt idx="257">
                  <c:v>40624</c:v>
                </c:pt>
                <c:pt idx="258">
                  <c:v>40625</c:v>
                </c:pt>
                <c:pt idx="259">
                  <c:v>40626</c:v>
                </c:pt>
                <c:pt idx="260">
                  <c:v>40627</c:v>
                </c:pt>
                <c:pt idx="261">
                  <c:v>40630</c:v>
                </c:pt>
                <c:pt idx="262">
                  <c:v>40631</c:v>
                </c:pt>
                <c:pt idx="263">
                  <c:v>40632</c:v>
                </c:pt>
                <c:pt idx="264">
                  <c:v>40633</c:v>
                </c:pt>
                <c:pt idx="265">
                  <c:v>40634</c:v>
                </c:pt>
                <c:pt idx="266">
                  <c:v>40637</c:v>
                </c:pt>
                <c:pt idx="267">
                  <c:v>40638</c:v>
                </c:pt>
                <c:pt idx="268">
                  <c:v>40639</c:v>
                </c:pt>
                <c:pt idx="269">
                  <c:v>40640</c:v>
                </c:pt>
                <c:pt idx="270">
                  <c:v>40641</c:v>
                </c:pt>
                <c:pt idx="271">
                  <c:v>40644</c:v>
                </c:pt>
                <c:pt idx="272">
                  <c:v>40645</c:v>
                </c:pt>
                <c:pt idx="273">
                  <c:v>40646</c:v>
                </c:pt>
                <c:pt idx="274">
                  <c:v>40647</c:v>
                </c:pt>
                <c:pt idx="275">
                  <c:v>40648</c:v>
                </c:pt>
                <c:pt idx="276">
                  <c:v>40651</c:v>
                </c:pt>
                <c:pt idx="277">
                  <c:v>40652</c:v>
                </c:pt>
                <c:pt idx="278">
                  <c:v>40653</c:v>
                </c:pt>
                <c:pt idx="279">
                  <c:v>40654</c:v>
                </c:pt>
                <c:pt idx="280">
                  <c:v>40659</c:v>
                </c:pt>
                <c:pt idx="281">
                  <c:v>40660</c:v>
                </c:pt>
                <c:pt idx="282">
                  <c:v>40661</c:v>
                </c:pt>
                <c:pt idx="283">
                  <c:v>40666</c:v>
                </c:pt>
                <c:pt idx="284">
                  <c:v>40667</c:v>
                </c:pt>
                <c:pt idx="285">
                  <c:v>40668</c:v>
                </c:pt>
                <c:pt idx="286">
                  <c:v>40669</c:v>
                </c:pt>
                <c:pt idx="287">
                  <c:v>40672</c:v>
                </c:pt>
                <c:pt idx="288">
                  <c:v>40673</c:v>
                </c:pt>
                <c:pt idx="289">
                  <c:v>40674</c:v>
                </c:pt>
                <c:pt idx="290">
                  <c:v>40675</c:v>
                </c:pt>
                <c:pt idx="291">
                  <c:v>40676</c:v>
                </c:pt>
                <c:pt idx="292">
                  <c:v>40679</c:v>
                </c:pt>
                <c:pt idx="293">
                  <c:v>40680</c:v>
                </c:pt>
                <c:pt idx="294">
                  <c:v>40681</c:v>
                </c:pt>
                <c:pt idx="295">
                  <c:v>40682</c:v>
                </c:pt>
                <c:pt idx="296">
                  <c:v>40683</c:v>
                </c:pt>
                <c:pt idx="297">
                  <c:v>40686</c:v>
                </c:pt>
                <c:pt idx="298">
                  <c:v>40687</c:v>
                </c:pt>
                <c:pt idx="299">
                  <c:v>40688</c:v>
                </c:pt>
                <c:pt idx="300">
                  <c:v>40689</c:v>
                </c:pt>
                <c:pt idx="301">
                  <c:v>40690</c:v>
                </c:pt>
                <c:pt idx="302">
                  <c:v>40694</c:v>
                </c:pt>
                <c:pt idx="303">
                  <c:v>40695</c:v>
                </c:pt>
                <c:pt idx="304">
                  <c:v>40696</c:v>
                </c:pt>
                <c:pt idx="305">
                  <c:v>40697</c:v>
                </c:pt>
                <c:pt idx="306">
                  <c:v>40700</c:v>
                </c:pt>
                <c:pt idx="307">
                  <c:v>40701</c:v>
                </c:pt>
                <c:pt idx="308">
                  <c:v>40702</c:v>
                </c:pt>
                <c:pt idx="309">
                  <c:v>40703</c:v>
                </c:pt>
                <c:pt idx="310">
                  <c:v>40704</c:v>
                </c:pt>
                <c:pt idx="311">
                  <c:v>40707</c:v>
                </c:pt>
                <c:pt idx="312">
                  <c:v>40708</c:v>
                </c:pt>
                <c:pt idx="313">
                  <c:v>40709</c:v>
                </c:pt>
                <c:pt idx="314">
                  <c:v>40710</c:v>
                </c:pt>
                <c:pt idx="315">
                  <c:v>40711</c:v>
                </c:pt>
                <c:pt idx="316">
                  <c:v>40714</c:v>
                </c:pt>
                <c:pt idx="317">
                  <c:v>40715</c:v>
                </c:pt>
                <c:pt idx="318">
                  <c:v>40716</c:v>
                </c:pt>
                <c:pt idx="319">
                  <c:v>40717</c:v>
                </c:pt>
                <c:pt idx="320">
                  <c:v>40718</c:v>
                </c:pt>
                <c:pt idx="321">
                  <c:v>40721</c:v>
                </c:pt>
                <c:pt idx="322">
                  <c:v>40722</c:v>
                </c:pt>
                <c:pt idx="323">
                  <c:v>40723</c:v>
                </c:pt>
                <c:pt idx="324">
                  <c:v>40724</c:v>
                </c:pt>
                <c:pt idx="325">
                  <c:v>40725</c:v>
                </c:pt>
                <c:pt idx="326">
                  <c:v>40728</c:v>
                </c:pt>
                <c:pt idx="327">
                  <c:v>40729</c:v>
                </c:pt>
                <c:pt idx="328">
                  <c:v>40730</c:v>
                </c:pt>
                <c:pt idx="329">
                  <c:v>40731</c:v>
                </c:pt>
                <c:pt idx="330">
                  <c:v>40732</c:v>
                </c:pt>
                <c:pt idx="331">
                  <c:v>40735</c:v>
                </c:pt>
                <c:pt idx="332">
                  <c:v>40736</c:v>
                </c:pt>
                <c:pt idx="333">
                  <c:v>40737</c:v>
                </c:pt>
                <c:pt idx="334">
                  <c:v>40738</c:v>
                </c:pt>
                <c:pt idx="335">
                  <c:v>40739</c:v>
                </c:pt>
                <c:pt idx="336">
                  <c:v>40742</c:v>
                </c:pt>
                <c:pt idx="337">
                  <c:v>40743</c:v>
                </c:pt>
                <c:pt idx="338">
                  <c:v>40744</c:v>
                </c:pt>
                <c:pt idx="339">
                  <c:v>40745</c:v>
                </c:pt>
                <c:pt idx="340">
                  <c:v>40746</c:v>
                </c:pt>
                <c:pt idx="341">
                  <c:v>40749</c:v>
                </c:pt>
                <c:pt idx="342">
                  <c:v>40750</c:v>
                </c:pt>
                <c:pt idx="343">
                  <c:v>40751</c:v>
                </c:pt>
                <c:pt idx="344">
                  <c:v>40752</c:v>
                </c:pt>
                <c:pt idx="345">
                  <c:v>40753</c:v>
                </c:pt>
                <c:pt idx="346">
                  <c:v>40756</c:v>
                </c:pt>
                <c:pt idx="347">
                  <c:v>40757</c:v>
                </c:pt>
                <c:pt idx="348">
                  <c:v>40758</c:v>
                </c:pt>
                <c:pt idx="349">
                  <c:v>40759</c:v>
                </c:pt>
                <c:pt idx="350">
                  <c:v>40760</c:v>
                </c:pt>
                <c:pt idx="351">
                  <c:v>40763</c:v>
                </c:pt>
                <c:pt idx="352">
                  <c:v>40764</c:v>
                </c:pt>
                <c:pt idx="353">
                  <c:v>40765</c:v>
                </c:pt>
                <c:pt idx="354">
                  <c:v>40766</c:v>
                </c:pt>
                <c:pt idx="355">
                  <c:v>40767</c:v>
                </c:pt>
                <c:pt idx="356">
                  <c:v>40770</c:v>
                </c:pt>
                <c:pt idx="357">
                  <c:v>40771</c:v>
                </c:pt>
                <c:pt idx="358">
                  <c:v>40772</c:v>
                </c:pt>
                <c:pt idx="359">
                  <c:v>40773</c:v>
                </c:pt>
                <c:pt idx="360">
                  <c:v>40774</c:v>
                </c:pt>
                <c:pt idx="361">
                  <c:v>40777</c:v>
                </c:pt>
                <c:pt idx="362">
                  <c:v>40778</c:v>
                </c:pt>
                <c:pt idx="363">
                  <c:v>40779</c:v>
                </c:pt>
                <c:pt idx="364">
                  <c:v>40780</c:v>
                </c:pt>
                <c:pt idx="365">
                  <c:v>40781</c:v>
                </c:pt>
                <c:pt idx="366">
                  <c:v>40785</c:v>
                </c:pt>
                <c:pt idx="367">
                  <c:v>40786</c:v>
                </c:pt>
                <c:pt idx="368">
                  <c:v>40787</c:v>
                </c:pt>
                <c:pt idx="369">
                  <c:v>40788</c:v>
                </c:pt>
                <c:pt idx="370">
                  <c:v>40791</c:v>
                </c:pt>
                <c:pt idx="371">
                  <c:v>40792</c:v>
                </c:pt>
                <c:pt idx="372">
                  <c:v>40793</c:v>
                </c:pt>
                <c:pt idx="373">
                  <c:v>40794</c:v>
                </c:pt>
                <c:pt idx="374">
                  <c:v>40795</c:v>
                </c:pt>
                <c:pt idx="375">
                  <c:v>40798</c:v>
                </c:pt>
                <c:pt idx="376">
                  <c:v>40799</c:v>
                </c:pt>
                <c:pt idx="377">
                  <c:v>40800</c:v>
                </c:pt>
                <c:pt idx="378">
                  <c:v>40801</c:v>
                </c:pt>
                <c:pt idx="379">
                  <c:v>40802</c:v>
                </c:pt>
                <c:pt idx="380">
                  <c:v>40805</c:v>
                </c:pt>
                <c:pt idx="381">
                  <c:v>40806</c:v>
                </c:pt>
                <c:pt idx="382">
                  <c:v>40807</c:v>
                </c:pt>
                <c:pt idx="383">
                  <c:v>40808</c:v>
                </c:pt>
                <c:pt idx="384">
                  <c:v>40809</c:v>
                </c:pt>
                <c:pt idx="385">
                  <c:v>40812</c:v>
                </c:pt>
                <c:pt idx="386">
                  <c:v>40813</c:v>
                </c:pt>
                <c:pt idx="387">
                  <c:v>40814</c:v>
                </c:pt>
                <c:pt idx="388">
                  <c:v>40815</c:v>
                </c:pt>
                <c:pt idx="389">
                  <c:v>40816</c:v>
                </c:pt>
                <c:pt idx="390">
                  <c:v>40819</c:v>
                </c:pt>
                <c:pt idx="391">
                  <c:v>40820</c:v>
                </c:pt>
                <c:pt idx="392">
                  <c:v>40821</c:v>
                </c:pt>
                <c:pt idx="393">
                  <c:v>40822</c:v>
                </c:pt>
                <c:pt idx="394">
                  <c:v>40823</c:v>
                </c:pt>
                <c:pt idx="395">
                  <c:v>40826</c:v>
                </c:pt>
                <c:pt idx="396">
                  <c:v>40827</c:v>
                </c:pt>
                <c:pt idx="397">
                  <c:v>40828</c:v>
                </c:pt>
                <c:pt idx="398">
                  <c:v>40829</c:v>
                </c:pt>
                <c:pt idx="399">
                  <c:v>40830</c:v>
                </c:pt>
                <c:pt idx="400">
                  <c:v>40833</c:v>
                </c:pt>
                <c:pt idx="401">
                  <c:v>40834</c:v>
                </c:pt>
                <c:pt idx="402">
                  <c:v>40835</c:v>
                </c:pt>
                <c:pt idx="403">
                  <c:v>40836</c:v>
                </c:pt>
                <c:pt idx="404">
                  <c:v>40837</c:v>
                </c:pt>
                <c:pt idx="405">
                  <c:v>40840</c:v>
                </c:pt>
                <c:pt idx="406">
                  <c:v>40841</c:v>
                </c:pt>
                <c:pt idx="407">
                  <c:v>40842</c:v>
                </c:pt>
                <c:pt idx="408">
                  <c:v>40843</c:v>
                </c:pt>
                <c:pt idx="409">
                  <c:v>40844</c:v>
                </c:pt>
                <c:pt idx="410">
                  <c:v>40847</c:v>
                </c:pt>
                <c:pt idx="411">
                  <c:v>40848</c:v>
                </c:pt>
                <c:pt idx="412">
                  <c:v>40849</c:v>
                </c:pt>
                <c:pt idx="413">
                  <c:v>40850</c:v>
                </c:pt>
                <c:pt idx="414">
                  <c:v>40851</c:v>
                </c:pt>
                <c:pt idx="415">
                  <c:v>40854</c:v>
                </c:pt>
                <c:pt idx="416">
                  <c:v>40855</c:v>
                </c:pt>
                <c:pt idx="417">
                  <c:v>40856</c:v>
                </c:pt>
                <c:pt idx="418">
                  <c:v>40857</c:v>
                </c:pt>
                <c:pt idx="419">
                  <c:v>40858</c:v>
                </c:pt>
                <c:pt idx="420">
                  <c:v>40861</c:v>
                </c:pt>
                <c:pt idx="421">
                  <c:v>40862</c:v>
                </c:pt>
                <c:pt idx="422">
                  <c:v>40863</c:v>
                </c:pt>
                <c:pt idx="423">
                  <c:v>40864</c:v>
                </c:pt>
                <c:pt idx="424">
                  <c:v>40865</c:v>
                </c:pt>
                <c:pt idx="425">
                  <c:v>40868</c:v>
                </c:pt>
                <c:pt idx="426">
                  <c:v>40869</c:v>
                </c:pt>
                <c:pt idx="427">
                  <c:v>40870</c:v>
                </c:pt>
                <c:pt idx="428">
                  <c:v>40871</c:v>
                </c:pt>
                <c:pt idx="429">
                  <c:v>40872</c:v>
                </c:pt>
                <c:pt idx="430">
                  <c:v>40875</c:v>
                </c:pt>
                <c:pt idx="431">
                  <c:v>40876</c:v>
                </c:pt>
                <c:pt idx="432">
                  <c:v>40877</c:v>
                </c:pt>
                <c:pt idx="433">
                  <c:v>40878</c:v>
                </c:pt>
                <c:pt idx="434">
                  <c:v>40879</c:v>
                </c:pt>
                <c:pt idx="435">
                  <c:v>40882</c:v>
                </c:pt>
                <c:pt idx="436">
                  <c:v>40883</c:v>
                </c:pt>
                <c:pt idx="437">
                  <c:v>40884</c:v>
                </c:pt>
                <c:pt idx="438">
                  <c:v>40885</c:v>
                </c:pt>
                <c:pt idx="439">
                  <c:v>40886</c:v>
                </c:pt>
                <c:pt idx="440">
                  <c:v>40889</c:v>
                </c:pt>
                <c:pt idx="441">
                  <c:v>40890</c:v>
                </c:pt>
                <c:pt idx="442">
                  <c:v>40891</c:v>
                </c:pt>
                <c:pt idx="443">
                  <c:v>40892</c:v>
                </c:pt>
                <c:pt idx="444">
                  <c:v>40893</c:v>
                </c:pt>
                <c:pt idx="445">
                  <c:v>40896</c:v>
                </c:pt>
                <c:pt idx="446">
                  <c:v>40897</c:v>
                </c:pt>
                <c:pt idx="447">
                  <c:v>40898</c:v>
                </c:pt>
                <c:pt idx="448">
                  <c:v>40899</c:v>
                </c:pt>
                <c:pt idx="449">
                  <c:v>40900</c:v>
                </c:pt>
                <c:pt idx="450">
                  <c:v>40905</c:v>
                </c:pt>
                <c:pt idx="451">
                  <c:v>40906</c:v>
                </c:pt>
                <c:pt idx="452">
                  <c:v>40907</c:v>
                </c:pt>
                <c:pt idx="453">
                  <c:v>40911</c:v>
                </c:pt>
                <c:pt idx="454">
                  <c:v>40912</c:v>
                </c:pt>
                <c:pt idx="455">
                  <c:v>40913</c:v>
                </c:pt>
                <c:pt idx="456">
                  <c:v>40914</c:v>
                </c:pt>
                <c:pt idx="457">
                  <c:v>40917</c:v>
                </c:pt>
                <c:pt idx="458">
                  <c:v>40918</c:v>
                </c:pt>
                <c:pt idx="459">
                  <c:v>40919</c:v>
                </c:pt>
                <c:pt idx="460">
                  <c:v>40920</c:v>
                </c:pt>
                <c:pt idx="461">
                  <c:v>40921</c:v>
                </c:pt>
                <c:pt idx="462">
                  <c:v>40924</c:v>
                </c:pt>
                <c:pt idx="463">
                  <c:v>40925</c:v>
                </c:pt>
                <c:pt idx="464">
                  <c:v>40926</c:v>
                </c:pt>
                <c:pt idx="465">
                  <c:v>40927</c:v>
                </c:pt>
                <c:pt idx="466">
                  <c:v>40928</c:v>
                </c:pt>
                <c:pt idx="467">
                  <c:v>40931</c:v>
                </c:pt>
                <c:pt idx="468">
                  <c:v>40932</c:v>
                </c:pt>
                <c:pt idx="469">
                  <c:v>40933</c:v>
                </c:pt>
                <c:pt idx="470">
                  <c:v>40934</c:v>
                </c:pt>
                <c:pt idx="471">
                  <c:v>40935</c:v>
                </c:pt>
                <c:pt idx="472">
                  <c:v>40938</c:v>
                </c:pt>
                <c:pt idx="473">
                  <c:v>40939</c:v>
                </c:pt>
                <c:pt idx="474">
                  <c:v>40940</c:v>
                </c:pt>
                <c:pt idx="475">
                  <c:v>40941</c:v>
                </c:pt>
                <c:pt idx="476">
                  <c:v>40942</c:v>
                </c:pt>
                <c:pt idx="477">
                  <c:v>40945</c:v>
                </c:pt>
                <c:pt idx="478">
                  <c:v>40946</c:v>
                </c:pt>
                <c:pt idx="479">
                  <c:v>40947</c:v>
                </c:pt>
                <c:pt idx="480">
                  <c:v>40948</c:v>
                </c:pt>
                <c:pt idx="481">
                  <c:v>40949</c:v>
                </c:pt>
                <c:pt idx="482">
                  <c:v>40952</c:v>
                </c:pt>
                <c:pt idx="483">
                  <c:v>40953</c:v>
                </c:pt>
                <c:pt idx="484">
                  <c:v>40954</c:v>
                </c:pt>
                <c:pt idx="485">
                  <c:v>40955</c:v>
                </c:pt>
                <c:pt idx="486">
                  <c:v>40956</c:v>
                </c:pt>
                <c:pt idx="487">
                  <c:v>40959</c:v>
                </c:pt>
                <c:pt idx="488">
                  <c:v>40960</c:v>
                </c:pt>
                <c:pt idx="489">
                  <c:v>40961</c:v>
                </c:pt>
                <c:pt idx="490">
                  <c:v>40962</c:v>
                </c:pt>
                <c:pt idx="491">
                  <c:v>40963</c:v>
                </c:pt>
                <c:pt idx="492">
                  <c:v>40966</c:v>
                </c:pt>
                <c:pt idx="493">
                  <c:v>40967</c:v>
                </c:pt>
                <c:pt idx="494">
                  <c:v>40968</c:v>
                </c:pt>
                <c:pt idx="495">
                  <c:v>40969</c:v>
                </c:pt>
                <c:pt idx="496">
                  <c:v>40970</c:v>
                </c:pt>
                <c:pt idx="497">
                  <c:v>40973</c:v>
                </c:pt>
                <c:pt idx="498">
                  <c:v>40974</c:v>
                </c:pt>
                <c:pt idx="499">
                  <c:v>40975</c:v>
                </c:pt>
                <c:pt idx="500">
                  <c:v>40976</c:v>
                </c:pt>
                <c:pt idx="501">
                  <c:v>40977</c:v>
                </c:pt>
                <c:pt idx="502">
                  <c:v>40980</c:v>
                </c:pt>
                <c:pt idx="503">
                  <c:v>40981</c:v>
                </c:pt>
                <c:pt idx="504">
                  <c:v>40982</c:v>
                </c:pt>
                <c:pt idx="505">
                  <c:v>40983</c:v>
                </c:pt>
                <c:pt idx="506">
                  <c:v>40984</c:v>
                </c:pt>
                <c:pt idx="507">
                  <c:v>40987</c:v>
                </c:pt>
                <c:pt idx="508">
                  <c:v>40988</c:v>
                </c:pt>
                <c:pt idx="509">
                  <c:v>40989</c:v>
                </c:pt>
                <c:pt idx="510">
                  <c:v>40990</c:v>
                </c:pt>
                <c:pt idx="511">
                  <c:v>40991</c:v>
                </c:pt>
                <c:pt idx="512">
                  <c:v>40994</c:v>
                </c:pt>
                <c:pt idx="513">
                  <c:v>40995</c:v>
                </c:pt>
                <c:pt idx="514">
                  <c:v>40996</c:v>
                </c:pt>
                <c:pt idx="515">
                  <c:v>40997</c:v>
                </c:pt>
                <c:pt idx="516">
                  <c:v>40998</c:v>
                </c:pt>
                <c:pt idx="517">
                  <c:v>41001</c:v>
                </c:pt>
                <c:pt idx="518">
                  <c:v>41002</c:v>
                </c:pt>
                <c:pt idx="519">
                  <c:v>41003</c:v>
                </c:pt>
                <c:pt idx="520">
                  <c:v>41004</c:v>
                </c:pt>
                <c:pt idx="521">
                  <c:v>41009</c:v>
                </c:pt>
                <c:pt idx="522">
                  <c:v>41010</c:v>
                </c:pt>
                <c:pt idx="523">
                  <c:v>41011</c:v>
                </c:pt>
                <c:pt idx="524">
                  <c:v>41012</c:v>
                </c:pt>
                <c:pt idx="525">
                  <c:v>41015</c:v>
                </c:pt>
                <c:pt idx="526">
                  <c:v>41016</c:v>
                </c:pt>
                <c:pt idx="527">
                  <c:v>41017</c:v>
                </c:pt>
                <c:pt idx="528">
                  <c:v>41018</c:v>
                </c:pt>
                <c:pt idx="529">
                  <c:v>41019</c:v>
                </c:pt>
                <c:pt idx="530">
                  <c:v>41023</c:v>
                </c:pt>
                <c:pt idx="531">
                  <c:v>41024</c:v>
                </c:pt>
                <c:pt idx="532">
                  <c:v>41025</c:v>
                </c:pt>
                <c:pt idx="533">
                  <c:v>41026</c:v>
                </c:pt>
                <c:pt idx="534">
                  <c:v>41029</c:v>
                </c:pt>
                <c:pt idx="535">
                  <c:v>41030</c:v>
                </c:pt>
                <c:pt idx="536">
                  <c:v>41031</c:v>
                </c:pt>
                <c:pt idx="537">
                  <c:v>41032</c:v>
                </c:pt>
                <c:pt idx="538">
                  <c:v>41033</c:v>
                </c:pt>
                <c:pt idx="539">
                  <c:v>41037</c:v>
                </c:pt>
                <c:pt idx="540">
                  <c:v>41038</c:v>
                </c:pt>
                <c:pt idx="541">
                  <c:v>41039</c:v>
                </c:pt>
                <c:pt idx="542">
                  <c:v>41040</c:v>
                </c:pt>
                <c:pt idx="543">
                  <c:v>41043</c:v>
                </c:pt>
                <c:pt idx="544">
                  <c:v>41044</c:v>
                </c:pt>
                <c:pt idx="545">
                  <c:v>41045</c:v>
                </c:pt>
                <c:pt idx="546">
                  <c:v>41046</c:v>
                </c:pt>
                <c:pt idx="547">
                  <c:v>41047</c:v>
                </c:pt>
                <c:pt idx="548">
                  <c:v>41050</c:v>
                </c:pt>
                <c:pt idx="549">
                  <c:v>41051</c:v>
                </c:pt>
                <c:pt idx="550">
                  <c:v>41052</c:v>
                </c:pt>
                <c:pt idx="551">
                  <c:v>41053</c:v>
                </c:pt>
                <c:pt idx="552">
                  <c:v>41054</c:v>
                </c:pt>
                <c:pt idx="553">
                  <c:v>41057</c:v>
                </c:pt>
                <c:pt idx="554">
                  <c:v>41058</c:v>
                </c:pt>
                <c:pt idx="555">
                  <c:v>41059</c:v>
                </c:pt>
                <c:pt idx="556">
                  <c:v>41060</c:v>
                </c:pt>
                <c:pt idx="557">
                  <c:v>41061</c:v>
                </c:pt>
                <c:pt idx="558">
                  <c:v>41066</c:v>
                </c:pt>
                <c:pt idx="559">
                  <c:v>41067</c:v>
                </c:pt>
                <c:pt idx="560">
                  <c:v>41068</c:v>
                </c:pt>
                <c:pt idx="561">
                  <c:v>41071</c:v>
                </c:pt>
                <c:pt idx="562">
                  <c:v>41072</c:v>
                </c:pt>
                <c:pt idx="563">
                  <c:v>41073</c:v>
                </c:pt>
                <c:pt idx="564">
                  <c:v>41074</c:v>
                </c:pt>
                <c:pt idx="565">
                  <c:v>41075</c:v>
                </c:pt>
                <c:pt idx="566">
                  <c:v>41078</c:v>
                </c:pt>
                <c:pt idx="567">
                  <c:v>41079</c:v>
                </c:pt>
                <c:pt idx="568">
                  <c:v>41080</c:v>
                </c:pt>
                <c:pt idx="569">
                  <c:v>41081</c:v>
                </c:pt>
                <c:pt idx="570">
                  <c:v>41082</c:v>
                </c:pt>
                <c:pt idx="571">
                  <c:v>41085</c:v>
                </c:pt>
                <c:pt idx="572">
                  <c:v>41086</c:v>
                </c:pt>
                <c:pt idx="573">
                  <c:v>41087</c:v>
                </c:pt>
                <c:pt idx="574">
                  <c:v>41088</c:v>
                </c:pt>
                <c:pt idx="575">
                  <c:v>41089</c:v>
                </c:pt>
                <c:pt idx="576">
                  <c:v>41092</c:v>
                </c:pt>
                <c:pt idx="577">
                  <c:v>41093</c:v>
                </c:pt>
                <c:pt idx="578">
                  <c:v>41094</c:v>
                </c:pt>
                <c:pt idx="579">
                  <c:v>41095</c:v>
                </c:pt>
                <c:pt idx="580">
                  <c:v>41096</c:v>
                </c:pt>
                <c:pt idx="581">
                  <c:v>41099</c:v>
                </c:pt>
                <c:pt idx="582">
                  <c:v>41100</c:v>
                </c:pt>
                <c:pt idx="583">
                  <c:v>41101</c:v>
                </c:pt>
                <c:pt idx="584">
                  <c:v>41102</c:v>
                </c:pt>
                <c:pt idx="585">
                  <c:v>41103</c:v>
                </c:pt>
                <c:pt idx="586">
                  <c:v>41106</c:v>
                </c:pt>
                <c:pt idx="587">
                  <c:v>41107</c:v>
                </c:pt>
                <c:pt idx="588">
                  <c:v>41108</c:v>
                </c:pt>
                <c:pt idx="589">
                  <c:v>41109</c:v>
                </c:pt>
                <c:pt idx="590">
                  <c:v>41110</c:v>
                </c:pt>
                <c:pt idx="591">
                  <c:v>41113</c:v>
                </c:pt>
                <c:pt idx="592">
                  <c:v>41114</c:v>
                </c:pt>
                <c:pt idx="593">
                  <c:v>41115</c:v>
                </c:pt>
                <c:pt idx="594">
                  <c:v>41116</c:v>
                </c:pt>
                <c:pt idx="595">
                  <c:v>41117</c:v>
                </c:pt>
                <c:pt idx="596">
                  <c:v>41120</c:v>
                </c:pt>
                <c:pt idx="597">
                  <c:v>41121</c:v>
                </c:pt>
                <c:pt idx="598">
                  <c:v>41122</c:v>
                </c:pt>
                <c:pt idx="599">
                  <c:v>41123</c:v>
                </c:pt>
                <c:pt idx="600">
                  <c:v>41124</c:v>
                </c:pt>
                <c:pt idx="601">
                  <c:v>41127</c:v>
                </c:pt>
                <c:pt idx="602">
                  <c:v>41128</c:v>
                </c:pt>
                <c:pt idx="603">
                  <c:v>41129</c:v>
                </c:pt>
                <c:pt idx="604">
                  <c:v>41130</c:v>
                </c:pt>
                <c:pt idx="605">
                  <c:v>41131</c:v>
                </c:pt>
                <c:pt idx="606">
                  <c:v>41134</c:v>
                </c:pt>
                <c:pt idx="607">
                  <c:v>41135</c:v>
                </c:pt>
                <c:pt idx="608">
                  <c:v>41136</c:v>
                </c:pt>
                <c:pt idx="609">
                  <c:v>41137</c:v>
                </c:pt>
                <c:pt idx="610">
                  <c:v>41138</c:v>
                </c:pt>
                <c:pt idx="611">
                  <c:v>41141</c:v>
                </c:pt>
                <c:pt idx="612">
                  <c:v>41142</c:v>
                </c:pt>
                <c:pt idx="613">
                  <c:v>41143</c:v>
                </c:pt>
                <c:pt idx="614">
                  <c:v>41144</c:v>
                </c:pt>
                <c:pt idx="615">
                  <c:v>41145</c:v>
                </c:pt>
                <c:pt idx="616">
                  <c:v>41149</c:v>
                </c:pt>
                <c:pt idx="617">
                  <c:v>41150</c:v>
                </c:pt>
                <c:pt idx="618">
                  <c:v>41151</c:v>
                </c:pt>
                <c:pt idx="619">
                  <c:v>41152</c:v>
                </c:pt>
                <c:pt idx="620">
                  <c:v>41155</c:v>
                </c:pt>
                <c:pt idx="621">
                  <c:v>41156</c:v>
                </c:pt>
                <c:pt idx="622">
                  <c:v>41157</c:v>
                </c:pt>
                <c:pt idx="623">
                  <c:v>41158</c:v>
                </c:pt>
                <c:pt idx="624">
                  <c:v>41159</c:v>
                </c:pt>
                <c:pt idx="625">
                  <c:v>41162</c:v>
                </c:pt>
                <c:pt idx="626">
                  <c:v>41163</c:v>
                </c:pt>
                <c:pt idx="627">
                  <c:v>41164</c:v>
                </c:pt>
                <c:pt idx="628">
                  <c:v>41165</c:v>
                </c:pt>
                <c:pt idx="629">
                  <c:v>41166</c:v>
                </c:pt>
                <c:pt idx="630">
                  <c:v>41169</c:v>
                </c:pt>
                <c:pt idx="631">
                  <c:v>41170</c:v>
                </c:pt>
                <c:pt idx="632">
                  <c:v>41171</c:v>
                </c:pt>
                <c:pt idx="633">
                  <c:v>41172</c:v>
                </c:pt>
                <c:pt idx="634">
                  <c:v>41173</c:v>
                </c:pt>
                <c:pt idx="635">
                  <c:v>41176</c:v>
                </c:pt>
                <c:pt idx="636">
                  <c:v>41177</c:v>
                </c:pt>
                <c:pt idx="637">
                  <c:v>41178</c:v>
                </c:pt>
                <c:pt idx="638">
                  <c:v>41179</c:v>
                </c:pt>
                <c:pt idx="639">
                  <c:v>41180</c:v>
                </c:pt>
              </c:numCache>
            </c:numRef>
          </c:cat>
          <c:val>
            <c:numRef>
              <c:f>'Figure 2.3.2'!$C$5:$C$644</c:f>
              <c:numCache>
                <c:formatCode>0.00</c:formatCode>
                <c:ptCount val="640"/>
                <c:pt idx="0">
                  <c:v>0.76919759128859155</c:v>
                </c:pt>
                <c:pt idx="1">
                  <c:v>0.74644543443437983</c:v>
                </c:pt>
                <c:pt idx="2">
                  <c:v>0.72662336350266377</c:v>
                </c:pt>
                <c:pt idx="3">
                  <c:v>0.73692371848066385</c:v>
                </c:pt>
                <c:pt idx="4">
                  <c:v>0.82042035901064048</c:v>
                </c:pt>
                <c:pt idx="5">
                  <c:v>0.80970219863746484</c:v>
                </c:pt>
                <c:pt idx="6">
                  <c:v>0.87221869402685259</c:v>
                </c:pt>
                <c:pt idx="7">
                  <c:v>0.87904724070856499</c:v>
                </c:pt>
                <c:pt idx="8">
                  <c:v>0.87797376615028799</c:v>
                </c:pt>
                <c:pt idx="9">
                  <c:v>0.90066921151266288</c:v>
                </c:pt>
                <c:pt idx="10">
                  <c:v>0.88443060780565852</c:v>
                </c:pt>
                <c:pt idx="11">
                  <c:v>0.85975353786945474</c:v>
                </c:pt>
                <c:pt idx="12">
                  <c:v>0.87015096466066444</c:v>
                </c:pt>
                <c:pt idx="13">
                  <c:v>0.87340911452807179</c:v>
                </c:pt>
                <c:pt idx="14">
                  <c:v>0.82085775496433366</c:v>
                </c:pt>
                <c:pt idx="15">
                  <c:v>0.77636374788348572</c:v>
                </c:pt>
                <c:pt idx="16">
                  <c:v>0.79260279489289553</c:v>
                </c:pt>
                <c:pt idx="17">
                  <c:v>0.8441892087347993</c:v>
                </c:pt>
                <c:pt idx="18">
                  <c:v>0.68510041669549682</c:v>
                </c:pt>
                <c:pt idx="19">
                  <c:v>0.69434438418690236</c:v>
                </c:pt>
                <c:pt idx="20">
                  <c:v>0.69380471753486295</c:v>
                </c:pt>
                <c:pt idx="21">
                  <c:v>0.69244684660392219</c:v>
                </c:pt>
                <c:pt idx="22">
                  <c:v>0.66192746044710526</c:v>
                </c:pt>
                <c:pt idx="23">
                  <c:v>0.65489875473364401</c:v>
                </c:pt>
                <c:pt idx="24">
                  <c:v>0.65103469639196998</c:v>
                </c:pt>
                <c:pt idx="25">
                  <c:v>0.70158589257039639</c:v>
                </c:pt>
                <c:pt idx="26">
                  <c:v>0.73152490949396332</c:v>
                </c:pt>
                <c:pt idx="27">
                  <c:v>0.74917212930122901</c:v>
                </c:pt>
                <c:pt idx="28">
                  <c:v>0.76357094160283423</c:v>
                </c:pt>
                <c:pt idx="29">
                  <c:v>0.93081233057870794</c:v>
                </c:pt>
                <c:pt idx="30">
                  <c:v>0.89871588284641302</c:v>
                </c:pt>
                <c:pt idx="31">
                  <c:v>0.90224179033868679</c:v>
                </c:pt>
                <c:pt idx="32">
                  <c:v>0.93636480516220999</c:v>
                </c:pt>
                <c:pt idx="33">
                  <c:v>1.065025270128237</c:v>
                </c:pt>
                <c:pt idx="34">
                  <c:v>1.2644991767020932</c:v>
                </c:pt>
                <c:pt idx="35">
                  <c:v>1.3644236753881023</c:v>
                </c:pt>
                <c:pt idx="36">
                  <c:v>1.3283467883223143</c:v>
                </c:pt>
                <c:pt idx="37">
                  <c:v>1.3297343609017727</c:v>
                </c:pt>
                <c:pt idx="38">
                  <c:v>1.0600050633600211</c:v>
                </c:pt>
                <c:pt idx="39">
                  <c:v>1.05478998498746</c:v>
                </c:pt>
                <c:pt idx="40">
                  <c:v>1.067989731376759</c:v>
                </c:pt>
                <c:pt idx="41">
                  <c:v>1.2087485597331935</c:v>
                </c:pt>
                <c:pt idx="42">
                  <c:v>1.0968773951376023</c:v>
                </c:pt>
                <c:pt idx="43">
                  <c:v>1.2152896050201552</c:v>
                </c:pt>
                <c:pt idx="44">
                  <c:v>1.219583354255422</c:v>
                </c:pt>
                <c:pt idx="45">
                  <c:v>1.3121140841216907</c:v>
                </c:pt>
                <c:pt idx="46">
                  <c:v>1.2553575009533806</c:v>
                </c:pt>
                <c:pt idx="47">
                  <c:v>1.3907503204378182</c:v>
                </c:pt>
                <c:pt idx="48">
                  <c:v>1.5082982172754278</c:v>
                </c:pt>
                <c:pt idx="49">
                  <c:v>1.5022253762354052</c:v>
                </c:pt>
                <c:pt idx="50">
                  <c:v>1.3499673432779953</c:v>
                </c:pt>
                <c:pt idx="51">
                  <c:v>1.4626425691256397</c:v>
                </c:pt>
                <c:pt idx="52">
                  <c:v>1.4300842422908806</c:v>
                </c:pt>
                <c:pt idx="53">
                  <c:v>1.3992837663384385</c:v>
                </c:pt>
                <c:pt idx="54">
                  <c:v>1.4689960058495966</c:v>
                </c:pt>
                <c:pt idx="55">
                  <c:v>1.5823131004639066</c:v>
                </c:pt>
                <c:pt idx="56">
                  <c:v>1.5813784272191174</c:v>
                </c:pt>
                <c:pt idx="57">
                  <c:v>1.6163115329605113</c:v>
                </c:pt>
                <c:pt idx="58">
                  <c:v>1.6066017176274934</c:v>
                </c:pt>
                <c:pt idx="59">
                  <c:v>1.6324875248825954</c:v>
                </c:pt>
                <c:pt idx="60">
                  <c:v>1.6103399368147446</c:v>
                </c:pt>
                <c:pt idx="61">
                  <c:v>1.6174222498436217</c:v>
                </c:pt>
                <c:pt idx="62">
                  <c:v>1.5826086667511903</c:v>
                </c:pt>
                <c:pt idx="63">
                  <c:v>1.5840836003130141</c:v>
                </c:pt>
                <c:pt idx="64">
                  <c:v>1.5759773654572427</c:v>
                </c:pt>
                <c:pt idx="65">
                  <c:v>1.49469865920867</c:v>
                </c:pt>
                <c:pt idx="66">
                  <c:v>1.4746618489575134</c:v>
                </c:pt>
                <c:pt idx="67">
                  <c:v>1.524485703595658</c:v>
                </c:pt>
                <c:pt idx="68">
                  <c:v>1.4209156933570455</c:v>
                </c:pt>
                <c:pt idx="69">
                  <c:v>1.4645661579033198</c:v>
                </c:pt>
                <c:pt idx="70">
                  <c:v>1.4910107020719403</c:v>
                </c:pt>
                <c:pt idx="71">
                  <c:v>1.4795644446510647</c:v>
                </c:pt>
                <c:pt idx="72">
                  <c:v>1.4631942429705957</c:v>
                </c:pt>
                <c:pt idx="73">
                  <c:v>1.4831390278476229</c:v>
                </c:pt>
                <c:pt idx="74">
                  <c:v>1.4419909457083655</c:v>
                </c:pt>
                <c:pt idx="75">
                  <c:v>1.4328498392068036</c:v>
                </c:pt>
                <c:pt idx="76">
                  <c:v>1.3310535021553274</c:v>
                </c:pt>
                <c:pt idx="77">
                  <c:v>1.4504426196284892</c:v>
                </c:pt>
                <c:pt idx="78">
                  <c:v>1.4419415374004174</c:v>
                </c:pt>
                <c:pt idx="79">
                  <c:v>1.4229318072675476</c:v>
                </c:pt>
                <c:pt idx="80">
                  <c:v>1.4103624923394942</c:v>
                </c:pt>
                <c:pt idx="81">
                  <c:v>1.4117679515187023</c:v>
                </c:pt>
                <c:pt idx="82">
                  <c:v>1.3778711196169948</c:v>
                </c:pt>
                <c:pt idx="83">
                  <c:v>1.3511460417380348</c:v>
                </c:pt>
                <c:pt idx="84">
                  <c:v>1.3435760952556679</c:v>
                </c:pt>
                <c:pt idx="85">
                  <c:v>1.2808682790779451</c:v>
                </c:pt>
                <c:pt idx="86">
                  <c:v>1.3038850675380393</c:v>
                </c:pt>
                <c:pt idx="87">
                  <c:v>1.2495523550361001</c:v>
                </c:pt>
                <c:pt idx="88">
                  <c:v>1.2928465740456385</c:v>
                </c:pt>
                <c:pt idx="89">
                  <c:v>1.1995948643227199</c:v>
                </c:pt>
                <c:pt idx="90">
                  <c:v>1.1877546268036334</c:v>
                </c:pt>
                <c:pt idx="91">
                  <c:v>1.1642252576379093</c:v>
                </c:pt>
                <c:pt idx="92">
                  <c:v>1.2064580805750356</c:v>
                </c:pt>
                <c:pt idx="93">
                  <c:v>1.1915586794748423</c:v>
                </c:pt>
                <c:pt idx="94">
                  <c:v>1.1768623548602331</c:v>
                </c:pt>
                <c:pt idx="95">
                  <c:v>1.1959324423547604</c:v>
                </c:pt>
                <c:pt idx="96">
                  <c:v>1.0935131041232067</c:v>
                </c:pt>
                <c:pt idx="97">
                  <c:v>1.079487503443497</c:v>
                </c:pt>
                <c:pt idx="98">
                  <c:v>1.0294074535626829</c:v>
                </c:pt>
                <c:pt idx="99">
                  <c:v>1.0186741816409786</c:v>
                </c:pt>
                <c:pt idx="100">
                  <c:v>1.0039493657692251</c:v>
                </c:pt>
                <c:pt idx="101">
                  <c:v>1.0133110631692492</c:v>
                </c:pt>
                <c:pt idx="102">
                  <c:v>1.0433287254578594</c:v>
                </c:pt>
                <c:pt idx="103">
                  <c:v>1.0862573040712666</c:v>
                </c:pt>
                <c:pt idx="104">
                  <c:v>1.0212139815808867</c:v>
                </c:pt>
                <c:pt idx="105">
                  <c:v>1.0381126682939739</c:v>
                </c:pt>
                <c:pt idx="106">
                  <c:v>0.98777825863710444</c:v>
                </c:pt>
                <c:pt idx="107">
                  <c:v>0.91060695728815055</c:v>
                </c:pt>
                <c:pt idx="108">
                  <c:v>0.90673029923069559</c:v>
                </c:pt>
                <c:pt idx="109">
                  <c:v>0.88246739845071431</c:v>
                </c:pt>
                <c:pt idx="110">
                  <c:v>0.88962972381274685</c:v>
                </c:pt>
                <c:pt idx="111">
                  <c:v>0.93724475810744012</c:v>
                </c:pt>
                <c:pt idx="112">
                  <c:v>0.91546892654367018</c:v>
                </c:pt>
                <c:pt idx="113">
                  <c:v>0.90290716751682143</c:v>
                </c:pt>
                <c:pt idx="114">
                  <c:v>0.88806624083874275</c:v>
                </c:pt>
                <c:pt idx="115">
                  <c:v>0.89556770307887623</c:v>
                </c:pt>
                <c:pt idx="116">
                  <c:v>0.8922971067359462</c:v>
                </c:pt>
                <c:pt idx="117">
                  <c:v>0.87238574847084904</c:v>
                </c:pt>
                <c:pt idx="118">
                  <c:v>0.87567584591862491</c:v>
                </c:pt>
                <c:pt idx="119">
                  <c:v>0.87074868033976571</c:v>
                </c:pt>
                <c:pt idx="120">
                  <c:v>0.8817818097537431</c:v>
                </c:pt>
                <c:pt idx="121">
                  <c:v>0.88672542585636638</c:v>
                </c:pt>
                <c:pt idx="122">
                  <c:v>0.8876981194193414</c:v>
                </c:pt>
                <c:pt idx="123">
                  <c:v>0.87029623436480241</c:v>
                </c:pt>
                <c:pt idx="124">
                  <c:v>0.84902087938913051</c:v>
                </c:pt>
                <c:pt idx="125">
                  <c:v>0.82564469002553187</c:v>
                </c:pt>
                <c:pt idx="126">
                  <c:v>0.83373038991453474</c:v>
                </c:pt>
                <c:pt idx="127">
                  <c:v>0.84511001232922145</c:v>
                </c:pt>
                <c:pt idx="128">
                  <c:v>0.8522449094769744</c:v>
                </c:pt>
                <c:pt idx="129">
                  <c:v>0.86357070328642993</c:v>
                </c:pt>
                <c:pt idx="130">
                  <c:v>0.84822604355903186</c:v>
                </c:pt>
                <c:pt idx="131">
                  <c:v>0.8250116747238414</c:v>
                </c:pt>
                <c:pt idx="132">
                  <c:v>0.84845340341831665</c:v>
                </c:pt>
                <c:pt idx="133">
                  <c:v>0.80027679594596735</c:v>
                </c:pt>
                <c:pt idx="134">
                  <c:v>0.79096328510769509</c:v>
                </c:pt>
                <c:pt idx="135">
                  <c:v>0.7799468170857311</c:v>
                </c:pt>
                <c:pt idx="136">
                  <c:v>0.77608210037008996</c:v>
                </c:pt>
                <c:pt idx="137">
                  <c:v>0.80101912718448243</c:v>
                </c:pt>
                <c:pt idx="138">
                  <c:v>0.80165737331027209</c:v>
                </c:pt>
                <c:pt idx="139">
                  <c:v>0.77483362426973157</c:v>
                </c:pt>
                <c:pt idx="140">
                  <c:v>0.73176763809024492</c:v>
                </c:pt>
                <c:pt idx="141">
                  <c:v>0.73274027737569836</c:v>
                </c:pt>
                <c:pt idx="142">
                  <c:v>0.7372335495144311</c:v>
                </c:pt>
                <c:pt idx="143">
                  <c:v>0.73533107529142527</c:v>
                </c:pt>
                <c:pt idx="144">
                  <c:v>0.74337678549285524</c:v>
                </c:pt>
                <c:pt idx="145">
                  <c:v>0.75361460510022349</c:v>
                </c:pt>
                <c:pt idx="146">
                  <c:v>0.73970383131937512</c:v>
                </c:pt>
                <c:pt idx="147">
                  <c:v>0.72528828213499863</c:v>
                </c:pt>
                <c:pt idx="148">
                  <c:v>0.74023492923175094</c:v>
                </c:pt>
                <c:pt idx="149">
                  <c:v>0.73841392916858872</c:v>
                </c:pt>
                <c:pt idx="150">
                  <c:v>0.7849798572654656</c:v>
                </c:pt>
                <c:pt idx="151">
                  <c:v>0.75619048438895797</c:v>
                </c:pt>
                <c:pt idx="152">
                  <c:v>0.74894108006827254</c:v>
                </c:pt>
                <c:pt idx="153">
                  <c:v>0.72418474580276615</c:v>
                </c:pt>
                <c:pt idx="154">
                  <c:v>0.73603912416973127</c:v>
                </c:pt>
                <c:pt idx="155">
                  <c:v>0.73603912416973127</c:v>
                </c:pt>
                <c:pt idx="156">
                  <c:v>0.74680286465368906</c:v>
                </c:pt>
                <c:pt idx="157">
                  <c:v>0.7740700398605016</c:v>
                </c:pt>
                <c:pt idx="158">
                  <c:v>0.77657710289043003</c:v>
                </c:pt>
                <c:pt idx="159">
                  <c:v>0.74185547977152821</c:v>
                </c:pt>
                <c:pt idx="160">
                  <c:v>0.74185547977152821</c:v>
                </c:pt>
                <c:pt idx="161">
                  <c:v>0.76324590087783095</c:v>
                </c:pt>
                <c:pt idx="162">
                  <c:v>0.75885877023226156</c:v>
                </c:pt>
                <c:pt idx="163">
                  <c:v>0.75810754923130697</c:v>
                </c:pt>
                <c:pt idx="164">
                  <c:v>0.74417031485821683</c:v>
                </c:pt>
                <c:pt idx="165">
                  <c:v>0.73317207770317738</c:v>
                </c:pt>
                <c:pt idx="166">
                  <c:v>0.72995155460246575</c:v>
                </c:pt>
                <c:pt idx="167">
                  <c:v>0.74764760763203153</c:v>
                </c:pt>
                <c:pt idx="168">
                  <c:v>0.75137327846112623</c:v>
                </c:pt>
                <c:pt idx="169">
                  <c:v>0.75336030290330491</c:v>
                </c:pt>
                <c:pt idx="170">
                  <c:v>0.75106528967258335</c:v>
                </c:pt>
                <c:pt idx="171">
                  <c:v>0.72628856434172762</c:v>
                </c:pt>
                <c:pt idx="172">
                  <c:v>0.72702315522017003</c:v>
                </c:pt>
                <c:pt idx="173">
                  <c:v>0.72690562067961872</c:v>
                </c:pt>
                <c:pt idx="174">
                  <c:v>0.71988330992629823</c:v>
                </c:pt>
                <c:pt idx="175">
                  <c:v>0.71288718402788254</c:v>
                </c:pt>
                <c:pt idx="176">
                  <c:v>0.7535971760719935</c:v>
                </c:pt>
                <c:pt idx="177">
                  <c:v>0.76724674367515844</c:v>
                </c:pt>
                <c:pt idx="178">
                  <c:v>0.78608377495244341</c:v>
                </c:pt>
                <c:pt idx="179">
                  <c:v>0.8009941366683806</c:v>
                </c:pt>
                <c:pt idx="180">
                  <c:v>0.83590992086987481</c:v>
                </c:pt>
                <c:pt idx="181">
                  <c:v>0.83944494355469712</c:v>
                </c:pt>
                <c:pt idx="182">
                  <c:v>0.80242902527577464</c:v>
                </c:pt>
                <c:pt idx="183">
                  <c:v>0.80035472148132492</c:v>
                </c:pt>
                <c:pt idx="184">
                  <c:v>0.77308811769581132</c:v>
                </c:pt>
                <c:pt idx="185">
                  <c:v>0.75746391286591885</c:v>
                </c:pt>
                <c:pt idx="186">
                  <c:v>0.7586972208749474</c:v>
                </c:pt>
                <c:pt idx="187">
                  <c:v>0.75154199535103228</c:v>
                </c:pt>
                <c:pt idx="188">
                  <c:v>0.75154199535103228</c:v>
                </c:pt>
                <c:pt idx="189">
                  <c:v>0.71506504105547641</c:v>
                </c:pt>
                <c:pt idx="190">
                  <c:v>0.79613562784115288</c:v>
                </c:pt>
                <c:pt idx="191">
                  <c:v>0.7453333789635499</c:v>
                </c:pt>
                <c:pt idx="192">
                  <c:v>0.74698726886758071</c:v>
                </c:pt>
                <c:pt idx="193">
                  <c:v>0.7315756586896105</c:v>
                </c:pt>
                <c:pt idx="194">
                  <c:v>0.74159165939973604</c:v>
                </c:pt>
                <c:pt idx="195">
                  <c:v>0.71688656004393181</c:v>
                </c:pt>
                <c:pt idx="196">
                  <c:v>0.70279941583837746</c:v>
                </c:pt>
                <c:pt idx="197">
                  <c:v>0.70279941583837746</c:v>
                </c:pt>
                <c:pt idx="198">
                  <c:v>0.72727191594740148</c:v>
                </c:pt>
                <c:pt idx="199">
                  <c:v>0.75571349633683482</c:v>
                </c:pt>
                <c:pt idx="200">
                  <c:v>0.75774970075969961</c:v>
                </c:pt>
                <c:pt idx="201">
                  <c:v>0.73930068462086429</c:v>
                </c:pt>
                <c:pt idx="202">
                  <c:v>0.83390093886022787</c:v>
                </c:pt>
                <c:pt idx="203">
                  <c:v>0.70272960037377596</c:v>
                </c:pt>
                <c:pt idx="204">
                  <c:v>0.64641696881306321</c:v>
                </c:pt>
                <c:pt idx="205">
                  <c:v>0.64664752713386031</c:v>
                </c:pt>
                <c:pt idx="206">
                  <c:v>0.6554174855631314</c:v>
                </c:pt>
                <c:pt idx="207">
                  <c:v>0.65870308488048934</c:v>
                </c:pt>
                <c:pt idx="208">
                  <c:v>0.63829743872165734</c:v>
                </c:pt>
                <c:pt idx="209">
                  <c:v>0.62824056715413978</c:v>
                </c:pt>
                <c:pt idx="210">
                  <c:v>0.6201492980603085</c:v>
                </c:pt>
                <c:pt idx="211">
                  <c:v>0.62120243019920407</c:v>
                </c:pt>
                <c:pt idx="212">
                  <c:v>0.6206285338852251</c:v>
                </c:pt>
                <c:pt idx="213">
                  <c:v>0.60849677836590432</c:v>
                </c:pt>
                <c:pt idx="214">
                  <c:v>0.65199344379086255</c:v>
                </c:pt>
                <c:pt idx="215">
                  <c:v>0.62873270499690581</c:v>
                </c:pt>
                <c:pt idx="216">
                  <c:v>0.64884670623298013</c:v>
                </c:pt>
                <c:pt idx="217">
                  <c:v>0.68307168846750499</c:v>
                </c:pt>
                <c:pt idx="218">
                  <c:v>0.66274877589863879</c:v>
                </c:pt>
                <c:pt idx="219">
                  <c:v>0.65592841784982303</c:v>
                </c:pt>
                <c:pt idx="220">
                  <c:v>0.66217002264050562</c:v>
                </c:pt>
                <c:pt idx="221">
                  <c:v>0.68336465298254456</c:v>
                </c:pt>
                <c:pt idx="222">
                  <c:v>0.67357847032097862</c:v>
                </c:pt>
                <c:pt idx="223">
                  <c:v>0.66722944628421943</c:v>
                </c:pt>
                <c:pt idx="224">
                  <c:v>0.66276130142663714</c:v>
                </c:pt>
                <c:pt idx="225">
                  <c:v>0.65158486703924767</c:v>
                </c:pt>
                <c:pt idx="226">
                  <c:v>0.6495711118520231</c:v>
                </c:pt>
                <c:pt idx="227">
                  <c:v>0.60643903808923816</c:v>
                </c:pt>
                <c:pt idx="228">
                  <c:v>0.61159003458666716</c:v>
                </c:pt>
                <c:pt idx="229">
                  <c:v>0.58671726267411284</c:v>
                </c:pt>
                <c:pt idx="230">
                  <c:v>0.5862757720612406</c:v>
                </c:pt>
                <c:pt idx="231">
                  <c:v>0.58715875328699552</c:v>
                </c:pt>
                <c:pt idx="232">
                  <c:v>0.56870150578509748</c:v>
                </c:pt>
                <c:pt idx="233">
                  <c:v>0.5549188851453184</c:v>
                </c:pt>
                <c:pt idx="234">
                  <c:v>0.54358088540270799</c:v>
                </c:pt>
                <c:pt idx="235">
                  <c:v>0.54613151524399739</c:v>
                </c:pt>
                <c:pt idx="236">
                  <c:v>0.54121705556288591</c:v>
                </c:pt>
                <c:pt idx="237">
                  <c:v>0.54419346738366214</c:v>
                </c:pt>
                <c:pt idx="238">
                  <c:v>0.54825396810034088</c:v>
                </c:pt>
                <c:pt idx="239">
                  <c:v>0.63788988305369831</c:v>
                </c:pt>
                <c:pt idx="240">
                  <c:v>0.63880426679859936</c:v>
                </c:pt>
                <c:pt idx="241">
                  <c:v>0.66085385967981747</c:v>
                </c:pt>
                <c:pt idx="242">
                  <c:v>0.61875520377248083</c:v>
                </c:pt>
                <c:pt idx="243">
                  <c:v>0.61649279258621381</c:v>
                </c:pt>
                <c:pt idx="244">
                  <c:v>0.57764127255431363</c:v>
                </c:pt>
                <c:pt idx="245">
                  <c:v>0.57527850834164451</c:v>
                </c:pt>
                <c:pt idx="246">
                  <c:v>0.57044366916983402</c:v>
                </c:pt>
                <c:pt idx="247">
                  <c:v>0.56868554583463404</c:v>
                </c:pt>
                <c:pt idx="248">
                  <c:v>0.56956460750223514</c:v>
                </c:pt>
                <c:pt idx="249">
                  <c:v>0.58923513700982233</c:v>
                </c:pt>
                <c:pt idx="250">
                  <c:v>0.65818610946603306</c:v>
                </c:pt>
                <c:pt idx="251">
                  <c:v>0.66271492139902533</c:v>
                </c:pt>
                <c:pt idx="252">
                  <c:v>0.67492083849522277</c:v>
                </c:pt>
                <c:pt idx="253">
                  <c:v>0.69865767207812346</c:v>
                </c:pt>
                <c:pt idx="254">
                  <c:v>0.68565196270389883</c:v>
                </c:pt>
                <c:pt idx="255">
                  <c:v>0.68027920401728292</c:v>
                </c:pt>
                <c:pt idx="256">
                  <c:v>0.63713805475323682</c:v>
                </c:pt>
                <c:pt idx="257">
                  <c:v>0.62593593073080678</c:v>
                </c:pt>
                <c:pt idx="258">
                  <c:v>0.62593593073080678</c:v>
                </c:pt>
                <c:pt idx="259">
                  <c:v>0.66346476625985895</c:v>
                </c:pt>
                <c:pt idx="260">
                  <c:v>0.59684401960392353</c:v>
                </c:pt>
                <c:pt idx="261">
                  <c:v>0.61287006106024666</c:v>
                </c:pt>
                <c:pt idx="262">
                  <c:v>0.62630124088072425</c:v>
                </c:pt>
                <c:pt idx="263">
                  <c:v>0.64213866316167234</c:v>
                </c:pt>
                <c:pt idx="264">
                  <c:v>0.7332674874706171</c:v>
                </c:pt>
                <c:pt idx="265">
                  <c:v>0.61138267325232709</c:v>
                </c:pt>
                <c:pt idx="266">
                  <c:v>0.62093808021194175</c:v>
                </c:pt>
                <c:pt idx="267">
                  <c:v>0.59134734781881471</c:v>
                </c:pt>
                <c:pt idx="268">
                  <c:v>0.57862606195262045</c:v>
                </c:pt>
                <c:pt idx="269">
                  <c:v>0.57818219127584425</c:v>
                </c:pt>
                <c:pt idx="270">
                  <c:v>0.63776146975538062</c:v>
                </c:pt>
                <c:pt idx="271">
                  <c:v>0.63476654795107224</c:v>
                </c:pt>
                <c:pt idx="272">
                  <c:v>0.63338427634908379</c:v>
                </c:pt>
                <c:pt idx="273">
                  <c:v>0.63246276194775675</c:v>
                </c:pt>
                <c:pt idx="274">
                  <c:v>0.62647291833914398</c:v>
                </c:pt>
                <c:pt idx="275">
                  <c:v>0.62647291833914398</c:v>
                </c:pt>
                <c:pt idx="276">
                  <c:v>0.61099326347991112</c:v>
                </c:pt>
                <c:pt idx="277">
                  <c:v>0.62416913233582827</c:v>
                </c:pt>
                <c:pt idx="278">
                  <c:v>0.59791509842608193</c:v>
                </c:pt>
                <c:pt idx="279">
                  <c:v>0.57724878461918361</c:v>
                </c:pt>
                <c:pt idx="280">
                  <c:v>0.67249564228359526</c:v>
                </c:pt>
                <c:pt idx="281">
                  <c:v>0.66604642435059014</c:v>
                </c:pt>
                <c:pt idx="282">
                  <c:v>0.66462851250008348</c:v>
                </c:pt>
                <c:pt idx="283">
                  <c:v>0.70338359485046231</c:v>
                </c:pt>
                <c:pt idx="284">
                  <c:v>0.66703772517625515</c:v>
                </c:pt>
                <c:pt idx="285">
                  <c:v>0.68380895029659361</c:v>
                </c:pt>
                <c:pt idx="286">
                  <c:v>0.70193337017468105</c:v>
                </c:pt>
                <c:pt idx="287">
                  <c:v>0.67852302037271661</c:v>
                </c:pt>
                <c:pt idx="288">
                  <c:v>0.69658137844456824</c:v>
                </c:pt>
                <c:pt idx="289">
                  <c:v>0.68162877372487474</c:v>
                </c:pt>
                <c:pt idx="290">
                  <c:v>0.71943548726293005</c:v>
                </c:pt>
                <c:pt idx="291">
                  <c:v>0.71234382314839451</c:v>
                </c:pt>
                <c:pt idx="292">
                  <c:v>0.70282604686247363</c:v>
                </c:pt>
                <c:pt idx="293">
                  <c:v>0.70282604686247363</c:v>
                </c:pt>
                <c:pt idx="294">
                  <c:v>0.66723035189898061</c:v>
                </c:pt>
                <c:pt idx="295">
                  <c:v>0.641941922891901</c:v>
                </c:pt>
                <c:pt idx="296">
                  <c:v>0.63476655320814923</c:v>
                </c:pt>
                <c:pt idx="297">
                  <c:v>0.6460045063628348</c:v>
                </c:pt>
                <c:pt idx="298">
                  <c:v>0.65466647178334991</c:v>
                </c:pt>
                <c:pt idx="299">
                  <c:v>0.65418872774646042</c:v>
                </c:pt>
                <c:pt idx="300">
                  <c:v>0.6507618382038336</c:v>
                </c:pt>
                <c:pt idx="301">
                  <c:v>0.64226584246385232</c:v>
                </c:pt>
                <c:pt idx="302">
                  <c:v>0.64226584246385232</c:v>
                </c:pt>
                <c:pt idx="303">
                  <c:v>0.64226584246385232</c:v>
                </c:pt>
                <c:pt idx="304">
                  <c:v>0.67448234948291108</c:v>
                </c:pt>
                <c:pt idx="305">
                  <c:v>0.68143160060285779</c:v>
                </c:pt>
                <c:pt idx="306">
                  <c:v>0.67924128588214128</c:v>
                </c:pt>
                <c:pt idx="307">
                  <c:v>0.64480240918504528</c:v>
                </c:pt>
                <c:pt idx="308">
                  <c:v>0.64852616028559362</c:v>
                </c:pt>
                <c:pt idx="309">
                  <c:v>0.65609588324932999</c:v>
                </c:pt>
                <c:pt idx="310">
                  <c:v>0.65609588324932999</c:v>
                </c:pt>
                <c:pt idx="311">
                  <c:v>0.68156469657216445</c:v>
                </c:pt>
                <c:pt idx="312">
                  <c:v>0.6885385164087432</c:v>
                </c:pt>
                <c:pt idx="313">
                  <c:v>0.67559076134761753</c:v>
                </c:pt>
                <c:pt idx="314">
                  <c:v>0.70243828483140236</c:v>
                </c:pt>
                <c:pt idx="315">
                  <c:v>0.78572895369033158</c:v>
                </c:pt>
                <c:pt idx="316">
                  <c:v>0.78572895369033158</c:v>
                </c:pt>
                <c:pt idx="317">
                  <c:v>0.80420981482604015</c:v>
                </c:pt>
                <c:pt idx="318">
                  <c:v>0.77318311497673409</c:v>
                </c:pt>
                <c:pt idx="319">
                  <c:v>0.77421030287824233</c:v>
                </c:pt>
                <c:pt idx="320">
                  <c:v>0.63471087003254567</c:v>
                </c:pt>
                <c:pt idx="321">
                  <c:v>0.63825688059660779</c:v>
                </c:pt>
                <c:pt idx="322">
                  <c:v>0.6406208876393138</c:v>
                </c:pt>
                <c:pt idx="323">
                  <c:v>0.6406208876393138</c:v>
                </c:pt>
                <c:pt idx="324">
                  <c:v>0.63920248341368802</c:v>
                </c:pt>
                <c:pt idx="325">
                  <c:v>0.6396752848222278</c:v>
                </c:pt>
                <c:pt idx="326">
                  <c:v>0.6401480862307698</c:v>
                </c:pt>
                <c:pt idx="327">
                  <c:v>0.6401480862307698</c:v>
                </c:pt>
                <c:pt idx="328">
                  <c:v>0.6406208876393138</c:v>
                </c:pt>
                <c:pt idx="329">
                  <c:v>0.64085728834358635</c:v>
                </c:pt>
                <c:pt idx="330">
                  <c:v>0.6413300897521248</c:v>
                </c:pt>
                <c:pt idx="331">
                  <c:v>0.6437687570144317</c:v>
                </c:pt>
                <c:pt idx="332">
                  <c:v>0.79408870217758998</c:v>
                </c:pt>
                <c:pt idx="333">
                  <c:v>0.77785815014341697</c:v>
                </c:pt>
                <c:pt idx="334">
                  <c:v>0.79666567532061849</c:v>
                </c:pt>
                <c:pt idx="335">
                  <c:v>0.76074682124953696</c:v>
                </c:pt>
                <c:pt idx="336">
                  <c:v>0.80233501623528936</c:v>
                </c:pt>
                <c:pt idx="337">
                  <c:v>0.85598015040360798</c:v>
                </c:pt>
                <c:pt idx="338">
                  <c:v>0.82745927468993097</c:v>
                </c:pt>
                <c:pt idx="339">
                  <c:v>0.84298489820825084</c:v>
                </c:pt>
                <c:pt idx="340">
                  <c:v>0.81443528979132274</c:v>
                </c:pt>
                <c:pt idx="341">
                  <c:v>0.81948526506062591</c:v>
                </c:pt>
                <c:pt idx="342">
                  <c:v>0.77213198791243287</c:v>
                </c:pt>
                <c:pt idx="343">
                  <c:v>0.82503410780827635</c:v>
                </c:pt>
                <c:pt idx="344">
                  <c:v>0.86537849261119826</c:v>
                </c:pt>
                <c:pt idx="345">
                  <c:v>0.8903006338413999</c:v>
                </c:pt>
                <c:pt idx="346">
                  <c:v>0.84364407646603667</c:v>
                </c:pt>
                <c:pt idx="347">
                  <c:v>0.85501265880184896</c:v>
                </c:pt>
                <c:pt idx="348">
                  <c:v>0.89540157291866418</c:v>
                </c:pt>
                <c:pt idx="349">
                  <c:v>0.90435456786153079</c:v>
                </c:pt>
                <c:pt idx="350">
                  <c:v>0.93337855470401032</c:v>
                </c:pt>
                <c:pt idx="351">
                  <c:v>0.87407829498362721</c:v>
                </c:pt>
                <c:pt idx="352">
                  <c:v>1.1032819824555671</c:v>
                </c:pt>
                <c:pt idx="353">
                  <c:v>1.0916853959743156</c:v>
                </c:pt>
                <c:pt idx="354">
                  <c:v>1.4415613979816446</c:v>
                </c:pt>
                <c:pt idx="355">
                  <c:v>1.5865513071239619</c:v>
                </c:pt>
                <c:pt idx="356">
                  <c:v>1.3525889368984818</c:v>
                </c:pt>
                <c:pt idx="357">
                  <c:v>1.3258729606892907</c:v>
                </c:pt>
                <c:pt idx="358">
                  <c:v>1.2634279953013183</c:v>
                </c:pt>
                <c:pt idx="359">
                  <c:v>1.2666876392434494</c:v>
                </c:pt>
                <c:pt idx="360">
                  <c:v>1.3369395657085033</c:v>
                </c:pt>
                <c:pt idx="361">
                  <c:v>1.3231425515220248</c:v>
                </c:pt>
                <c:pt idx="362">
                  <c:v>1.2008215261987503</c:v>
                </c:pt>
                <c:pt idx="363">
                  <c:v>1.1290335558999063</c:v>
                </c:pt>
                <c:pt idx="364">
                  <c:v>1.1243820312945303</c:v>
                </c:pt>
                <c:pt idx="365">
                  <c:v>1.1306114438665071</c:v>
                </c:pt>
                <c:pt idx="366">
                  <c:v>1.0905461538554952</c:v>
                </c:pt>
                <c:pt idx="367">
                  <c:v>1.0851334383042159</c:v>
                </c:pt>
                <c:pt idx="368">
                  <c:v>1.0624326667114188</c:v>
                </c:pt>
                <c:pt idx="369">
                  <c:v>1.1306799450861416</c:v>
                </c:pt>
                <c:pt idx="370">
                  <c:v>1.1525414629775672</c:v>
                </c:pt>
                <c:pt idx="371">
                  <c:v>1.1697553774777978</c:v>
                </c:pt>
                <c:pt idx="372">
                  <c:v>1.1624640280205725</c:v>
                </c:pt>
                <c:pt idx="373">
                  <c:v>1.237134760383122</c:v>
                </c:pt>
                <c:pt idx="374">
                  <c:v>1.2963727565650109</c:v>
                </c:pt>
                <c:pt idx="375">
                  <c:v>1.3695309903350021</c:v>
                </c:pt>
                <c:pt idx="376">
                  <c:v>1.3731993561460771</c:v>
                </c:pt>
                <c:pt idx="377">
                  <c:v>1.3115566202508853</c:v>
                </c:pt>
                <c:pt idx="378">
                  <c:v>1.4080385815941421</c:v>
                </c:pt>
                <c:pt idx="379">
                  <c:v>1.3880840140685278</c:v>
                </c:pt>
                <c:pt idx="380">
                  <c:v>1.4084059206313766</c:v>
                </c:pt>
                <c:pt idx="381">
                  <c:v>1.4397191774841667</c:v>
                </c:pt>
                <c:pt idx="382">
                  <c:v>1.4197958966105442</c:v>
                </c:pt>
                <c:pt idx="383">
                  <c:v>1.4595007953997592</c:v>
                </c:pt>
                <c:pt idx="384">
                  <c:v>1.4006180279711282</c:v>
                </c:pt>
                <c:pt idx="385">
                  <c:v>1.721692162102654</c:v>
                </c:pt>
                <c:pt idx="386">
                  <c:v>1.6707498971990922</c:v>
                </c:pt>
                <c:pt idx="387">
                  <c:v>1.6326636685117903</c:v>
                </c:pt>
                <c:pt idx="388">
                  <c:v>1.6603440356231145</c:v>
                </c:pt>
                <c:pt idx="389">
                  <c:v>1.7531601127999221</c:v>
                </c:pt>
                <c:pt idx="390">
                  <c:v>1.8436602306510639</c:v>
                </c:pt>
                <c:pt idx="391">
                  <c:v>1.7899280484587643</c:v>
                </c:pt>
                <c:pt idx="392">
                  <c:v>1.8231760674284061</c:v>
                </c:pt>
                <c:pt idx="393">
                  <c:v>2.1060251463953299</c:v>
                </c:pt>
                <c:pt idx="394">
                  <c:v>2.1408921765634039</c:v>
                </c:pt>
                <c:pt idx="395">
                  <c:v>2.0154681537420216</c:v>
                </c:pt>
                <c:pt idx="396">
                  <c:v>2.0823454514633553</c:v>
                </c:pt>
                <c:pt idx="397">
                  <c:v>1.9348893848555346</c:v>
                </c:pt>
                <c:pt idx="398">
                  <c:v>1.8925261770782562</c:v>
                </c:pt>
                <c:pt idx="399">
                  <c:v>1.9330075324787499</c:v>
                </c:pt>
                <c:pt idx="400">
                  <c:v>1.8311419421213273</c:v>
                </c:pt>
                <c:pt idx="401">
                  <c:v>1.9386446823316978</c:v>
                </c:pt>
                <c:pt idx="402">
                  <c:v>1.9412398493613323</c:v>
                </c:pt>
                <c:pt idx="403">
                  <c:v>1.9102616025011923</c:v>
                </c:pt>
                <c:pt idx="404">
                  <c:v>1.9501144983396332</c:v>
                </c:pt>
                <c:pt idx="405">
                  <c:v>1.8931386586055412</c:v>
                </c:pt>
                <c:pt idx="406">
                  <c:v>1.8933071152508592</c:v>
                </c:pt>
                <c:pt idx="407">
                  <c:v>1.8473238026574865</c:v>
                </c:pt>
                <c:pt idx="408">
                  <c:v>1.7913401765826849</c:v>
                </c:pt>
                <c:pt idx="409">
                  <c:v>1.7146602609892416</c:v>
                </c:pt>
                <c:pt idx="410">
                  <c:v>1.755019124305063</c:v>
                </c:pt>
                <c:pt idx="411">
                  <c:v>1.8602498412220969</c:v>
                </c:pt>
                <c:pt idx="412">
                  <c:v>1.835079928847172</c:v>
                </c:pt>
                <c:pt idx="413">
                  <c:v>1.8398692851888723</c:v>
                </c:pt>
                <c:pt idx="414">
                  <c:v>1.8624285399907237</c:v>
                </c:pt>
                <c:pt idx="415">
                  <c:v>1.8415807741851444</c:v>
                </c:pt>
                <c:pt idx="416">
                  <c:v>1.8175195108678572</c:v>
                </c:pt>
                <c:pt idx="417">
                  <c:v>1.8126884725575989</c:v>
                </c:pt>
                <c:pt idx="418">
                  <c:v>1.8689851266122304</c:v>
                </c:pt>
                <c:pt idx="419">
                  <c:v>1.825804462226543</c:v>
                </c:pt>
                <c:pt idx="420">
                  <c:v>1.8930717657808516</c:v>
                </c:pt>
                <c:pt idx="421">
                  <c:v>1.9027919925959047</c:v>
                </c:pt>
                <c:pt idx="422">
                  <c:v>1.8423975858965398</c:v>
                </c:pt>
                <c:pt idx="423">
                  <c:v>1.7415744453077555</c:v>
                </c:pt>
                <c:pt idx="424">
                  <c:v>1.849918984143013</c:v>
                </c:pt>
                <c:pt idx="425">
                  <c:v>1.6825886104488599</c:v>
                </c:pt>
                <c:pt idx="426">
                  <c:v>1.6470718637676112</c:v>
                </c:pt>
                <c:pt idx="427">
                  <c:v>1.6564670417013683</c:v>
                </c:pt>
                <c:pt idx="428">
                  <c:v>1.8420298600260714</c:v>
                </c:pt>
                <c:pt idx="429">
                  <c:v>1.9371719783102184</c:v>
                </c:pt>
                <c:pt idx="430">
                  <c:v>1.955723256465431</c:v>
                </c:pt>
                <c:pt idx="431">
                  <c:v>2.0407703241707078</c:v>
                </c:pt>
                <c:pt idx="432">
                  <c:v>2.0422098912395108</c:v>
                </c:pt>
                <c:pt idx="433">
                  <c:v>1.9388391198049275</c:v>
                </c:pt>
                <c:pt idx="434">
                  <c:v>1.8137711927780602</c:v>
                </c:pt>
                <c:pt idx="435">
                  <c:v>1.9751752217532714</c:v>
                </c:pt>
                <c:pt idx="436">
                  <c:v>1.9822043242540328</c:v>
                </c:pt>
                <c:pt idx="437">
                  <c:v>1.9736493266227746</c:v>
                </c:pt>
                <c:pt idx="438">
                  <c:v>1.9750781757334188</c:v>
                </c:pt>
                <c:pt idx="439">
                  <c:v>2.0145478636237626</c:v>
                </c:pt>
                <c:pt idx="440">
                  <c:v>2.0421003182028201</c:v>
                </c:pt>
                <c:pt idx="441">
                  <c:v>2.0629130947099781</c:v>
                </c:pt>
                <c:pt idx="442">
                  <c:v>2.0834716971963276</c:v>
                </c:pt>
                <c:pt idx="443">
                  <c:v>2.1301320666625303</c:v>
                </c:pt>
                <c:pt idx="444">
                  <c:v>2.136820859454029</c:v>
                </c:pt>
                <c:pt idx="445">
                  <c:v>2.1427664530464776</c:v>
                </c:pt>
                <c:pt idx="446">
                  <c:v>2.1247133347629847</c:v>
                </c:pt>
                <c:pt idx="447">
                  <c:v>2.1127765398036029</c:v>
                </c:pt>
                <c:pt idx="448">
                  <c:v>2.165624098887573</c:v>
                </c:pt>
                <c:pt idx="449">
                  <c:v>1.9460369948407426</c:v>
                </c:pt>
                <c:pt idx="450">
                  <c:v>1.9863919448412819</c:v>
                </c:pt>
                <c:pt idx="451">
                  <c:v>1.9762640645132001</c:v>
                </c:pt>
                <c:pt idx="452">
                  <c:v>1.9903602765767503</c:v>
                </c:pt>
                <c:pt idx="453">
                  <c:v>1.9931706995241307</c:v>
                </c:pt>
                <c:pt idx="454">
                  <c:v>2.1356549067592732</c:v>
                </c:pt>
                <c:pt idx="455">
                  <c:v>2.1479737186484154</c:v>
                </c:pt>
                <c:pt idx="456">
                  <c:v>2.1727445329554738</c:v>
                </c:pt>
                <c:pt idx="457">
                  <c:v>2.2322659531081688</c:v>
                </c:pt>
                <c:pt idx="458">
                  <c:v>2.2289247173055906</c:v>
                </c:pt>
                <c:pt idx="459">
                  <c:v>2.1886877954888329</c:v>
                </c:pt>
                <c:pt idx="460">
                  <c:v>2.131867016213008</c:v>
                </c:pt>
                <c:pt idx="461">
                  <c:v>2.0271681461038993</c:v>
                </c:pt>
                <c:pt idx="462">
                  <c:v>2.0598693536879482</c:v>
                </c:pt>
                <c:pt idx="463">
                  <c:v>2.0575509964174903</c:v>
                </c:pt>
                <c:pt idx="464">
                  <c:v>2.0334812953438099</c:v>
                </c:pt>
                <c:pt idx="465">
                  <c:v>2.0574060990880882</c:v>
                </c:pt>
                <c:pt idx="466">
                  <c:v>2.0572612017586782</c:v>
                </c:pt>
                <c:pt idx="467">
                  <c:v>1.9393488613891363</c:v>
                </c:pt>
                <c:pt idx="468">
                  <c:v>1.9102074329287313</c:v>
                </c:pt>
                <c:pt idx="469">
                  <c:v>1.9209739605838485</c:v>
                </c:pt>
                <c:pt idx="470">
                  <c:v>1.8668685728584391</c:v>
                </c:pt>
                <c:pt idx="471">
                  <c:v>1.8410073491335774</c:v>
                </c:pt>
                <c:pt idx="472">
                  <c:v>1.8052926108728085</c:v>
                </c:pt>
                <c:pt idx="473">
                  <c:v>1.8926091285962352</c:v>
                </c:pt>
                <c:pt idx="474">
                  <c:v>1.8857078327795747</c:v>
                </c:pt>
                <c:pt idx="475">
                  <c:v>1.8799107442935732</c:v>
                </c:pt>
                <c:pt idx="476">
                  <c:v>1.6921621449229489</c:v>
                </c:pt>
                <c:pt idx="477">
                  <c:v>1.6884213599076316</c:v>
                </c:pt>
                <c:pt idx="478">
                  <c:v>1.6766515757969063</c:v>
                </c:pt>
                <c:pt idx="479">
                  <c:v>1.6171594028522418</c:v>
                </c:pt>
                <c:pt idx="480">
                  <c:v>1.412856388629105</c:v>
                </c:pt>
                <c:pt idx="481">
                  <c:v>1.3905693834515369</c:v>
                </c:pt>
                <c:pt idx="482">
                  <c:v>1.3457361124971423</c:v>
                </c:pt>
                <c:pt idx="483">
                  <c:v>1.3017864784600635</c:v>
                </c:pt>
                <c:pt idx="484">
                  <c:v>1.2757486609637279</c:v>
                </c:pt>
                <c:pt idx="485">
                  <c:v>1.3484372210145414</c:v>
                </c:pt>
                <c:pt idx="486">
                  <c:v>1.3334711288022483</c:v>
                </c:pt>
                <c:pt idx="487">
                  <c:v>1.3297432918020728</c:v>
                </c:pt>
                <c:pt idx="488">
                  <c:v>1.3204475702408351</c:v>
                </c:pt>
                <c:pt idx="489">
                  <c:v>1.2653835143021293</c:v>
                </c:pt>
                <c:pt idx="490">
                  <c:v>1.2383030440088625</c:v>
                </c:pt>
                <c:pt idx="491">
                  <c:v>1.3856437213234831</c:v>
                </c:pt>
                <c:pt idx="492">
                  <c:v>1.3382908384106091</c:v>
                </c:pt>
                <c:pt idx="493">
                  <c:v>1.3123403582927229</c:v>
                </c:pt>
                <c:pt idx="494">
                  <c:v>1.3086976418464626</c:v>
                </c:pt>
                <c:pt idx="495">
                  <c:v>1.311688628940594</c:v>
                </c:pt>
                <c:pt idx="496">
                  <c:v>1.3296439778595937</c:v>
                </c:pt>
                <c:pt idx="497">
                  <c:v>1.3026451283665219</c:v>
                </c:pt>
                <c:pt idx="498">
                  <c:v>1.439745733656574</c:v>
                </c:pt>
                <c:pt idx="499">
                  <c:v>1.3019116401469417</c:v>
                </c:pt>
                <c:pt idx="500">
                  <c:v>1.3019116401469417</c:v>
                </c:pt>
                <c:pt idx="501">
                  <c:v>1.3019116401469417</c:v>
                </c:pt>
                <c:pt idx="502">
                  <c:v>1.323514556423945</c:v>
                </c:pt>
                <c:pt idx="503">
                  <c:v>1.4325905970823012</c:v>
                </c:pt>
                <c:pt idx="504">
                  <c:v>1.4036185364045335</c:v>
                </c:pt>
                <c:pt idx="505">
                  <c:v>1.4001125046015406</c:v>
                </c:pt>
                <c:pt idx="506">
                  <c:v>1.3994112982409423</c:v>
                </c:pt>
                <c:pt idx="507">
                  <c:v>1.3048966437986214</c:v>
                </c:pt>
                <c:pt idx="508">
                  <c:v>1.409055544484767</c:v>
                </c:pt>
                <c:pt idx="509">
                  <c:v>1.409055544484767</c:v>
                </c:pt>
                <c:pt idx="510">
                  <c:v>1.3235219709802362</c:v>
                </c:pt>
                <c:pt idx="511">
                  <c:v>1.2933270651833584</c:v>
                </c:pt>
                <c:pt idx="512">
                  <c:v>1.3675377553166821</c:v>
                </c:pt>
                <c:pt idx="513">
                  <c:v>1.3563324098235725</c:v>
                </c:pt>
                <c:pt idx="514">
                  <c:v>1.3540335489359445</c:v>
                </c:pt>
                <c:pt idx="515">
                  <c:v>1.3534588337140354</c:v>
                </c:pt>
                <c:pt idx="516">
                  <c:v>1.4022949303050152</c:v>
                </c:pt>
                <c:pt idx="517">
                  <c:v>1.432754469051996</c:v>
                </c:pt>
                <c:pt idx="518">
                  <c:v>1.3054321895762251</c:v>
                </c:pt>
                <c:pt idx="519">
                  <c:v>1.4621283112785357</c:v>
                </c:pt>
                <c:pt idx="520">
                  <c:v>1.3401651319995862</c:v>
                </c:pt>
                <c:pt idx="521">
                  <c:v>1.4584090184778948</c:v>
                </c:pt>
                <c:pt idx="522">
                  <c:v>1.3761269358173007</c:v>
                </c:pt>
                <c:pt idx="523">
                  <c:v>1.3743888998277778</c:v>
                </c:pt>
                <c:pt idx="524">
                  <c:v>1.3643064096111539</c:v>
                </c:pt>
                <c:pt idx="525">
                  <c:v>1.2347067928610378</c:v>
                </c:pt>
                <c:pt idx="526">
                  <c:v>1.3542634350247047</c:v>
                </c:pt>
                <c:pt idx="527">
                  <c:v>1.3625753315546327</c:v>
                </c:pt>
                <c:pt idx="528">
                  <c:v>1.3816026821673186</c:v>
                </c:pt>
                <c:pt idx="529">
                  <c:v>1.28840983937233</c:v>
                </c:pt>
                <c:pt idx="530">
                  <c:v>1.2885469687844942</c:v>
                </c:pt>
                <c:pt idx="531">
                  <c:v>1.3971290178406433</c:v>
                </c:pt>
                <c:pt idx="532">
                  <c:v>1.4164217037141698</c:v>
                </c:pt>
                <c:pt idx="533">
                  <c:v>1.3875357178533578</c:v>
                </c:pt>
                <c:pt idx="534">
                  <c:v>1.3875357178533578</c:v>
                </c:pt>
                <c:pt idx="535">
                  <c:v>1.3875357178533578</c:v>
                </c:pt>
                <c:pt idx="536">
                  <c:v>1.3514012463320699</c:v>
                </c:pt>
                <c:pt idx="537">
                  <c:v>1.4187824126861428</c:v>
                </c:pt>
                <c:pt idx="538">
                  <c:v>1.4187824126861428</c:v>
                </c:pt>
                <c:pt idx="539">
                  <c:v>1.312444918492051</c:v>
                </c:pt>
                <c:pt idx="540">
                  <c:v>1.3163945364964973</c:v>
                </c:pt>
                <c:pt idx="541">
                  <c:v>1.3962825515207569</c:v>
                </c:pt>
                <c:pt idx="542">
                  <c:v>1.4070819274985387</c:v>
                </c:pt>
                <c:pt idx="543">
                  <c:v>1.4302908689245264</c:v>
                </c:pt>
                <c:pt idx="544">
                  <c:v>1.4528119598176761</c:v>
                </c:pt>
                <c:pt idx="545">
                  <c:v>1.5304030836120921</c:v>
                </c:pt>
                <c:pt idx="546">
                  <c:v>1.4040084724525221</c:v>
                </c:pt>
                <c:pt idx="547">
                  <c:v>1.5785404195567283</c:v>
                </c:pt>
                <c:pt idx="548">
                  <c:v>1.5747406341044154</c:v>
                </c:pt>
                <c:pt idx="549">
                  <c:v>1.5117780381441555</c:v>
                </c:pt>
                <c:pt idx="550">
                  <c:v>1.5359812816931573</c:v>
                </c:pt>
                <c:pt idx="551">
                  <c:v>1.5490912346314345</c:v>
                </c:pt>
                <c:pt idx="552">
                  <c:v>1.545024077555742</c:v>
                </c:pt>
                <c:pt idx="553">
                  <c:v>1.5470569119364752</c:v>
                </c:pt>
                <c:pt idx="554">
                  <c:v>1.5470569119364752</c:v>
                </c:pt>
                <c:pt idx="555">
                  <c:v>1.5777285811301653</c:v>
                </c:pt>
                <c:pt idx="556">
                  <c:v>1.5797853477344135</c:v>
                </c:pt>
                <c:pt idx="557">
                  <c:v>1.8545085600655677</c:v>
                </c:pt>
                <c:pt idx="558">
                  <c:v>2.1313774567455246</c:v>
                </c:pt>
                <c:pt idx="559">
                  <c:v>2.0932173599946569</c:v>
                </c:pt>
                <c:pt idx="560">
                  <c:v>2.118358436452223</c:v>
                </c:pt>
                <c:pt idx="561">
                  <c:v>2.0337433732842265</c:v>
                </c:pt>
                <c:pt idx="562">
                  <c:v>2.1436875244008555</c:v>
                </c:pt>
                <c:pt idx="563">
                  <c:v>2.1142175878156877</c:v>
                </c:pt>
                <c:pt idx="564">
                  <c:v>2.1816524545016933</c:v>
                </c:pt>
                <c:pt idx="565">
                  <c:v>2.0929184550944324</c:v>
                </c:pt>
                <c:pt idx="566">
                  <c:v>2.1542129670444456</c:v>
                </c:pt>
                <c:pt idx="567">
                  <c:v>2.129562779125354</c:v>
                </c:pt>
                <c:pt idx="568">
                  <c:v>2.140347536689617</c:v>
                </c:pt>
                <c:pt idx="569">
                  <c:v>2.2024998718875755</c:v>
                </c:pt>
                <c:pt idx="570">
                  <c:v>1.8859324455452389</c:v>
                </c:pt>
                <c:pt idx="571">
                  <c:v>1.905066571054308</c:v>
                </c:pt>
                <c:pt idx="572">
                  <c:v>1.790534126394244</c:v>
                </c:pt>
                <c:pt idx="573">
                  <c:v>1.8958362371241155</c:v>
                </c:pt>
                <c:pt idx="574">
                  <c:v>1.9536562497410408</c:v>
                </c:pt>
                <c:pt idx="575">
                  <c:v>1.9536562497410408</c:v>
                </c:pt>
                <c:pt idx="576">
                  <c:v>1.8986375297356091</c:v>
                </c:pt>
                <c:pt idx="577">
                  <c:v>1.8004889348197475</c:v>
                </c:pt>
                <c:pt idx="578">
                  <c:v>1.7961008875017708</c:v>
                </c:pt>
                <c:pt idx="579">
                  <c:v>1.8648290834687535</c:v>
                </c:pt>
                <c:pt idx="580">
                  <c:v>1.8648290834687535</c:v>
                </c:pt>
                <c:pt idx="581">
                  <c:v>2.0494091694508909</c:v>
                </c:pt>
                <c:pt idx="582">
                  <c:v>2.06129962081756</c:v>
                </c:pt>
                <c:pt idx="583">
                  <c:v>1.962726976843955</c:v>
                </c:pt>
                <c:pt idx="584">
                  <c:v>1.9728700662177285</c:v>
                </c:pt>
                <c:pt idx="585">
                  <c:v>2.0457254183401754</c:v>
                </c:pt>
                <c:pt idx="586">
                  <c:v>2.079990325331122</c:v>
                </c:pt>
                <c:pt idx="587">
                  <c:v>2.0324238533698917</c:v>
                </c:pt>
                <c:pt idx="588">
                  <c:v>2.0206379292687329</c:v>
                </c:pt>
                <c:pt idx="589">
                  <c:v>1.9950158733928216</c:v>
                </c:pt>
                <c:pt idx="590">
                  <c:v>1.9942905123191017</c:v>
                </c:pt>
                <c:pt idx="591">
                  <c:v>2.0516845217427435</c:v>
                </c:pt>
                <c:pt idx="592">
                  <c:v>1.6825369750307666</c:v>
                </c:pt>
                <c:pt idx="593">
                  <c:v>1.9481411644941078</c:v>
                </c:pt>
                <c:pt idx="594">
                  <c:v>1.8408560960607501</c:v>
                </c:pt>
                <c:pt idx="595">
                  <c:v>1.8364299384005141</c:v>
                </c:pt>
                <c:pt idx="596">
                  <c:v>1.9783543574176932</c:v>
                </c:pt>
                <c:pt idx="597">
                  <c:v>1.8356224739906404</c:v>
                </c:pt>
                <c:pt idx="598">
                  <c:v>1.9894290651001283</c:v>
                </c:pt>
                <c:pt idx="599">
                  <c:v>1.9911815393932906</c:v>
                </c:pt>
                <c:pt idx="600">
                  <c:v>2.0232232681219418</c:v>
                </c:pt>
                <c:pt idx="601">
                  <c:v>1.8291272747451135</c:v>
                </c:pt>
                <c:pt idx="602">
                  <c:v>1.985085319548153</c:v>
                </c:pt>
                <c:pt idx="603">
                  <c:v>1.821553992035104</c:v>
                </c:pt>
                <c:pt idx="604">
                  <c:v>1.9495172319313814</c:v>
                </c:pt>
                <c:pt idx="605">
                  <c:v>1.904024295488508</c:v>
                </c:pt>
                <c:pt idx="606">
                  <c:v>1.8696264177806188</c:v>
                </c:pt>
                <c:pt idx="607">
                  <c:v>1.8033222242841376</c:v>
                </c:pt>
                <c:pt idx="608">
                  <c:v>1.8128989697911169</c:v>
                </c:pt>
                <c:pt idx="609">
                  <c:v>1.7896794338292645</c:v>
                </c:pt>
                <c:pt idx="610">
                  <c:v>1.778815857287722</c:v>
                </c:pt>
                <c:pt idx="611">
                  <c:v>1.8225041815616554</c:v>
                </c:pt>
                <c:pt idx="612">
                  <c:v>1.8087724676349439</c:v>
                </c:pt>
                <c:pt idx="613">
                  <c:v>1.7877591781018611</c:v>
                </c:pt>
                <c:pt idx="614">
                  <c:v>1.7863932990337053</c:v>
                </c:pt>
                <c:pt idx="615">
                  <c:v>1.9569408000311572</c:v>
                </c:pt>
                <c:pt idx="616">
                  <c:v>2.0012630822377435</c:v>
                </c:pt>
                <c:pt idx="617">
                  <c:v>2.2298508513741826</c:v>
                </c:pt>
                <c:pt idx="618">
                  <c:v>2.2282629207687923</c:v>
                </c:pt>
                <c:pt idx="619">
                  <c:v>2.2644073249875452</c:v>
                </c:pt>
                <c:pt idx="620">
                  <c:v>2.2730425371771061</c:v>
                </c:pt>
                <c:pt idx="621">
                  <c:v>2.2437837361121686</c:v>
                </c:pt>
                <c:pt idx="622">
                  <c:v>1.9910598347264137</c:v>
                </c:pt>
                <c:pt idx="623">
                  <c:v>2.2967262496887306</c:v>
                </c:pt>
                <c:pt idx="624">
                  <c:v>2.3215070901449013</c:v>
                </c:pt>
                <c:pt idx="625">
                  <c:v>2.2348414769832856</c:v>
                </c:pt>
                <c:pt idx="626">
                  <c:v>2.0842278967417189</c:v>
                </c:pt>
                <c:pt idx="627">
                  <c:v>2.079062101091</c:v>
                </c:pt>
                <c:pt idx="628">
                  <c:v>2.3788107273179753</c:v>
                </c:pt>
                <c:pt idx="629">
                  <c:v>2.2771984481320944</c:v>
                </c:pt>
                <c:pt idx="630">
                  <c:v>2.3754612808928357</c:v>
                </c:pt>
                <c:pt idx="631">
                  <c:v>2.288957083156054</c:v>
                </c:pt>
                <c:pt idx="632">
                  <c:v>2.2490193539512791</c:v>
                </c:pt>
                <c:pt idx="633">
                  <c:v>2.3086629741536737</c:v>
                </c:pt>
                <c:pt idx="634">
                  <c:v>2.2819592563165676</c:v>
                </c:pt>
                <c:pt idx="635">
                  <c:v>2.0159291503353569</c:v>
                </c:pt>
                <c:pt idx="636">
                  <c:v>1.9878339077514249</c:v>
                </c:pt>
                <c:pt idx="637">
                  <c:v>2.0340366943857529</c:v>
                </c:pt>
                <c:pt idx="638">
                  <c:v>2.0211650386849458</c:v>
                </c:pt>
                <c:pt idx="639">
                  <c:v>1.9444055519544268</c:v>
                </c:pt>
              </c:numCache>
            </c:numRef>
          </c:val>
          <c:smooth val="0"/>
          <c:extLst>
            <c:ext xmlns:c16="http://schemas.microsoft.com/office/drawing/2014/chart" uri="{C3380CC4-5D6E-409C-BE32-E72D297353CC}">
              <c16:uniqueId val="{00000000-1B81-482F-9729-02F1B1753139}"/>
            </c:ext>
          </c:extLst>
        </c:ser>
        <c:dLbls>
          <c:showLegendKey val="0"/>
          <c:showVal val="0"/>
          <c:showCatName val="0"/>
          <c:showSerName val="0"/>
          <c:showPercent val="0"/>
          <c:showBubbleSize val="0"/>
        </c:dLbls>
        <c:smooth val="0"/>
        <c:axId val="471724328"/>
        <c:axId val="1"/>
      </c:lineChart>
      <c:dateAx>
        <c:axId val="471724328"/>
        <c:scaling>
          <c:orientation val="minMax"/>
        </c:scaling>
        <c:delete val="0"/>
        <c:axPos val="b"/>
        <c:numFmt formatCode="mm/yyyy" sourceLinked="0"/>
        <c:majorTickMark val="out"/>
        <c:minorTickMark val="none"/>
        <c:tickLblPos val="nextTo"/>
        <c:txPr>
          <a:bodyPr rot="0" vert="horz"/>
          <a:lstStyle/>
          <a:p>
            <a:pPr>
              <a:defRPr lang="en-US" sz="800"/>
            </a:pPr>
            <a:endParaRPr lang="ru-RU"/>
          </a:p>
        </c:txPr>
        <c:crossAx val="1"/>
        <c:crosses val="autoZero"/>
        <c:auto val="1"/>
        <c:lblOffset val="100"/>
        <c:baseTimeUnit val="days"/>
        <c:majorUnit val="3"/>
        <c:majorTimeUnit val="months"/>
      </c:dateAx>
      <c:valAx>
        <c:axId val="1"/>
        <c:scaling>
          <c:orientation val="minMax"/>
          <c:min val="0.5"/>
        </c:scaling>
        <c:delete val="0"/>
        <c:axPos val="l"/>
        <c:majorGridlines>
          <c:spPr>
            <a:ln w="0">
              <a:prstDash val="sysDot"/>
            </a:ln>
          </c:spPr>
        </c:majorGridlines>
        <c:title>
          <c:tx>
            <c:rich>
              <a:bodyPr rot="-5400000" vert="horz"/>
              <a:lstStyle/>
              <a:p>
                <a:pPr>
                  <a:defRPr lang="en-US"/>
                </a:pPr>
                <a:r>
                  <a:rPr lang="en-US" b="0"/>
                  <a:t>%</a:t>
                </a:r>
                <a:endParaRPr lang="ru-RU" b="0"/>
              </a:p>
            </c:rich>
          </c:tx>
          <c:overlay val="0"/>
        </c:title>
        <c:numFmt formatCode="0.0" sourceLinked="0"/>
        <c:majorTickMark val="out"/>
        <c:minorTickMark val="none"/>
        <c:tickLblPos val="nextTo"/>
        <c:txPr>
          <a:bodyPr/>
          <a:lstStyle/>
          <a:p>
            <a:pPr>
              <a:defRPr lang="en-US" sz="1000"/>
            </a:pPr>
            <a:endParaRPr lang="ru-RU"/>
          </a:p>
        </c:txPr>
        <c:crossAx val="471724328"/>
        <c:crosses val="autoZero"/>
        <c:crossBetween val="between"/>
        <c:majorUnit val="0.5"/>
      </c:valAx>
    </c:plotArea>
    <c:legend>
      <c:legendPos val="b"/>
      <c:layout>
        <c:manualLayout>
          <c:xMode val="edge"/>
          <c:yMode val="edge"/>
          <c:wMode val="edge"/>
          <c:hMode val="edge"/>
          <c:x val="0"/>
          <c:y val="0.91375573053368331"/>
          <c:w val="1"/>
          <c:h val="1"/>
        </c:manualLayout>
      </c:layout>
      <c:overlay val="0"/>
      <c:txPr>
        <a:bodyPr/>
        <a:lstStyle/>
        <a:p>
          <a:pPr>
            <a:defRPr lang="en-US"/>
          </a:pPr>
          <a:endParaRPr lang="ru-RU"/>
        </a:p>
      </c:txPr>
    </c:legend>
    <c:plotVisOnly val="1"/>
    <c:dispBlanksAs val="gap"/>
    <c:showDLblsOverMax val="0"/>
  </c:chart>
  <c:spPr>
    <a:ln>
      <a:noFill/>
    </a:ln>
  </c:spPr>
  <c:txPr>
    <a:bodyPr/>
    <a:lstStyle/>
    <a:p>
      <a:pPr>
        <a:defRPr sz="800">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4548923320068873E-2"/>
          <c:y val="4.3343653250774002E-2"/>
          <c:w val="0.8431419298394156"/>
          <c:h val="0.62022703818369751"/>
        </c:manualLayout>
      </c:layout>
      <c:lineChart>
        <c:grouping val="standard"/>
        <c:varyColors val="0"/>
        <c:ser>
          <c:idx val="1"/>
          <c:order val="1"/>
          <c:tx>
            <c:strRef>
              <c:f>'Figure 2.3.3'!$D$4</c:f>
              <c:strCache>
                <c:ptCount val="1"/>
                <c:pt idx="0">
                  <c:v>Modified market asymmetry index</c:v>
                </c:pt>
              </c:strCache>
            </c:strRef>
          </c:tx>
          <c:spPr>
            <a:ln w="12700">
              <a:solidFill>
                <a:srgbClr val="3366FF"/>
              </a:solidFill>
              <a:prstDash val="solid"/>
            </a:ln>
          </c:spPr>
          <c:marker>
            <c:symbol val="none"/>
          </c:marker>
          <c:cat>
            <c:numRef>
              <c:f>'Figure 2.3.3'!$B$5:$B$671</c:f>
              <c:numCache>
                <c:formatCode>m/d/yyyy</c:formatCode>
                <c:ptCount val="667"/>
                <c:pt idx="0">
                  <c:v>40183</c:v>
                </c:pt>
                <c:pt idx="1">
                  <c:v>40184</c:v>
                </c:pt>
                <c:pt idx="2">
                  <c:v>40188</c:v>
                </c:pt>
                <c:pt idx="3">
                  <c:v>40189</c:v>
                </c:pt>
                <c:pt idx="4">
                  <c:v>40190</c:v>
                </c:pt>
                <c:pt idx="5">
                  <c:v>40191</c:v>
                </c:pt>
                <c:pt idx="6">
                  <c:v>40192</c:v>
                </c:pt>
                <c:pt idx="7">
                  <c:v>40193</c:v>
                </c:pt>
                <c:pt idx="8">
                  <c:v>40196</c:v>
                </c:pt>
                <c:pt idx="9">
                  <c:v>40197</c:v>
                </c:pt>
                <c:pt idx="10">
                  <c:v>40198</c:v>
                </c:pt>
                <c:pt idx="11">
                  <c:v>40199</c:v>
                </c:pt>
                <c:pt idx="12">
                  <c:v>40200</c:v>
                </c:pt>
                <c:pt idx="13">
                  <c:v>40203</c:v>
                </c:pt>
                <c:pt idx="14">
                  <c:v>40204</c:v>
                </c:pt>
                <c:pt idx="15">
                  <c:v>40205</c:v>
                </c:pt>
                <c:pt idx="16">
                  <c:v>40206</c:v>
                </c:pt>
                <c:pt idx="17">
                  <c:v>40207</c:v>
                </c:pt>
                <c:pt idx="18">
                  <c:v>40210</c:v>
                </c:pt>
                <c:pt idx="19">
                  <c:v>40211</c:v>
                </c:pt>
                <c:pt idx="20">
                  <c:v>40212</c:v>
                </c:pt>
                <c:pt idx="21">
                  <c:v>40213</c:v>
                </c:pt>
                <c:pt idx="22">
                  <c:v>40214</c:v>
                </c:pt>
                <c:pt idx="23">
                  <c:v>40217</c:v>
                </c:pt>
                <c:pt idx="24">
                  <c:v>40218</c:v>
                </c:pt>
                <c:pt idx="25">
                  <c:v>40219</c:v>
                </c:pt>
                <c:pt idx="26">
                  <c:v>40220</c:v>
                </c:pt>
                <c:pt idx="27">
                  <c:v>40221</c:v>
                </c:pt>
                <c:pt idx="28">
                  <c:v>40224</c:v>
                </c:pt>
                <c:pt idx="29">
                  <c:v>40225</c:v>
                </c:pt>
                <c:pt idx="30">
                  <c:v>40226</c:v>
                </c:pt>
                <c:pt idx="31">
                  <c:v>40227</c:v>
                </c:pt>
                <c:pt idx="32">
                  <c:v>40228</c:v>
                </c:pt>
                <c:pt idx="33">
                  <c:v>40231</c:v>
                </c:pt>
                <c:pt idx="34">
                  <c:v>40232</c:v>
                </c:pt>
                <c:pt idx="35">
                  <c:v>40233</c:v>
                </c:pt>
                <c:pt idx="36">
                  <c:v>40234</c:v>
                </c:pt>
                <c:pt idx="37">
                  <c:v>40235</c:v>
                </c:pt>
                <c:pt idx="38">
                  <c:v>40238</c:v>
                </c:pt>
                <c:pt idx="39">
                  <c:v>40239</c:v>
                </c:pt>
                <c:pt idx="40">
                  <c:v>40240</c:v>
                </c:pt>
                <c:pt idx="41">
                  <c:v>40241</c:v>
                </c:pt>
                <c:pt idx="42">
                  <c:v>40242</c:v>
                </c:pt>
                <c:pt idx="43">
                  <c:v>40246</c:v>
                </c:pt>
                <c:pt idx="44">
                  <c:v>40247</c:v>
                </c:pt>
                <c:pt idx="45">
                  <c:v>40248</c:v>
                </c:pt>
                <c:pt idx="46">
                  <c:v>40249</c:v>
                </c:pt>
                <c:pt idx="47">
                  <c:v>40252</c:v>
                </c:pt>
                <c:pt idx="48">
                  <c:v>40253</c:v>
                </c:pt>
                <c:pt idx="49">
                  <c:v>40254</c:v>
                </c:pt>
                <c:pt idx="50">
                  <c:v>40255</c:v>
                </c:pt>
                <c:pt idx="51">
                  <c:v>40256</c:v>
                </c:pt>
                <c:pt idx="52">
                  <c:v>40262</c:v>
                </c:pt>
                <c:pt idx="53">
                  <c:v>40263</c:v>
                </c:pt>
                <c:pt idx="54">
                  <c:v>40266</c:v>
                </c:pt>
                <c:pt idx="55">
                  <c:v>40267</c:v>
                </c:pt>
                <c:pt idx="56">
                  <c:v>40268</c:v>
                </c:pt>
                <c:pt idx="57">
                  <c:v>40269</c:v>
                </c:pt>
                <c:pt idx="58">
                  <c:v>40270</c:v>
                </c:pt>
                <c:pt idx="59">
                  <c:v>40273</c:v>
                </c:pt>
                <c:pt idx="60">
                  <c:v>40274</c:v>
                </c:pt>
                <c:pt idx="61">
                  <c:v>40275</c:v>
                </c:pt>
                <c:pt idx="62">
                  <c:v>40276</c:v>
                </c:pt>
                <c:pt idx="63">
                  <c:v>40277</c:v>
                </c:pt>
                <c:pt idx="64">
                  <c:v>40280</c:v>
                </c:pt>
                <c:pt idx="65">
                  <c:v>40281</c:v>
                </c:pt>
                <c:pt idx="66">
                  <c:v>40282</c:v>
                </c:pt>
                <c:pt idx="67">
                  <c:v>40283</c:v>
                </c:pt>
                <c:pt idx="68">
                  <c:v>40284</c:v>
                </c:pt>
                <c:pt idx="69">
                  <c:v>40287</c:v>
                </c:pt>
                <c:pt idx="70">
                  <c:v>40288</c:v>
                </c:pt>
                <c:pt idx="71">
                  <c:v>40289</c:v>
                </c:pt>
                <c:pt idx="72">
                  <c:v>40290</c:v>
                </c:pt>
                <c:pt idx="73">
                  <c:v>40291</c:v>
                </c:pt>
                <c:pt idx="74">
                  <c:v>40294</c:v>
                </c:pt>
                <c:pt idx="75">
                  <c:v>40295</c:v>
                </c:pt>
                <c:pt idx="76">
                  <c:v>40296</c:v>
                </c:pt>
                <c:pt idx="77">
                  <c:v>40297</c:v>
                </c:pt>
                <c:pt idx="78">
                  <c:v>40298</c:v>
                </c:pt>
                <c:pt idx="79">
                  <c:v>40302</c:v>
                </c:pt>
                <c:pt idx="80">
                  <c:v>40303</c:v>
                </c:pt>
                <c:pt idx="81">
                  <c:v>40304</c:v>
                </c:pt>
                <c:pt idx="82">
                  <c:v>40305</c:v>
                </c:pt>
                <c:pt idx="83">
                  <c:v>40309</c:v>
                </c:pt>
                <c:pt idx="84">
                  <c:v>40310</c:v>
                </c:pt>
                <c:pt idx="85">
                  <c:v>40311</c:v>
                </c:pt>
                <c:pt idx="86">
                  <c:v>40312</c:v>
                </c:pt>
                <c:pt idx="87">
                  <c:v>40315</c:v>
                </c:pt>
                <c:pt idx="88">
                  <c:v>40316</c:v>
                </c:pt>
                <c:pt idx="89">
                  <c:v>40317</c:v>
                </c:pt>
                <c:pt idx="90">
                  <c:v>40318</c:v>
                </c:pt>
                <c:pt idx="91">
                  <c:v>40319</c:v>
                </c:pt>
                <c:pt idx="92">
                  <c:v>40322</c:v>
                </c:pt>
                <c:pt idx="93">
                  <c:v>40323</c:v>
                </c:pt>
                <c:pt idx="94">
                  <c:v>40324</c:v>
                </c:pt>
                <c:pt idx="95">
                  <c:v>40325</c:v>
                </c:pt>
                <c:pt idx="96">
                  <c:v>40326</c:v>
                </c:pt>
                <c:pt idx="97">
                  <c:v>40329</c:v>
                </c:pt>
                <c:pt idx="98">
                  <c:v>40330</c:v>
                </c:pt>
                <c:pt idx="99">
                  <c:v>40331</c:v>
                </c:pt>
                <c:pt idx="100">
                  <c:v>40332</c:v>
                </c:pt>
                <c:pt idx="101">
                  <c:v>40333</c:v>
                </c:pt>
                <c:pt idx="102">
                  <c:v>40336</c:v>
                </c:pt>
                <c:pt idx="103">
                  <c:v>40337</c:v>
                </c:pt>
                <c:pt idx="104">
                  <c:v>40338</c:v>
                </c:pt>
                <c:pt idx="105">
                  <c:v>40339</c:v>
                </c:pt>
                <c:pt idx="106">
                  <c:v>40340</c:v>
                </c:pt>
                <c:pt idx="107">
                  <c:v>40343</c:v>
                </c:pt>
                <c:pt idx="108">
                  <c:v>40344</c:v>
                </c:pt>
                <c:pt idx="109">
                  <c:v>40345</c:v>
                </c:pt>
                <c:pt idx="110">
                  <c:v>40346</c:v>
                </c:pt>
                <c:pt idx="111">
                  <c:v>40347</c:v>
                </c:pt>
                <c:pt idx="112">
                  <c:v>40350</c:v>
                </c:pt>
                <c:pt idx="113">
                  <c:v>40351</c:v>
                </c:pt>
                <c:pt idx="114">
                  <c:v>40352</c:v>
                </c:pt>
                <c:pt idx="115">
                  <c:v>40353</c:v>
                </c:pt>
                <c:pt idx="116">
                  <c:v>40354</c:v>
                </c:pt>
                <c:pt idx="117">
                  <c:v>40357</c:v>
                </c:pt>
                <c:pt idx="118">
                  <c:v>40358</c:v>
                </c:pt>
                <c:pt idx="119">
                  <c:v>40359</c:v>
                </c:pt>
                <c:pt idx="120">
                  <c:v>40360</c:v>
                </c:pt>
                <c:pt idx="121">
                  <c:v>40361</c:v>
                </c:pt>
                <c:pt idx="122">
                  <c:v>40362</c:v>
                </c:pt>
                <c:pt idx="123">
                  <c:v>40366</c:v>
                </c:pt>
                <c:pt idx="124">
                  <c:v>40367</c:v>
                </c:pt>
                <c:pt idx="125">
                  <c:v>40368</c:v>
                </c:pt>
                <c:pt idx="126">
                  <c:v>40371</c:v>
                </c:pt>
                <c:pt idx="127">
                  <c:v>40372</c:v>
                </c:pt>
                <c:pt idx="128">
                  <c:v>40373</c:v>
                </c:pt>
                <c:pt idx="129">
                  <c:v>40374</c:v>
                </c:pt>
                <c:pt idx="130">
                  <c:v>40375</c:v>
                </c:pt>
                <c:pt idx="131">
                  <c:v>40378</c:v>
                </c:pt>
                <c:pt idx="132">
                  <c:v>40379</c:v>
                </c:pt>
                <c:pt idx="133">
                  <c:v>40380</c:v>
                </c:pt>
                <c:pt idx="134">
                  <c:v>40381</c:v>
                </c:pt>
                <c:pt idx="135">
                  <c:v>40382</c:v>
                </c:pt>
                <c:pt idx="136">
                  <c:v>40385</c:v>
                </c:pt>
                <c:pt idx="137">
                  <c:v>40386</c:v>
                </c:pt>
                <c:pt idx="138">
                  <c:v>40387</c:v>
                </c:pt>
                <c:pt idx="139">
                  <c:v>40388</c:v>
                </c:pt>
                <c:pt idx="140">
                  <c:v>40389</c:v>
                </c:pt>
                <c:pt idx="141">
                  <c:v>40392</c:v>
                </c:pt>
                <c:pt idx="142">
                  <c:v>40393</c:v>
                </c:pt>
                <c:pt idx="143">
                  <c:v>40394</c:v>
                </c:pt>
                <c:pt idx="144">
                  <c:v>40395</c:v>
                </c:pt>
                <c:pt idx="145">
                  <c:v>40396</c:v>
                </c:pt>
                <c:pt idx="146">
                  <c:v>40399</c:v>
                </c:pt>
                <c:pt idx="147">
                  <c:v>40400</c:v>
                </c:pt>
                <c:pt idx="148">
                  <c:v>40401</c:v>
                </c:pt>
                <c:pt idx="149">
                  <c:v>40402</c:v>
                </c:pt>
                <c:pt idx="150">
                  <c:v>40403</c:v>
                </c:pt>
                <c:pt idx="151">
                  <c:v>40406</c:v>
                </c:pt>
                <c:pt idx="152">
                  <c:v>40407</c:v>
                </c:pt>
                <c:pt idx="153">
                  <c:v>40408</c:v>
                </c:pt>
                <c:pt idx="154">
                  <c:v>40409</c:v>
                </c:pt>
                <c:pt idx="155">
                  <c:v>40410</c:v>
                </c:pt>
                <c:pt idx="156">
                  <c:v>40413</c:v>
                </c:pt>
                <c:pt idx="157">
                  <c:v>40414</c:v>
                </c:pt>
                <c:pt idx="158">
                  <c:v>40415</c:v>
                </c:pt>
                <c:pt idx="159">
                  <c:v>40416</c:v>
                </c:pt>
                <c:pt idx="160">
                  <c:v>40417</c:v>
                </c:pt>
                <c:pt idx="161">
                  <c:v>40421</c:v>
                </c:pt>
                <c:pt idx="162">
                  <c:v>40422</c:v>
                </c:pt>
                <c:pt idx="163">
                  <c:v>40423</c:v>
                </c:pt>
                <c:pt idx="164">
                  <c:v>40424</c:v>
                </c:pt>
                <c:pt idx="165">
                  <c:v>40427</c:v>
                </c:pt>
                <c:pt idx="166">
                  <c:v>40428</c:v>
                </c:pt>
                <c:pt idx="167">
                  <c:v>40429</c:v>
                </c:pt>
                <c:pt idx="168">
                  <c:v>40430</c:v>
                </c:pt>
                <c:pt idx="169">
                  <c:v>40431</c:v>
                </c:pt>
                <c:pt idx="170">
                  <c:v>40434</c:v>
                </c:pt>
                <c:pt idx="171">
                  <c:v>40435</c:v>
                </c:pt>
                <c:pt idx="172">
                  <c:v>40436</c:v>
                </c:pt>
                <c:pt idx="173">
                  <c:v>40437</c:v>
                </c:pt>
                <c:pt idx="174">
                  <c:v>40438</c:v>
                </c:pt>
                <c:pt idx="175">
                  <c:v>40441</c:v>
                </c:pt>
                <c:pt idx="176">
                  <c:v>40442</c:v>
                </c:pt>
                <c:pt idx="177">
                  <c:v>40443</c:v>
                </c:pt>
                <c:pt idx="178">
                  <c:v>40444</c:v>
                </c:pt>
                <c:pt idx="179">
                  <c:v>40445</c:v>
                </c:pt>
                <c:pt idx="180">
                  <c:v>40448</c:v>
                </c:pt>
                <c:pt idx="181">
                  <c:v>40449</c:v>
                </c:pt>
                <c:pt idx="182">
                  <c:v>40450</c:v>
                </c:pt>
                <c:pt idx="183">
                  <c:v>40451</c:v>
                </c:pt>
                <c:pt idx="184">
                  <c:v>40452</c:v>
                </c:pt>
                <c:pt idx="185">
                  <c:v>40455</c:v>
                </c:pt>
                <c:pt idx="186">
                  <c:v>40456</c:v>
                </c:pt>
                <c:pt idx="187">
                  <c:v>40457</c:v>
                </c:pt>
                <c:pt idx="188">
                  <c:v>40458</c:v>
                </c:pt>
                <c:pt idx="189">
                  <c:v>40459</c:v>
                </c:pt>
                <c:pt idx="190">
                  <c:v>40462</c:v>
                </c:pt>
                <c:pt idx="191">
                  <c:v>40463</c:v>
                </c:pt>
                <c:pt idx="192">
                  <c:v>40464</c:v>
                </c:pt>
                <c:pt idx="193">
                  <c:v>40465</c:v>
                </c:pt>
                <c:pt idx="194">
                  <c:v>40466</c:v>
                </c:pt>
                <c:pt idx="195">
                  <c:v>40469</c:v>
                </c:pt>
                <c:pt idx="196">
                  <c:v>40470</c:v>
                </c:pt>
                <c:pt idx="197">
                  <c:v>40471</c:v>
                </c:pt>
                <c:pt idx="198">
                  <c:v>40472</c:v>
                </c:pt>
                <c:pt idx="199">
                  <c:v>40473</c:v>
                </c:pt>
                <c:pt idx="200">
                  <c:v>40476</c:v>
                </c:pt>
                <c:pt idx="201">
                  <c:v>40477</c:v>
                </c:pt>
                <c:pt idx="202">
                  <c:v>40478</c:v>
                </c:pt>
                <c:pt idx="203">
                  <c:v>40479</c:v>
                </c:pt>
                <c:pt idx="204">
                  <c:v>40480</c:v>
                </c:pt>
                <c:pt idx="205">
                  <c:v>40483</c:v>
                </c:pt>
                <c:pt idx="206">
                  <c:v>40484</c:v>
                </c:pt>
                <c:pt idx="207">
                  <c:v>40485</c:v>
                </c:pt>
                <c:pt idx="208">
                  <c:v>40486</c:v>
                </c:pt>
                <c:pt idx="209">
                  <c:v>40487</c:v>
                </c:pt>
                <c:pt idx="210">
                  <c:v>40490</c:v>
                </c:pt>
                <c:pt idx="211">
                  <c:v>40491</c:v>
                </c:pt>
                <c:pt idx="212">
                  <c:v>40492</c:v>
                </c:pt>
                <c:pt idx="213">
                  <c:v>40493</c:v>
                </c:pt>
                <c:pt idx="214">
                  <c:v>40494</c:v>
                </c:pt>
                <c:pt idx="215">
                  <c:v>40497</c:v>
                </c:pt>
                <c:pt idx="216">
                  <c:v>40499</c:v>
                </c:pt>
                <c:pt idx="217">
                  <c:v>40500</c:v>
                </c:pt>
                <c:pt idx="218">
                  <c:v>40501</c:v>
                </c:pt>
                <c:pt idx="219">
                  <c:v>40504</c:v>
                </c:pt>
                <c:pt idx="220">
                  <c:v>40505</c:v>
                </c:pt>
                <c:pt idx="221">
                  <c:v>40506</c:v>
                </c:pt>
                <c:pt idx="222">
                  <c:v>40507</c:v>
                </c:pt>
                <c:pt idx="223">
                  <c:v>40508</c:v>
                </c:pt>
                <c:pt idx="224">
                  <c:v>40511</c:v>
                </c:pt>
                <c:pt idx="225">
                  <c:v>40512</c:v>
                </c:pt>
                <c:pt idx="226">
                  <c:v>40513</c:v>
                </c:pt>
                <c:pt idx="227">
                  <c:v>40514</c:v>
                </c:pt>
                <c:pt idx="228">
                  <c:v>40515</c:v>
                </c:pt>
                <c:pt idx="229">
                  <c:v>40518</c:v>
                </c:pt>
                <c:pt idx="230">
                  <c:v>40519</c:v>
                </c:pt>
                <c:pt idx="231">
                  <c:v>40520</c:v>
                </c:pt>
                <c:pt idx="232">
                  <c:v>40521</c:v>
                </c:pt>
                <c:pt idx="233">
                  <c:v>40522</c:v>
                </c:pt>
                <c:pt idx="234">
                  <c:v>40525</c:v>
                </c:pt>
                <c:pt idx="235">
                  <c:v>40526</c:v>
                </c:pt>
                <c:pt idx="236">
                  <c:v>40527</c:v>
                </c:pt>
                <c:pt idx="237">
                  <c:v>40532</c:v>
                </c:pt>
                <c:pt idx="238">
                  <c:v>40533</c:v>
                </c:pt>
                <c:pt idx="239">
                  <c:v>40534</c:v>
                </c:pt>
                <c:pt idx="240">
                  <c:v>40535</c:v>
                </c:pt>
                <c:pt idx="241">
                  <c:v>40536</c:v>
                </c:pt>
                <c:pt idx="242">
                  <c:v>40539</c:v>
                </c:pt>
                <c:pt idx="243">
                  <c:v>40540</c:v>
                </c:pt>
                <c:pt idx="244">
                  <c:v>40541</c:v>
                </c:pt>
                <c:pt idx="245">
                  <c:v>40542</c:v>
                </c:pt>
                <c:pt idx="246">
                  <c:v>40543</c:v>
                </c:pt>
                <c:pt idx="247">
                  <c:v>40548</c:v>
                </c:pt>
                <c:pt idx="248">
                  <c:v>40549</c:v>
                </c:pt>
                <c:pt idx="249">
                  <c:v>40553</c:v>
                </c:pt>
                <c:pt idx="250">
                  <c:v>40554</c:v>
                </c:pt>
                <c:pt idx="251">
                  <c:v>40555</c:v>
                </c:pt>
                <c:pt idx="252">
                  <c:v>40556</c:v>
                </c:pt>
                <c:pt idx="253">
                  <c:v>40557</c:v>
                </c:pt>
                <c:pt idx="254">
                  <c:v>40560</c:v>
                </c:pt>
                <c:pt idx="255">
                  <c:v>40561</c:v>
                </c:pt>
                <c:pt idx="256">
                  <c:v>40562</c:v>
                </c:pt>
                <c:pt idx="257">
                  <c:v>40563</c:v>
                </c:pt>
                <c:pt idx="258">
                  <c:v>40564</c:v>
                </c:pt>
                <c:pt idx="259">
                  <c:v>40567</c:v>
                </c:pt>
                <c:pt idx="260">
                  <c:v>40568</c:v>
                </c:pt>
                <c:pt idx="261">
                  <c:v>40569</c:v>
                </c:pt>
                <c:pt idx="262">
                  <c:v>40570</c:v>
                </c:pt>
                <c:pt idx="263">
                  <c:v>40571</c:v>
                </c:pt>
                <c:pt idx="264">
                  <c:v>40574</c:v>
                </c:pt>
                <c:pt idx="265">
                  <c:v>40575</c:v>
                </c:pt>
                <c:pt idx="266">
                  <c:v>40576</c:v>
                </c:pt>
                <c:pt idx="267">
                  <c:v>40577</c:v>
                </c:pt>
                <c:pt idx="268">
                  <c:v>40578</c:v>
                </c:pt>
                <c:pt idx="269">
                  <c:v>40581</c:v>
                </c:pt>
                <c:pt idx="270">
                  <c:v>40582</c:v>
                </c:pt>
                <c:pt idx="271">
                  <c:v>40583</c:v>
                </c:pt>
                <c:pt idx="272">
                  <c:v>40584</c:v>
                </c:pt>
                <c:pt idx="273">
                  <c:v>40585</c:v>
                </c:pt>
                <c:pt idx="274">
                  <c:v>40588</c:v>
                </c:pt>
                <c:pt idx="275">
                  <c:v>40589</c:v>
                </c:pt>
                <c:pt idx="276">
                  <c:v>40590</c:v>
                </c:pt>
                <c:pt idx="277">
                  <c:v>40591</c:v>
                </c:pt>
                <c:pt idx="278">
                  <c:v>40592</c:v>
                </c:pt>
                <c:pt idx="279">
                  <c:v>40595</c:v>
                </c:pt>
                <c:pt idx="280">
                  <c:v>40596</c:v>
                </c:pt>
                <c:pt idx="281">
                  <c:v>40597</c:v>
                </c:pt>
                <c:pt idx="282">
                  <c:v>40598</c:v>
                </c:pt>
                <c:pt idx="283">
                  <c:v>40599</c:v>
                </c:pt>
                <c:pt idx="284">
                  <c:v>40602</c:v>
                </c:pt>
                <c:pt idx="285">
                  <c:v>40603</c:v>
                </c:pt>
                <c:pt idx="286">
                  <c:v>40604</c:v>
                </c:pt>
                <c:pt idx="287">
                  <c:v>40605</c:v>
                </c:pt>
                <c:pt idx="288">
                  <c:v>40606</c:v>
                </c:pt>
                <c:pt idx="289">
                  <c:v>40607</c:v>
                </c:pt>
                <c:pt idx="290">
                  <c:v>40611</c:v>
                </c:pt>
                <c:pt idx="291">
                  <c:v>40612</c:v>
                </c:pt>
                <c:pt idx="292">
                  <c:v>40613</c:v>
                </c:pt>
                <c:pt idx="293">
                  <c:v>40616</c:v>
                </c:pt>
                <c:pt idx="294">
                  <c:v>40617</c:v>
                </c:pt>
                <c:pt idx="295">
                  <c:v>40618</c:v>
                </c:pt>
                <c:pt idx="296">
                  <c:v>40619</c:v>
                </c:pt>
                <c:pt idx="297">
                  <c:v>40620</c:v>
                </c:pt>
                <c:pt idx="298">
                  <c:v>40626</c:v>
                </c:pt>
                <c:pt idx="299">
                  <c:v>40627</c:v>
                </c:pt>
                <c:pt idx="300">
                  <c:v>40630</c:v>
                </c:pt>
                <c:pt idx="301">
                  <c:v>40631</c:v>
                </c:pt>
                <c:pt idx="302">
                  <c:v>40632</c:v>
                </c:pt>
                <c:pt idx="303">
                  <c:v>40633</c:v>
                </c:pt>
                <c:pt idx="304">
                  <c:v>40634</c:v>
                </c:pt>
                <c:pt idx="305">
                  <c:v>40637</c:v>
                </c:pt>
                <c:pt idx="306">
                  <c:v>40638</c:v>
                </c:pt>
                <c:pt idx="307">
                  <c:v>40639</c:v>
                </c:pt>
                <c:pt idx="308">
                  <c:v>40640</c:v>
                </c:pt>
                <c:pt idx="309">
                  <c:v>40641</c:v>
                </c:pt>
                <c:pt idx="310">
                  <c:v>40644</c:v>
                </c:pt>
                <c:pt idx="311">
                  <c:v>40645</c:v>
                </c:pt>
                <c:pt idx="312">
                  <c:v>40647</c:v>
                </c:pt>
                <c:pt idx="313">
                  <c:v>40648</c:v>
                </c:pt>
                <c:pt idx="314">
                  <c:v>40651</c:v>
                </c:pt>
                <c:pt idx="315">
                  <c:v>40652</c:v>
                </c:pt>
                <c:pt idx="316">
                  <c:v>40653</c:v>
                </c:pt>
                <c:pt idx="317">
                  <c:v>40654</c:v>
                </c:pt>
                <c:pt idx="318">
                  <c:v>40655</c:v>
                </c:pt>
                <c:pt idx="319">
                  <c:v>40658</c:v>
                </c:pt>
                <c:pt idx="320">
                  <c:v>40659</c:v>
                </c:pt>
                <c:pt idx="321">
                  <c:v>40660</c:v>
                </c:pt>
                <c:pt idx="322">
                  <c:v>40661</c:v>
                </c:pt>
                <c:pt idx="323">
                  <c:v>40662</c:v>
                </c:pt>
                <c:pt idx="324">
                  <c:v>40666</c:v>
                </c:pt>
                <c:pt idx="325">
                  <c:v>40667</c:v>
                </c:pt>
                <c:pt idx="326">
                  <c:v>40668</c:v>
                </c:pt>
                <c:pt idx="327">
                  <c:v>40669</c:v>
                </c:pt>
                <c:pt idx="328">
                  <c:v>40673</c:v>
                </c:pt>
                <c:pt idx="329">
                  <c:v>40674</c:v>
                </c:pt>
                <c:pt idx="330">
                  <c:v>40675</c:v>
                </c:pt>
                <c:pt idx="331">
                  <c:v>40676</c:v>
                </c:pt>
                <c:pt idx="332">
                  <c:v>40679</c:v>
                </c:pt>
                <c:pt idx="333">
                  <c:v>40680</c:v>
                </c:pt>
                <c:pt idx="334">
                  <c:v>40681</c:v>
                </c:pt>
                <c:pt idx="335">
                  <c:v>40682</c:v>
                </c:pt>
                <c:pt idx="336">
                  <c:v>40683</c:v>
                </c:pt>
                <c:pt idx="337">
                  <c:v>40686</c:v>
                </c:pt>
                <c:pt idx="338">
                  <c:v>40687</c:v>
                </c:pt>
                <c:pt idx="339">
                  <c:v>40688</c:v>
                </c:pt>
                <c:pt idx="340">
                  <c:v>40689</c:v>
                </c:pt>
                <c:pt idx="341">
                  <c:v>40690</c:v>
                </c:pt>
                <c:pt idx="342">
                  <c:v>40693</c:v>
                </c:pt>
                <c:pt idx="343">
                  <c:v>40694</c:v>
                </c:pt>
                <c:pt idx="344">
                  <c:v>40695</c:v>
                </c:pt>
                <c:pt idx="345">
                  <c:v>40696</c:v>
                </c:pt>
                <c:pt idx="346">
                  <c:v>40697</c:v>
                </c:pt>
                <c:pt idx="347">
                  <c:v>40700</c:v>
                </c:pt>
                <c:pt idx="348">
                  <c:v>40701</c:v>
                </c:pt>
                <c:pt idx="349">
                  <c:v>40702</c:v>
                </c:pt>
                <c:pt idx="350">
                  <c:v>40703</c:v>
                </c:pt>
                <c:pt idx="351">
                  <c:v>40704</c:v>
                </c:pt>
                <c:pt idx="352">
                  <c:v>40707</c:v>
                </c:pt>
                <c:pt idx="353">
                  <c:v>40708</c:v>
                </c:pt>
                <c:pt idx="354">
                  <c:v>40709</c:v>
                </c:pt>
                <c:pt idx="355">
                  <c:v>40710</c:v>
                </c:pt>
                <c:pt idx="356">
                  <c:v>40711</c:v>
                </c:pt>
                <c:pt idx="357">
                  <c:v>40714</c:v>
                </c:pt>
                <c:pt idx="358">
                  <c:v>40715</c:v>
                </c:pt>
                <c:pt idx="359">
                  <c:v>40716</c:v>
                </c:pt>
                <c:pt idx="360">
                  <c:v>40717</c:v>
                </c:pt>
                <c:pt idx="361">
                  <c:v>40718</c:v>
                </c:pt>
                <c:pt idx="362">
                  <c:v>40721</c:v>
                </c:pt>
                <c:pt idx="363">
                  <c:v>40722</c:v>
                </c:pt>
                <c:pt idx="364">
                  <c:v>40723</c:v>
                </c:pt>
                <c:pt idx="365">
                  <c:v>40724</c:v>
                </c:pt>
                <c:pt idx="366">
                  <c:v>40725</c:v>
                </c:pt>
                <c:pt idx="367">
                  <c:v>40728</c:v>
                </c:pt>
                <c:pt idx="368">
                  <c:v>40729</c:v>
                </c:pt>
                <c:pt idx="369">
                  <c:v>40731</c:v>
                </c:pt>
                <c:pt idx="370">
                  <c:v>40732</c:v>
                </c:pt>
                <c:pt idx="371">
                  <c:v>40735</c:v>
                </c:pt>
                <c:pt idx="372">
                  <c:v>40736</c:v>
                </c:pt>
                <c:pt idx="373">
                  <c:v>40737</c:v>
                </c:pt>
                <c:pt idx="374">
                  <c:v>40738</c:v>
                </c:pt>
                <c:pt idx="375">
                  <c:v>40739</c:v>
                </c:pt>
                <c:pt idx="376">
                  <c:v>40742</c:v>
                </c:pt>
                <c:pt idx="377">
                  <c:v>40743</c:v>
                </c:pt>
                <c:pt idx="378">
                  <c:v>40744</c:v>
                </c:pt>
                <c:pt idx="379">
                  <c:v>40745</c:v>
                </c:pt>
                <c:pt idx="380">
                  <c:v>40746</c:v>
                </c:pt>
                <c:pt idx="381">
                  <c:v>40749</c:v>
                </c:pt>
                <c:pt idx="382">
                  <c:v>40750</c:v>
                </c:pt>
                <c:pt idx="383">
                  <c:v>40751</c:v>
                </c:pt>
                <c:pt idx="384">
                  <c:v>40752</c:v>
                </c:pt>
                <c:pt idx="385">
                  <c:v>40753</c:v>
                </c:pt>
                <c:pt idx="386">
                  <c:v>40756</c:v>
                </c:pt>
                <c:pt idx="387">
                  <c:v>40757</c:v>
                </c:pt>
                <c:pt idx="388">
                  <c:v>40758</c:v>
                </c:pt>
                <c:pt idx="389">
                  <c:v>40759</c:v>
                </c:pt>
                <c:pt idx="390">
                  <c:v>40760</c:v>
                </c:pt>
                <c:pt idx="391">
                  <c:v>40763</c:v>
                </c:pt>
                <c:pt idx="392">
                  <c:v>40764</c:v>
                </c:pt>
                <c:pt idx="393">
                  <c:v>40765</c:v>
                </c:pt>
                <c:pt idx="394">
                  <c:v>40766</c:v>
                </c:pt>
                <c:pt idx="395">
                  <c:v>40767</c:v>
                </c:pt>
                <c:pt idx="396">
                  <c:v>40770</c:v>
                </c:pt>
                <c:pt idx="397">
                  <c:v>40771</c:v>
                </c:pt>
                <c:pt idx="398">
                  <c:v>40772</c:v>
                </c:pt>
                <c:pt idx="399">
                  <c:v>40773</c:v>
                </c:pt>
                <c:pt idx="400">
                  <c:v>40774</c:v>
                </c:pt>
                <c:pt idx="401">
                  <c:v>40777</c:v>
                </c:pt>
                <c:pt idx="402">
                  <c:v>40778</c:v>
                </c:pt>
                <c:pt idx="403">
                  <c:v>40779</c:v>
                </c:pt>
                <c:pt idx="404">
                  <c:v>40780</c:v>
                </c:pt>
                <c:pt idx="405">
                  <c:v>40781</c:v>
                </c:pt>
                <c:pt idx="406">
                  <c:v>40782</c:v>
                </c:pt>
                <c:pt idx="407">
                  <c:v>40786</c:v>
                </c:pt>
                <c:pt idx="408">
                  <c:v>40787</c:v>
                </c:pt>
                <c:pt idx="409">
                  <c:v>40788</c:v>
                </c:pt>
                <c:pt idx="410">
                  <c:v>40791</c:v>
                </c:pt>
                <c:pt idx="411">
                  <c:v>40792</c:v>
                </c:pt>
                <c:pt idx="412">
                  <c:v>40793</c:v>
                </c:pt>
                <c:pt idx="413">
                  <c:v>40794</c:v>
                </c:pt>
                <c:pt idx="414">
                  <c:v>40795</c:v>
                </c:pt>
                <c:pt idx="415">
                  <c:v>40798</c:v>
                </c:pt>
                <c:pt idx="416">
                  <c:v>40799</c:v>
                </c:pt>
                <c:pt idx="417">
                  <c:v>40800</c:v>
                </c:pt>
                <c:pt idx="418">
                  <c:v>40801</c:v>
                </c:pt>
                <c:pt idx="419">
                  <c:v>40802</c:v>
                </c:pt>
                <c:pt idx="420">
                  <c:v>40805</c:v>
                </c:pt>
                <c:pt idx="421">
                  <c:v>40806</c:v>
                </c:pt>
                <c:pt idx="422">
                  <c:v>40807</c:v>
                </c:pt>
                <c:pt idx="423">
                  <c:v>40808</c:v>
                </c:pt>
                <c:pt idx="424">
                  <c:v>40809</c:v>
                </c:pt>
                <c:pt idx="425">
                  <c:v>40812</c:v>
                </c:pt>
                <c:pt idx="426">
                  <c:v>40813</c:v>
                </c:pt>
                <c:pt idx="427">
                  <c:v>40814</c:v>
                </c:pt>
                <c:pt idx="428">
                  <c:v>40815</c:v>
                </c:pt>
                <c:pt idx="429">
                  <c:v>40816</c:v>
                </c:pt>
                <c:pt idx="430">
                  <c:v>40819</c:v>
                </c:pt>
                <c:pt idx="431">
                  <c:v>40820</c:v>
                </c:pt>
                <c:pt idx="432">
                  <c:v>40821</c:v>
                </c:pt>
                <c:pt idx="433">
                  <c:v>40822</c:v>
                </c:pt>
                <c:pt idx="434">
                  <c:v>40823</c:v>
                </c:pt>
                <c:pt idx="435">
                  <c:v>40827</c:v>
                </c:pt>
                <c:pt idx="436">
                  <c:v>40828</c:v>
                </c:pt>
                <c:pt idx="437">
                  <c:v>40829</c:v>
                </c:pt>
                <c:pt idx="438">
                  <c:v>40830</c:v>
                </c:pt>
                <c:pt idx="439">
                  <c:v>40833</c:v>
                </c:pt>
                <c:pt idx="440">
                  <c:v>40834</c:v>
                </c:pt>
                <c:pt idx="441">
                  <c:v>40835</c:v>
                </c:pt>
                <c:pt idx="442">
                  <c:v>40836</c:v>
                </c:pt>
                <c:pt idx="443">
                  <c:v>40837</c:v>
                </c:pt>
                <c:pt idx="444">
                  <c:v>40840</c:v>
                </c:pt>
                <c:pt idx="445">
                  <c:v>40841</c:v>
                </c:pt>
                <c:pt idx="446">
                  <c:v>40842</c:v>
                </c:pt>
                <c:pt idx="447">
                  <c:v>40843</c:v>
                </c:pt>
                <c:pt idx="448">
                  <c:v>40844</c:v>
                </c:pt>
                <c:pt idx="449">
                  <c:v>40847</c:v>
                </c:pt>
                <c:pt idx="450">
                  <c:v>40848</c:v>
                </c:pt>
                <c:pt idx="451">
                  <c:v>40849</c:v>
                </c:pt>
                <c:pt idx="452">
                  <c:v>40850</c:v>
                </c:pt>
                <c:pt idx="453">
                  <c:v>40851</c:v>
                </c:pt>
                <c:pt idx="454">
                  <c:v>40854</c:v>
                </c:pt>
                <c:pt idx="455">
                  <c:v>40855</c:v>
                </c:pt>
                <c:pt idx="456">
                  <c:v>40856</c:v>
                </c:pt>
                <c:pt idx="457">
                  <c:v>40857</c:v>
                </c:pt>
                <c:pt idx="458">
                  <c:v>40861</c:v>
                </c:pt>
                <c:pt idx="459">
                  <c:v>40862</c:v>
                </c:pt>
                <c:pt idx="460">
                  <c:v>40863</c:v>
                </c:pt>
                <c:pt idx="461">
                  <c:v>40864</c:v>
                </c:pt>
                <c:pt idx="462">
                  <c:v>40865</c:v>
                </c:pt>
                <c:pt idx="463">
                  <c:v>40868</c:v>
                </c:pt>
                <c:pt idx="464">
                  <c:v>40869</c:v>
                </c:pt>
                <c:pt idx="465">
                  <c:v>40870</c:v>
                </c:pt>
                <c:pt idx="466">
                  <c:v>40872</c:v>
                </c:pt>
                <c:pt idx="467">
                  <c:v>40875</c:v>
                </c:pt>
                <c:pt idx="468">
                  <c:v>40876</c:v>
                </c:pt>
                <c:pt idx="469">
                  <c:v>40877</c:v>
                </c:pt>
                <c:pt idx="470">
                  <c:v>40878</c:v>
                </c:pt>
                <c:pt idx="471">
                  <c:v>40879</c:v>
                </c:pt>
                <c:pt idx="472">
                  <c:v>40882</c:v>
                </c:pt>
                <c:pt idx="473">
                  <c:v>40883</c:v>
                </c:pt>
                <c:pt idx="474">
                  <c:v>40884</c:v>
                </c:pt>
                <c:pt idx="475">
                  <c:v>40885</c:v>
                </c:pt>
                <c:pt idx="476">
                  <c:v>40886</c:v>
                </c:pt>
                <c:pt idx="477">
                  <c:v>40889</c:v>
                </c:pt>
                <c:pt idx="478">
                  <c:v>40890</c:v>
                </c:pt>
                <c:pt idx="479">
                  <c:v>40891</c:v>
                </c:pt>
                <c:pt idx="480">
                  <c:v>40892</c:v>
                </c:pt>
                <c:pt idx="481">
                  <c:v>40897</c:v>
                </c:pt>
                <c:pt idx="482">
                  <c:v>40898</c:v>
                </c:pt>
                <c:pt idx="483">
                  <c:v>40899</c:v>
                </c:pt>
                <c:pt idx="484">
                  <c:v>40900</c:v>
                </c:pt>
                <c:pt idx="485">
                  <c:v>40904</c:v>
                </c:pt>
                <c:pt idx="486">
                  <c:v>40905</c:v>
                </c:pt>
                <c:pt idx="487">
                  <c:v>40906</c:v>
                </c:pt>
                <c:pt idx="488">
                  <c:v>40907</c:v>
                </c:pt>
                <c:pt idx="489">
                  <c:v>40912</c:v>
                </c:pt>
                <c:pt idx="490">
                  <c:v>40913</c:v>
                </c:pt>
                <c:pt idx="491">
                  <c:v>40914</c:v>
                </c:pt>
                <c:pt idx="492">
                  <c:v>40917</c:v>
                </c:pt>
                <c:pt idx="493">
                  <c:v>40918</c:v>
                </c:pt>
                <c:pt idx="494">
                  <c:v>40919</c:v>
                </c:pt>
                <c:pt idx="495">
                  <c:v>40920</c:v>
                </c:pt>
                <c:pt idx="496">
                  <c:v>40921</c:v>
                </c:pt>
                <c:pt idx="497">
                  <c:v>40925</c:v>
                </c:pt>
                <c:pt idx="498">
                  <c:v>40926</c:v>
                </c:pt>
                <c:pt idx="499">
                  <c:v>40927</c:v>
                </c:pt>
                <c:pt idx="500">
                  <c:v>40928</c:v>
                </c:pt>
                <c:pt idx="501">
                  <c:v>40931</c:v>
                </c:pt>
                <c:pt idx="502">
                  <c:v>40932</c:v>
                </c:pt>
                <c:pt idx="503">
                  <c:v>40933</c:v>
                </c:pt>
                <c:pt idx="504">
                  <c:v>40934</c:v>
                </c:pt>
                <c:pt idx="505">
                  <c:v>40935</c:v>
                </c:pt>
                <c:pt idx="506">
                  <c:v>40938</c:v>
                </c:pt>
                <c:pt idx="507">
                  <c:v>40939</c:v>
                </c:pt>
                <c:pt idx="508">
                  <c:v>40940</c:v>
                </c:pt>
                <c:pt idx="509">
                  <c:v>40941</c:v>
                </c:pt>
                <c:pt idx="510">
                  <c:v>40942</c:v>
                </c:pt>
                <c:pt idx="511">
                  <c:v>40945</c:v>
                </c:pt>
                <c:pt idx="512">
                  <c:v>40946</c:v>
                </c:pt>
                <c:pt idx="513">
                  <c:v>40947</c:v>
                </c:pt>
                <c:pt idx="514">
                  <c:v>40948</c:v>
                </c:pt>
                <c:pt idx="515">
                  <c:v>40949</c:v>
                </c:pt>
                <c:pt idx="516">
                  <c:v>40952</c:v>
                </c:pt>
                <c:pt idx="517">
                  <c:v>40953</c:v>
                </c:pt>
                <c:pt idx="518">
                  <c:v>40954</c:v>
                </c:pt>
                <c:pt idx="519">
                  <c:v>40955</c:v>
                </c:pt>
                <c:pt idx="520">
                  <c:v>40956</c:v>
                </c:pt>
                <c:pt idx="521">
                  <c:v>40960</c:v>
                </c:pt>
                <c:pt idx="522">
                  <c:v>40961</c:v>
                </c:pt>
                <c:pt idx="523">
                  <c:v>40962</c:v>
                </c:pt>
                <c:pt idx="524">
                  <c:v>40963</c:v>
                </c:pt>
                <c:pt idx="525">
                  <c:v>40966</c:v>
                </c:pt>
                <c:pt idx="526">
                  <c:v>40967</c:v>
                </c:pt>
                <c:pt idx="527">
                  <c:v>40968</c:v>
                </c:pt>
                <c:pt idx="528">
                  <c:v>40969</c:v>
                </c:pt>
                <c:pt idx="529">
                  <c:v>40970</c:v>
                </c:pt>
                <c:pt idx="530">
                  <c:v>40973</c:v>
                </c:pt>
                <c:pt idx="531">
                  <c:v>40974</c:v>
                </c:pt>
                <c:pt idx="532">
                  <c:v>40975</c:v>
                </c:pt>
                <c:pt idx="533">
                  <c:v>40980</c:v>
                </c:pt>
                <c:pt idx="534">
                  <c:v>40981</c:v>
                </c:pt>
                <c:pt idx="535">
                  <c:v>40982</c:v>
                </c:pt>
                <c:pt idx="536">
                  <c:v>40983</c:v>
                </c:pt>
                <c:pt idx="537">
                  <c:v>40984</c:v>
                </c:pt>
                <c:pt idx="538">
                  <c:v>40987</c:v>
                </c:pt>
                <c:pt idx="539">
                  <c:v>40988</c:v>
                </c:pt>
                <c:pt idx="540">
                  <c:v>40994</c:v>
                </c:pt>
                <c:pt idx="541">
                  <c:v>40995</c:v>
                </c:pt>
                <c:pt idx="542">
                  <c:v>40996</c:v>
                </c:pt>
                <c:pt idx="543">
                  <c:v>40997</c:v>
                </c:pt>
                <c:pt idx="544">
                  <c:v>40998</c:v>
                </c:pt>
                <c:pt idx="545">
                  <c:v>41001</c:v>
                </c:pt>
                <c:pt idx="546">
                  <c:v>41002</c:v>
                </c:pt>
                <c:pt idx="547">
                  <c:v>41003</c:v>
                </c:pt>
                <c:pt idx="548">
                  <c:v>41004</c:v>
                </c:pt>
                <c:pt idx="549">
                  <c:v>41005</c:v>
                </c:pt>
                <c:pt idx="550">
                  <c:v>41008</c:v>
                </c:pt>
                <c:pt idx="551">
                  <c:v>41009</c:v>
                </c:pt>
                <c:pt idx="552">
                  <c:v>41010</c:v>
                </c:pt>
                <c:pt idx="553">
                  <c:v>41011</c:v>
                </c:pt>
                <c:pt idx="554">
                  <c:v>41012</c:v>
                </c:pt>
                <c:pt idx="555">
                  <c:v>41015</c:v>
                </c:pt>
                <c:pt idx="556">
                  <c:v>41016</c:v>
                </c:pt>
                <c:pt idx="557">
                  <c:v>41017</c:v>
                </c:pt>
                <c:pt idx="558">
                  <c:v>41018</c:v>
                </c:pt>
                <c:pt idx="559">
                  <c:v>41019</c:v>
                </c:pt>
                <c:pt idx="560">
                  <c:v>41022</c:v>
                </c:pt>
                <c:pt idx="561">
                  <c:v>41023</c:v>
                </c:pt>
                <c:pt idx="562">
                  <c:v>41024</c:v>
                </c:pt>
                <c:pt idx="563">
                  <c:v>41025</c:v>
                </c:pt>
                <c:pt idx="564">
                  <c:v>41026</c:v>
                </c:pt>
                <c:pt idx="565">
                  <c:v>41031</c:v>
                </c:pt>
                <c:pt idx="566">
                  <c:v>41032</c:v>
                </c:pt>
                <c:pt idx="567">
                  <c:v>41033</c:v>
                </c:pt>
                <c:pt idx="568">
                  <c:v>41036</c:v>
                </c:pt>
                <c:pt idx="569">
                  <c:v>41037</c:v>
                </c:pt>
                <c:pt idx="570">
                  <c:v>41039</c:v>
                </c:pt>
                <c:pt idx="571">
                  <c:v>41040</c:v>
                </c:pt>
                <c:pt idx="572">
                  <c:v>41043</c:v>
                </c:pt>
                <c:pt idx="573">
                  <c:v>41044</c:v>
                </c:pt>
                <c:pt idx="574">
                  <c:v>41045</c:v>
                </c:pt>
                <c:pt idx="575">
                  <c:v>41046</c:v>
                </c:pt>
                <c:pt idx="576">
                  <c:v>41047</c:v>
                </c:pt>
                <c:pt idx="577">
                  <c:v>41050</c:v>
                </c:pt>
                <c:pt idx="578">
                  <c:v>41051</c:v>
                </c:pt>
                <c:pt idx="579">
                  <c:v>41052</c:v>
                </c:pt>
                <c:pt idx="580">
                  <c:v>41053</c:v>
                </c:pt>
                <c:pt idx="581">
                  <c:v>41054</c:v>
                </c:pt>
                <c:pt idx="582">
                  <c:v>41058</c:v>
                </c:pt>
                <c:pt idx="583">
                  <c:v>41059</c:v>
                </c:pt>
                <c:pt idx="584">
                  <c:v>41060</c:v>
                </c:pt>
                <c:pt idx="585">
                  <c:v>41061</c:v>
                </c:pt>
                <c:pt idx="586">
                  <c:v>41064</c:v>
                </c:pt>
                <c:pt idx="587">
                  <c:v>41065</c:v>
                </c:pt>
                <c:pt idx="588">
                  <c:v>41066</c:v>
                </c:pt>
                <c:pt idx="589">
                  <c:v>41067</c:v>
                </c:pt>
                <c:pt idx="590">
                  <c:v>41068</c:v>
                </c:pt>
                <c:pt idx="591">
                  <c:v>41071</c:v>
                </c:pt>
                <c:pt idx="592">
                  <c:v>41072</c:v>
                </c:pt>
                <c:pt idx="593">
                  <c:v>41073</c:v>
                </c:pt>
                <c:pt idx="594">
                  <c:v>41074</c:v>
                </c:pt>
                <c:pt idx="595">
                  <c:v>41075</c:v>
                </c:pt>
                <c:pt idx="596">
                  <c:v>41078</c:v>
                </c:pt>
                <c:pt idx="597">
                  <c:v>41079</c:v>
                </c:pt>
                <c:pt idx="598">
                  <c:v>41080</c:v>
                </c:pt>
                <c:pt idx="599">
                  <c:v>41081</c:v>
                </c:pt>
                <c:pt idx="600">
                  <c:v>41082</c:v>
                </c:pt>
                <c:pt idx="601">
                  <c:v>41085</c:v>
                </c:pt>
                <c:pt idx="602">
                  <c:v>41086</c:v>
                </c:pt>
                <c:pt idx="603">
                  <c:v>41087</c:v>
                </c:pt>
                <c:pt idx="604">
                  <c:v>41088</c:v>
                </c:pt>
                <c:pt idx="605">
                  <c:v>41089</c:v>
                </c:pt>
                <c:pt idx="606">
                  <c:v>41092</c:v>
                </c:pt>
                <c:pt idx="607">
                  <c:v>41093</c:v>
                </c:pt>
                <c:pt idx="608">
                  <c:v>41095</c:v>
                </c:pt>
                <c:pt idx="609">
                  <c:v>41099</c:v>
                </c:pt>
                <c:pt idx="610">
                  <c:v>41100</c:v>
                </c:pt>
                <c:pt idx="611">
                  <c:v>41101</c:v>
                </c:pt>
                <c:pt idx="612">
                  <c:v>41102</c:v>
                </c:pt>
                <c:pt idx="613">
                  <c:v>41103</c:v>
                </c:pt>
                <c:pt idx="614">
                  <c:v>41106</c:v>
                </c:pt>
                <c:pt idx="615">
                  <c:v>41107</c:v>
                </c:pt>
                <c:pt idx="616">
                  <c:v>41108</c:v>
                </c:pt>
                <c:pt idx="617">
                  <c:v>41109</c:v>
                </c:pt>
                <c:pt idx="618">
                  <c:v>41110</c:v>
                </c:pt>
                <c:pt idx="619">
                  <c:v>41113</c:v>
                </c:pt>
                <c:pt idx="620">
                  <c:v>41114</c:v>
                </c:pt>
                <c:pt idx="621">
                  <c:v>41115</c:v>
                </c:pt>
                <c:pt idx="622">
                  <c:v>41116</c:v>
                </c:pt>
                <c:pt idx="623">
                  <c:v>41117</c:v>
                </c:pt>
                <c:pt idx="624">
                  <c:v>41120</c:v>
                </c:pt>
                <c:pt idx="625">
                  <c:v>41121</c:v>
                </c:pt>
                <c:pt idx="626">
                  <c:v>41122</c:v>
                </c:pt>
                <c:pt idx="627">
                  <c:v>41123</c:v>
                </c:pt>
                <c:pt idx="628">
                  <c:v>41124</c:v>
                </c:pt>
                <c:pt idx="629">
                  <c:v>41127</c:v>
                </c:pt>
                <c:pt idx="630">
                  <c:v>41128</c:v>
                </c:pt>
                <c:pt idx="631">
                  <c:v>41129</c:v>
                </c:pt>
                <c:pt idx="632">
                  <c:v>41130</c:v>
                </c:pt>
                <c:pt idx="633">
                  <c:v>41131</c:v>
                </c:pt>
                <c:pt idx="634">
                  <c:v>41134</c:v>
                </c:pt>
                <c:pt idx="635">
                  <c:v>41135</c:v>
                </c:pt>
                <c:pt idx="636">
                  <c:v>41136</c:v>
                </c:pt>
                <c:pt idx="637">
                  <c:v>41137</c:v>
                </c:pt>
                <c:pt idx="638">
                  <c:v>41138</c:v>
                </c:pt>
                <c:pt idx="639">
                  <c:v>41141</c:v>
                </c:pt>
                <c:pt idx="640">
                  <c:v>41142</c:v>
                </c:pt>
                <c:pt idx="641">
                  <c:v>41143</c:v>
                </c:pt>
                <c:pt idx="642">
                  <c:v>41144</c:v>
                </c:pt>
                <c:pt idx="643">
                  <c:v>41145</c:v>
                </c:pt>
                <c:pt idx="644">
                  <c:v>41148</c:v>
                </c:pt>
                <c:pt idx="645">
                  <c:v>41149</c:v>
                </c:pt>
                <c:pt idx="646">
                  <c:v>41150</c:v>
                </c:pt>
                <c:pt idx="647">
                  <c:v>41152</c:v>
                </c:pt>
                <c:pt idx="648">
                  <c:v>41156</c:v>
                </c:pt>
                <c:pt idx="649">
                  <c:v>41157</c:v>
                </c:pt>
                <c:pt idx="650">
                  <c:v>41158</c:v>
                </c:pt>
                <c:pt idx="651">
                  <c:v>41159</c:v>
                </c:pt>
                <c:pt idx="652">
                  <c:v>41162</c:v>
                </c:pt>
                <c:pt idx="653">
                  <c:v>41163</c:v>
                </c:pt>
                <c:pt idx="654">
                  <c:v>41164</c:v>
                </c:pt>
                <c:pt idx="655">
                  <c:v>41165</c:v>
                </c:pt>
                <c:pt idx="656">
                  <c:v>41166</c:v>
                </c:pt>
                <c:pt idx="657">
                  <c:v>41169</c:v>
                </c:pt>
                <c:pt idx="658">
                  <c:v>41170</c:v>
                </c:pt>
                <c:pt idx="659">
                  <c:v>41171</c:v>
                </c:pt>
                <c:pt idx="660">
                  <c:v>41172</c:v>
                </c:pt>
                <c:pt idx="661">
                  <c:v>41173</c:v>
                </c:pt>
                <c:pt idx="662">
                  <c:v>41176</c:v>
                </c:pt>
                <c:pt idx="663">
                  <c:v>41177</c:v>
                </c:pt>
                <c:pt idx="664">
                  <c:v>41178</c:v>
                </c:pt>
                <c:pt idx="665">
                  <c:v>41179</c:v>
                </c:pt>
                <c:pt idx="666">
                  <c:v>41180</c:v>
                </c:pt>
              </c:numCache>
            </c:numRef>
          </c:cat>
          <c:val>
            <c:numRef>
              <c:f>'Figure 2.3.3'!$D$5:$D$671</c:f>
              <c:numCache>
                <c:formatCode>0.000</c:formatCode>
                <c:ptCount val="667"/>
                <c:pt idx="0">
                  <c:v>-0.24839068908384715</c:v>
                </c:pt>
                <c:pt idx="1">
                  <c:v>-0.46011436190671556</c:v>
                </c:pt>
                <c:pt idx="2">
                  <c:v>-0.68722466960352424</c:v>
                </c:pt>
                <c:pt idx="3">
                  <c:v>-0.20243016724677382</c:v>
                </c:pt>
                <c:pt idx="4">
                  <c:v>-4.5623972384584259E-3</c:v>
                </c:pt>
                <c:pt idx="5">
                  <c:v>-6.4481923407485126E-2</c:v>
                </c:pt>
                <c:pt idx="6">
                  <c:v>-9.1021172677051468E-2</c:v>
                </c:pt>
                <c:pt idx="7">
                  <c:v>-0.38040499218555346</c:v>
                </c:pt>
                <c:pt idx="8">
                  <c:v>-0.68740902474526933</c:v>
                </c:pt>
                <c:pt idx="9">
                  <c:v>-0.2818801229200118</c:v>
                </c:pt>
                <c:pt idx="10">
                  <c:v>-9.6039182282793872E-2</c:v>
                </c:pt>
                <c:pt idx="11">
                  <c:v>-0.43803644029513628</c:v>
                </c:pt>
                <c:pt idx="12">
                  <c:v>-0.22759014103900702</c:v>
                </c:pt>
                <c:pt idx="13">
                  <c:v>2.8591851322373124E-3</c:v>
                </c:pt>
                <c:pt idx="14">
                  <c:v>0.25432817527194729</c:v>
                </c:pt>
                <c:pt idx="15">
                  <c:v>0.22807169827698451</c:v>
                </c:pt>
                <c:pt idx="16">
                  <c:v>0.29030417734471925</c:v>
                </c:pt>
                <c:pt idx="17">
                  <c:v>4.4328802408757854E-2</c:v>
                </c:pt>
                <c:pt idx="18">
                  <c:v>-0.17640232108317214</c:v>
                </c:pt>
                <c:pt idx="19">
                  <c:v>-0.11615017064846417</c:v>
                </c:pt>
                <c:pt idx="20">
                  <c:v>-0.3152220173074195</c:v>
                </c:pt>
                <c:pt idx="21">
                  <c:v>-0.35836985948175842</c:v>
                </c:pt>
                <c:pt idx="22">
                  <c:v>-4.5229438930922669E-2</c:v>
                </c:pt>
                <c:pt idx="23">
                  <c:v>5.704915792710006E-2</c:v>
                </c:pt>
                <c:pt idx="24">
                  <c:v>0.45711808292606021</c:v>
                </c:pt>
                <c:pt idx="25">
                  <c:v>5.6996121722325904E-2</c:v>
                </c:pt>
                <c:pt idx="26">
                  <c:v>-0.39969793286896149</c:v>
                </c:pt>
                <c:pt idx="27">
                  <c:v>-1.4597698941666827E-2</c:v>
                </c:pt>
                <c:pt idx="28">
                  <c:v>-0.29757785467128028</c:v>
                </c:pt>
                <c:pt idx="29">
                  <c:v>-1.1681990265008112E-2</c:v>
                </c:pt>
                <c:pt idx="30">
                  <c:v>-0.29184978552067159</c:v>
                </c:pt>
                <c:pt idx="31">
                  <c:v>-0.28576977967690448</c:v>
                </c:pt>
                <c:pt idx="32">
                  <c:v>-4.2060552321839736E-2</c:v>
                </c:pt>
                <c:pt idx="33">
                  <c:v>-0.31712368779762434</c:v>
                </c:pt>
                <c:pt idx="34">
                  <c:v>-0.61396879029031259</c:v>
                </c:pt>
                <c:pt idx="35">
                  <c:v>-0.5717411331183786</c:v>
                </c:pt>
                <c:pt idx="36">
                  <c:v>-5.9218773956726825E-2</c:v>
                </c:pt>
                <c:pt idx="37">
                  <c:v>5.7163341827095428E-3</c:v>
                </c:pt>
                <c:pt idx="38">
                  <c:v>-0.32393878197513265</c:v>
                </c:pt>
                <c:pt idx="39">
                  <c:v>-2.3488688109890585E-3</c:v>
                </c:pt>
                <c:pt idx="40">
                  <c:v>1.5672976797586308E-2</c:v>
                </c:pt>
                <c:pt idx="41">
                  <c:v>-1.1070758346946766E-3</c:v>
                </c:pt>
                <c:pt idx="42">
                  <c:v>-0.18732394366197183</c:v>
                </c:pt>
                <c:pt idx="43">
                  <c:v>-0.13930818242116053</c:v>
                </c:pt>
                <c:pt idx="44">
                  <c:v>-7.2028811524609843E-3</c:v>
                </c:pt>
                <c:pt idx="45">
                  <c:v>-0.26921774466644088</c:v>
                </c:pt>
                <c:pt idx="46">
                  <c:v>-0.13371150729335493</c:v>
                </c:pt>
                <c:pt idx="47">
                  <c:v>-3.5787583376090303E-2</c:v>
                </c:pt>
                <c:pt idx="48">
                  <c:v>-8.8318966895037987E-2</c:v>
                </c:pt>
                <c:pt idx="49">
                  <c:v>-0.22785446822779859</c:v>
                </c:pt>
                <c:pt idx="50">
                  <c:v>-2.8684907325684024E-2</c:v>
                </c:pt>
                <c:pt idx="51">
                  <c:v>-1.7379440625491946E-2</c:v>
                </c:pt>
                <c:pt idx="52">
                  <c:v>-0.14174611138986454</c:v>
                </c:pt>
                <c:pt idx="53">
                  <c:v>-2.1549893022932486E-2</c:v>
                </c:pt>
                <c:pt idx="54">
                  <c:v>-2.9658272874881508E-3</c:v>
                </c:pt>
                <c:pt idx="55">
                  <c:v>0.1861441567529741</c:v>
                </c:pt>
                <c:pt idx="56">
                  <c:v>9.2620451852542168E-2</c:v>
                </c:pt>
                <c:pt idx="57">
                  <c:v>-6.9795765411279744E-3</c:v>
                </c:pt>
                <c:pt idx="58">
                  <c:v>3.2868427683981024E-3</c:v>
                </c:pt>
                <c:pt idx="59">
                  <c:v>-0.10119538334707337</c:v>
                </c:pt>
                <c:pt idx="60">
                  <c:v>-3.2740615297770254E-2</c:v>
                </c:pt>
                <c:pt idx="61">
                  <c:v>0.11220448817952718</c:v>
                </c:pt>
                <c:pt idx="62">
                  <c:v>-0.10579331863252479</c:v>
                </c:pt>
                <c:pt idx="63">
                  <c:v>-0.2678783692614129</c:v>
                </c:pt>
                <c:pt idx="64">
                  <c:v>-0.15034534232131644</c:v>
                </c:pt>
                <c:pt idx="65">
                  <c:v>-0.11154354454353414</c:v>
                </c:pt>
                <c:pt idx="66">
                  <c:v>-0.20542644568573815</c:v>
                </c:pt>
                <c:pt idx="67">
                  <c:v>-0.31417035664736526</c:v>
                </c:pt>
                <c:pt idx="68">
                  <c:v>-9.4883031241900187E-2</c:v>
                </c:pt>
                <c:pt idx="69">
                  <c:v>3.4923799547190215E-2</c:v>
                </c:pt>
                <c:pt idx="70">
                  <c:v>2.9931569873822041E-3</c:v>
                </c:pt>
                <c:pt idx="71">
                  <c:v>-0.10712535589561636</c:v>
                </c:pt>
                <c:pt idx="72">
                  <c:v>-2.5247971145175834E-3</c:v>
                </c:pt>
                <c:pt idx="73">
                  <c:v>1.6187008650077689E-2</c:v>
                </c:pt>
                <c:pt idx="74">
                  <c:v>-4.1575492341356671E-2</c:v>
                </c:pt>
                <c:pt idx="75">
                  <c:v>-0.36177110348866393</c:v>
                </c:pt>
                <c:pt idx="76">
                  <c:v>0.20710070620102544</c:v>
                </c:pt>
                <c:pt idx="77">
                  <c:v>0.28031879566083684</c:v>
                </c:pt>
                <c:pt idx="78">
                  <c:v>-4.5841542358570221E-2</c:v>
                </c:pt>
                <c:pt idx="79">
                  <c:v>9.6020589982181742E-2</c:v>
                </c:pt>
                <c:pt idx="80">
                  <c:v>0.15140419449615755</c:v>
                </c:pt>
                <c:pt idx="81">
                  <c:v>0.41682590953361359</c:v>
                </c:pt>
                <c:pt idx="82">
                  <c:v>0.46715130933114007</c:v>
                </c:pt>
                <c:pt idx="83">
                  <c:v>-0.21163339772483367</c:v>
                </c:pt>
                <c:pt idx="84">
                  <c:v>-0.17306895122288241</c:v>
                </c:pt>
                <c:pt idx="85">
                  <c:v>-8.9088993198582239E-2</c:v>
                </c:pt>
                <c:pt idx="86">
                  <c:v>-0.36820221030747347</c:v>
                </c:pt>
                <c:pt idx="87">
                  <c:v>2.3594180102241448E-4</c:v>
                </c:pt>
                <c:pt idx="88">
                  <c:v>-5.5167693360711839E-2</c:v>
                </c:pt>
                <c:pt idx="89">
                  <c:v>3.3769394584727712E-2</c:v>
                </c:pt>
                <c:pt idx="90">
                  <c:v>-3.9517749497655727E-2</c:v>
                </c:pt>
                <c:pt idx="91">
                  <c:v>0.19591690544412607</c:v>
                </c:pt>
                <c:pt idx="92">
                  <c:v>-0.10947241402426762</c:v>
                </c:pt>
                <c:pt idx="93">
                  <c:v>-6.5044121833190999E-2</c:v>
                </c:pt>
                <c:pt idx="94">
                  <c:v>-3.2814238042269191E-2</c:v>
                </c:pt>
                <c:pt idx="95">
                  <c:v>-1.8479033404406538E-2</c:v>
                </c:pt>
                <c:pt idx="96">
                  <c:v>8.6455331412103754E-3</c:v>
                </c:pt>
                <c:pt idx="97">
                  <c:v>-2.8571428571428571E-2</c:v>
                </c:pt>
                <c:pt idx="98">
                  <c:v>9.111759799833194E-2</c:v>
                </c:pt>
                <c:pt idx="99">
                  <c:v>4.82251449582803E-2</c:v>
                </c:pt>
                <c:pt idx="100">
                  <c:v>3.9300057372346528E-2</c:v>
                </c:pt>
                <c:pt idx="101">
                  <c:v>2.2210654173173694E-2</c:v>
                </c:pt>
                <c:pt idx="102">
                  <c:v>0.41712996535331559</c:v>
                </c:pt>
                <c:pt idx="103">
                  <c:v>0.13656387665198239</c:v>
                </c:pt>
                <c:pt idx="104">
                  <c:v>8.6931311329170383E-2</c:v>
                </c:pt>
                <c:pt idx="105">
                  <c:v>1.2170385395537525E-2</c:v>
                </c:pt>
                <c:pt idx="106">
                  <c:v>4.8615877373598716E-3</c:v>
                </c:pt>
                <c:pt idx="107">
                  <c:v>-5.8013052936910807E-3</c:v>
                </c:pt>
                <c:pt idx="108">
                  <c:v>0.10798258345428156</c:v>
                </c:pt>
                <c:pt idx="109">
                  <c:v>-1.7825800789820097E-2</c:v>
                </c:pt>
                <c:pt idx="110">
                  <c:v>-1.6646200027288852E-2</c:v>
                </c:pt>
                <c:pt idx="111">
                  <c:v>-7.651267127440281E-2</c:v>
                </c:pt>
                <c:pt idx="112">
                  <c:v>-0.15469982617997058</c:v>
                </c:pt>
                <c:pt idx="113">
                  <c:v>4.8390999274135014E-3</c:v>
                </c:pt>
                <c:pt idx="114">
                  <c:v>-1.5151515151515152E-2</c:v>
                </c:pt>
                <c:pt idx="115">
                  <c:v>-0.1492265696087352</c:v>
                </c:pt>
                <c:pt idx="116">
                  <c:v>0.23324070857936782</c:v>
                </c:pt>
                <c:pt idx="117">
                  <c:v>0.2630701242391395</c:v>
                </c:pt>
                <c:pt idx="118">
                  <c:v>9.0851685215881287E-2</c:v>
                </c:pt>
                <c:pt idx="119">
                  <c:v>0.32031943212067437</c:v>
                </c:pt>
                <c:pt idx="120">
                  <c:v>-1.7225497420781135E-2</c:v>
                </c:pt>
                <c:pt idx="121">
                  <c:v>0.16337929830685985</c:v>
                </c:pt>
                <c:pt idx="122">
                  <c:v>1.0869565217391304E-2</c:v>
                </c:pt>
                <c:pt idx="123">
                  <c:v>0.13938252716645091</c:v>
                </c:pt>
                <c:pt idx="124">
                  <c:v>0.1718567536006228</c:v>
                </c:pt>
                <c:pt idx="125">
                  <c:v>3.6249217973723914E-2</c:v>
                </c:pt>
                <c:pt idx="126">
                  <c:v>0.22988436521320163</c:v>
                </c:pt>
                <c:pt idx="127">
                  <c:v>0.209011522761329</c:v>
                </c:pt>
                <c:pt idx="128">
                  <c:v>9.0512592036767814E-2</c:v>
                </c:pt>
                <c:pt idx="129">
                  <c:v>1.8466591892324948E-2</c:v>
                </c:pt>
                <c:pt idx="130">
                  <c:v>0.13151714419915453</c:v>
                </c:pt>
                <c:pt idx="131">
                  <c:v>-6.8786085964787228E-3</c:v>
                </c:pt>
                <c:pt idx="132">
                  <c:v>-6.9958476259252573E-3</c:v>
                </c:pt>
                <c:pt idx="133">
                  <c:v>-3.4669099585935857E-2</c:v>
                </c:pt>
                <c:pt idx="134">
                  <c:v>-1.3316739265712509E-2</c:v>
                </c:pt>
                <c:pt idx="135">
                  <c:v>7.842290812288653E-3</c:v>
                </c:pt>
                <c:pt idx="136">
                  <c:v>-0.20835913312693499</c:v>
                </c:pt>
                <c:pt idx="137">
                  <c:v>-3.1303497187576426E-2</c:v>
                </c:pt>
                <c:pt idx="138">
                  <c:v>-4.4170030871526954E-2</c:v>
                </c:pt>
                <c:pt idx="139">
                  <c:v>-1.7521548678818707E-2</c:v>
                </c:pt>
                <c:pt idx="140">
                  <c:v>0.17141652105802255</c:v>
                </c:pt>
                <c:pt idx="141">
                  <c:v>2.5549637579592326E-2</c:v>
                </c:pt>
                <c:pt idx="142">
                  <c:v>-4.6182235299985039E-2</c:v>
                </c:pt>
                <c:pt idx="143">
                  <c:v>-2.1072965141803496E-3</c:v>
                </c:pt>
                <c:pt idx="144">
                  <c:v>-6.892366379123499E-2</c:v>
                </c:pt>
                <c:pt idx="145">
                  <c:v>-3.2031038527474513E-2</c:v>
                </c:pt>
                <c:pt idx="146">
                  <c:v>0.11877991762217523</c:v>
                </c:pt>
                <c:pt idx="147">
                  <c:v>9.8849324997734897E-2</c:v>
                </c:pt>
                <c:pt idx="148">
                  <c:v>0.10610162432319867</c:v>
                </c:pt>
                <c:pt idx="149">
                  <c:v>0.11144924595928857</c:v>
                </c:pt>
                <c:pt idx="150">
                  <c:v>0.22528116213683225</c:v>
                </c:pt>
                <c:pt idx="151">
                  <c:v>0.20891218872870249</c:v>
                </c:pt>
                <c:pt idx="152">
                  <c:v>4.4154088758729441E-2</c:v>
                </c:pt>
                <c:pt idx="153">
                  <c:v>-9.5160546935013066E-2</c:v>
                </c:pt>
                <c:pt idx="154">
                  <c:v>3.2886387463444244E-2</c:v>
                </c:pt>
                <c:pt idx="155">
                  <c:v>-0.10818838905574442</c:v>
                </c:pt>
                <c:pt idx="156">
                  <c:v>-2.2520773472082005E-3</c:v>
                </c:pt>
                <c:pt idx="157">
                  <c:v>-0.20407471931862176</c:v>
                </c:pt>
                <c:pt idx="158">
                  <c:v>-7.0679844264749927E-3</c:v>
                </c:pt>
                <c:pt idx="159">
                  <c:v>-0.29613910186199344</c:v>
                </c:pt>
                <c:pt idx="160">
                  <c:v>-0.12778227438284095</c:v>
                </c:pt>
                <c:pt idx="161">
                  <c:v>-4.250029596306381E-2</c:v>
                </c:pt>
                <c:pt idx="162">
                  <c:v>9.4661436124850763E-3</c:v>
                </c:pt>
                <c:pt idx="163">
                  <c:v>-6.563207242159716E-2</c:v>
                </c:pt>
                <c:pt idx="164">
                  <c:v>-9.8076197661259908E-3</c:v>
                </c:pt>
                <c:pt idx="165">
                  <c:v>-1.605351170568562E-3</c:v>
                </c:pt>
                <c:pt idx="166">
                  <c:v>1.2903542341281523E-2</c:v>
                </c:pt>
                <c:pt idx="167">
                  <c:v>-3.2913833404089468E-3</c:v>
                </c:pt>
                <c:pt idx="168">
                  <c:v>-3.2718204544035811E-3</c:v>
                </c:pt>
                <c:pt idx="169">
                  <c:v>-4.8866580387381946E-2</c:v>
                </c:pt>
                <c:pt idx="170">
                  <c:v>-3.5279844700625341E-3</c:v>
                </c:pt>
                <c:pt idx="171">
                  <c:v>-1.5130436658380134E-3</c:v>
                </c:pt>
                <c:pt idx="172">
                  <c:v>-7.0426925550568162E-2</c:v>
                </c:pt>
                <c:pt idx="173">
                  <c:v>-1.0136520939559504E-2</c:v>
                </c:pt>
                <c:pt idx="174">
                  <c:v>-7.6690811741169755E-3</c:v>
                </c:pt>
                <c:pt idx="175">
                  <c:v>2.9997173521491824E-2</c:v>
                </c:pt>
                <c:pt idx="176">
                  <c:v>-7.8027235921972762E-2</c:v>
                </c:pt>
                <c:pt idx="177">
                  <c:v>-1.0827197921177999E-4</c:v>
                </c:pt>
                <c:pt idx="178">
                  <c:v>4.448838358872961E-3</c:v>
                </c:pt>
                <c:pt idx="179">
                  <c:v>-4.1006014215418263E-3</c:v>
                </c:pt>
                <c:pt idx="180">
                  <c:v>-2.9492833517089305E-2</c:v>
                </c:pt>
                <c:pt idx="181">
                  <c:v>-3.6593207458934941E-2</c:v>
                </c:pt>
                <c:pt idx="182">
                  <c:v>-4.3078611606530391E-2</c:v>
                </c:pt>
                <c:pt idx="183">
                  <c:v>-3.5341951626355297E-2</c:v>
                </c:pt>
                <c:pt idx="184">
                  <c:v>8.4562792371356606E-3</c:v>
                </c:pt>
                <c:pt idx="185">
                  <c:v>2.7472527472527472E-2</c:v>
                </c:pt>
                <c:pt idx="186">
                  <c:v>-3.9377505305352514E-2</c:v>
                </c:pt>
                <c:pt idx="187">
                  <c:v>-0.29055288062427359</c:v>
                </c:pt>
                <c:pt idx="188">
                  <c:v>-4.6516079632465547E-2</c:v>
                </c:pt>
                <c:pt idx="189">
                  <c:v>7.0756605284227378E-2</c:v>
                </c:pt>
                <c:pt idx="190">
                  <c:v>4.7380156075808248E-2</c:v>
                </c:pt>
                <c:pt idx="191">
                  <c:v>0.21162790697674419</c:v>
                </c:pt>
                <c:pt idx="192">
                  <c:v>0.10439068100358423</c:v>
                </c:pt>
                <c:pt idx="193">
                  <c:v>-7.1565366394516685E-3</c:v>
                </c:pt>
                <c:pt idx="194">
                  <c:v>6.0210293303818482E-2</c:v>
                </c:pt>
                <c:pt idx="195">
                  <c:v>-3.0953066513101065E-3</c:v>
                </c:pt>
                <c:pt idx="196">
                  <c:v>4.3460476531342676E-2</c:v>
                </c:pt>
                <c:pt idx="197">
                  <c:v>0.13366431162879511</c:v>
                </c:pt>
                <c:pt idx="198">
                  <c:v>0</c:v>
                </c:pt>
                <c:pt idx="199">
                  <c:v>-1.9890525017346387E-2</c:v>
                </c:pt>
                <c:pt idx="200">
                  <c:v>-3.6977726015431651E-2</c:v>
                </c:pt>
                <c:pt idx="201">
                  <c:v>0.44022850694689331</c:v>
                </c:pt>
                <c:pt idx="202">
                  <c:v>-9.9560560285635813E-2</c:v>
                </c:pt>
                <c:pt idx="203">
                  <c:v>-7.2037914691943122E-2</c:v>
                </c:pt>
                <c:pt idx="204">
                  <c:v>-5.2681572409761804E-2</c:v>
                </c:pt>
                <c:pt idx="205">
                  <c:v>-1.1452735441811294E-2</c:v>
                </c:pt>
                <c:pt idx="206">
                  <c:v>2.5248756218905474E-2</c:v>
                </c:pt>
                <c:pt idx="207">
                  <c:v>0.15299666398251466</c:v>
                </c:pt>
                <c:pt idx="208">
                  <c:v>-3.9912917271407835E-3</c:v>
                </c:pt>
                <c:pt idx="209">
                  <c:v>0.16546085949934886</c:v>
                </c:pt>
                <c:pt idx="210">
                  <c:v>0.10327602230483271</c:v>
                </c:pt>
                <c:pt idx="211">
                  <c:v>3.1577617784514338E-2</c:v>
                </c:pt>
                <c:pt idx="212">
                  <c:v>-5.3198563638781756E-4</c:v>
                </c:pt>
                <c:pt idx="213">
                  <c:v>9.1081593927893733E-3</c:v>
                </c:pt>
                <c:pt idx="214">
                  <c:v>0.25896290138210537</c:v>
                </c:pt>
                <c:pt idx="215">
                  <c:v>1.8322475570032574E-2</c:v>
                </c:pt>
                <c:pt idx="216">
                  <c:v>7.950419431576311E-2</c:v>
                </c:pt>
                <c:pt idx="217">
                  <c:v>0.11821486774476621</c:v>
                </c:pt>
                <c:pt idx="218">
                  <c:v>-6.4404377608062363E-2</c:v>
                </c:pt>
                <c:pt idx="219">
                  <c:v>-8.4839650145772591E-2</c:v>
                </c:pt>
                <c:pt idx="220">
                  <c:v>-0.38383707355039565</c:v>
                </c:pt>
                <c:pt idx="221">
                  <c:v>-0.23307944764381697</c:v>
                </c:pt>
                <c:pt idx="222">
                  <c:v>-9.9767209843698037E-4</c:v>
                </c:pt>
                <c:pt idx="223">
                  <c:v>-5.1442630284052784E-2</c:v>
                </c:pt>
                <c:pt idx="224">
                  <c:v>1.9119153294639809E-2</c:v>
                </c:pt>
                <c:pt idx="225">
                  <c:v>-4.701627486437613E-2</c:v>
                </c:pt>
                <c:pt idx="226">
                  <c:v>-1.2902290518991012E-2</c:v>
                </c:pt>
                <c:pt idx="227">
                  <c:v>-6.7162046298942554E-2</c:v>
                </c:pt>
                <c:pt idx="228">
                  <c:v>-7.8742560659240041E-2</c:v>
                </c:pt>
                <c:pt idx="229">
                  <c:v>-1.2966553484206535E-2</c:v>
                </c:pt>
                <c:pt idx="230">
                  <c:v>1.4854682454251884E-2</c:v>
                </c:pt>
                <c:pt idx="231">
                  <c:v>2.6759401155251678E-2</c:v>
                </c:pt>
                <c:pt idx="232">
                  <c:v>-0.1245136186770428</c:v>
                </c:pt>
                <c:pt idx="233">
                  <c:v>-0.06</c:v>
                </c:pt>
                <c:pt idx="234">
                  <c:v>-0.31268791340950092</c:v>
                </c:pt>
                <c:pt idx="235">
                  <c:v>-0.18583525789068514</c:v>
                </c:pt>
                <c:pt idx="236">
                  <c:v>8.4550345887778634E-3</c:v>
                </c:pt>
                <c:pt idx="237">
                  <c:v>7.0756720674798226E-2</c:v>
                </c:pt>
                <c:pt idx="238">
                  <c:v>-9.0809025866813428E-2</c:v>
                </c:pt>
                <c:pt idx="239">
                  <c:v>-0.20549714074893932</c:v>
                </c:pt>
                <c:pt idx="240">
                  <c:v>-0.19383015893306063</c:v>
                </c:pt>
                <c:pt idx="241">
                  <c:v>-0.20028045863235172</c:v>
                </c:pt>
                <c:pt idx="242">
                  <c:v>-5.6772653652715027E-2</c:v>
                </c:pt>
                <c:pt idx="243">
                  <c:v>-1.0424003380757853E-2</c:v>
                </c:pt>
                <c:pt idx="244">
                  <c:v>1.6241923905240489E-2</c:v>
                </c:pt>
                <c:pt idx="245">
                  <c:v>-6.3904569176696129E-4</c:v>
                </c:pt>
                <c:pt idx="246">
                  <c:v>-1.8429954508340139E-2</c:v>
                </c:pt>
                <c:pt idx="247">
                  <c:v>-0.23335280373831777</c:v>
                </c:pt>
                <c:pt idx="248">
                  <c:v>0</c:v>
                </c:pt>
                <c:pt idx="249">
                  <c:v>-9.2028784943260444E-2</c:v>
                </c:pt>
                <c:pt idx="250">
                  <c:v>4.6917046917046915E-2</c:v>
                </c:pt>
                <c:pt idx="251">
                  <c:v>1.5379415244211594E-2</c:v>
                </c:pt>
                <c:pt idx="252">
                  <c:v>-0.36735445836403829</c:v>
                </c:pt>
                <c:pt idx="253">
                  <c:v>-0.13189208829139795</c:v>
                </c:pt>
                <c:pt idx="254">
                  <c:v>-0.67039800995024879</c:v>
                </c:pt>
                <c:pt idx="255">
                  <c:v>-2.421893921046258E-3</c:v>
                </c:pt>
                <c:pt idx="256">
                  <c:v>-0.46622773044151822</c:v>
                </c:pt>
                <c:pt idx="257">
                  <c:v>-0.25529617014206196</c:v>
                </c:pt>
                <c:pt idx="258">
                  <c:v>-5.3882438316400577E-2</c:v>
                </c:pt>
                <c:pt idx="259">
                  <c:v>-0.31058749110460981</c:v>
                </c:pt>
                <c:pt idx="260">
                  <c:v>-0.26860927152317882</c:v>
                </c:pt>
                <c:pt idx="261">
                  <c:v>1.7556279201472461E-2</c:v>
                </c:pt>
                <c:pt idx="262">
                  <c:v>-0.29090372120496161</c:v>
                </c:pt>
                <c:pt idx="263">
                  <c:v>-8.1849511774842038E-3</c:v>
                </c:pt>
                <c:pt idx="264">
                  <c:v>3.5943713673906391E-2</c:v>
                </c:pt>
                <c:pt idx="265">
                  <c:v>1.2563884156729131E-2</c:v>
                </c:pt>
                <c:pt idx="266">
                  <c:v>3.2944277108433737E-3</c:v>
                </c:pt>
                <c:pt idx="267">
                  <c:v>-6.9198419778259204E-2</c:v>
                </c:pt>
                <c:pt idx="268">
                  <c:v>-2.408912978018669E-2</c:v>
                </c:pt>
                <c:pt idx="269">
                  <c:v>-1.8294758339006126E-2</c:v>
                </c:pt>
                <c:pt idx="270">
                  <c:v>-0.45023213679085039</c:v>
                </c:pt>
                <c:pt idx="271">
                  <c:v>-0.49065387094463941</c:v>
                </c:pt>
                <c:pt idx="272">
                  <c:v>-0.411917579357713</c:v>
                </c:pt>
                <c:pt idx="273">
                  <c:v>-2.7593582887700533E-2</c:v>
                </c:pt>
                <c:pt idx="274">
                  <c:v>0.22921539442908781</c:v>
                </c:pt>
                <c:pt idx="275">
                  <c:v>-0.23457131023056743</c:v>
                </c:pt>
                <c:pt idx="276">
                  <c:v>-6.9420927869962748E-2</c:v>
                </c:pt>
                <c:pt idx="277">
                  <c:v>-0.52796156983594666</c:v>
                </c:pt>
                <c:pt idx="278">
                  <c:v>-0.30138900304101257</c:v>
                </c:pt>
                <c:pt idx="279">
                  <c:v>0.13138156302927656</c:v>
                </c:pt>
                <c:pt idx="280">
                  <c:v>-0.18076319916361736</c:v>
                </c:pt>
                <c:pt idx="281">
                  <c:v>-0.28671274961597543</c:v>
                </c:pt>
                <c:pt idx="282">
                  <c:v>-0.4386339381003202</c:v>
                </c:pt>
                <c:pt idx="283">
                  <c:v>-4.074952026188057E-2</c:v>
                </c:pt>
                <c:pt idx="284">
                  <c:v>-0.17516826071555083</c:v>
                </c:pt>
                <c:pt idx="285">
                  <c:v>-0.57907041990086972</c:v>
                </c:pt>
                <c:pt idx="286">
                  <c:v>-8.2696629213483142E-2</c:v>
                </c:pt>
                <c:pt idx="287">
                  <c:v>-0.38728668941979522</c:v>
                </c:pt>
                <c:pt idx="288">
                  <c:v>-0.5475202429149798</c:v>
                </c:pt>
                <c:pt idx="289">
                  <c:v>-0.5499260355029586</c:v>
                </c:pt>
                <c:pt idx="290">
                  <c:v>-0.11611858319836631</c:v>
                </c:pt>
                <c:pt idx="291">
                  <c:v>-0.28177203507152748</c:v>
                </c:pt>
                <c:pt idx="292">
                  <c:v>0.10076441973592773</c:v>
                </c:pt>
                <c:pt idx="293">
                  <c:v>0.23743297587131368</c:v>
                </c:pt>
                <c:pt idx="294">
                  <c:v>0.15692532141880186</c:v>
                </c:pt>
                <c:pt idx="295">
                  <c:v>-0.14509959763548755</c:v>
                </c:pt>
                <c:pt idx="296">
                  <c:v>1.027317300957273E-2</c:v>
                </c:pt>
                <c:pt idx="297">
                  <c:v>9.5949439816144788E-2</c:v>
                </c:pt>
                <c:pt idx="298">
                  <c:v>0.54150013941816155</c:v>
                </c:pt>
                <c:pt idx="299">
                  <c:v>-0.14221120186697783</c:v>
                </c:pt>
                <c:pt idx="300">
                  <c:v>0.2032542372881356</c:v>
                </c:pt>
                <c:pt idx="301">
                  <c:v>6.8455031166518257E-2</c:v>
                </c:pt>
                <c:pt idx="302">
                  <c:v>-0.36538241682862693</c:v>
                </c:pt>
                <c:pt idx="303">
                  <c:v>1.3937282229965157E-2</c:v>
                </c:pt>
                <c:pt idx="304">
                  <c:v>-2.5101320434043665E-2</c:v>
                </c:pt>
                <c:pt idx="305">
                  <c:v>7.0717967158096612E-2</c:v>
                </c:pt>
                <c:pt idx="306">
                  <c:v>-8.2030214683275912E-2</c:v>
                </c:pt>
                <c:pt idx="307">
                  <c:v>-0.27633191550717323</c:v>
                </c:pt>
                <c:pt idx="308">
                  <c:v>0.13958333333333334</c:v>
                </c:pt>
                <c:pt idx="309">
                  <c:v>3.2509537236689333E-2</c:v>
                </c:pt>
                <c:pt idx="310">
                  <c:v>0.21480435659540137</c:v>
                </c:pt>
                <c:pt idx="311">
                  <c:v>-0.24043154379655793</c:v>
                </c:pt>
                <c:pt idx="312">
                  <c:v>-0.16644420715429792</c:v>
                </c:pt>
                <c:pt idx="313">
                  <c:v>-4.0662108672184241E-2</c:v>
                </c:pt>
                <c:pt idx="314">
                  <c:v>-0.31148384441243054</c:v>
                </c:pt>
                <c:pt idx="315">
                  <c:v>-4.7637565623177133E-3</c:v>
                </c:pt>
                <c:pt idx="316">
                  <c:v>-5.3157992220781623E-2</c:v>
                </c:pt>
                <c:pt idx="317">
                  <c:v>3.6733790661650806E-2</c:v>
                </c:pt>
                <c:pt idx="318">
                  <c:v>-0.1261507334344967</c:v>
                </c:pt>
                <c:pt idx="319">
                  <c:v>0.16674013665417678</c:v>
                </c:pt>
                <c:pt idx="320">
                  <c:v>0.14243453489646105</c:v>
                </c:pt>
                <c:pt idx="321">
                  <c:v>0.12216046399226679</c:v>
                </c:pt>
                <c:pt idx="322">
                  <c:v>2.4068830320191678E-2</c:v>
                </c:pt>
                <c:pt idx="323">
                  <c:v>8.1437873517081441E-2</c:v>
                </c:pt>
                <c:pt idx="324">
                  <c:v>0.26934905176832391</c:v>
                </c:pt>
                <c:pt idx="325">
                  <c:v>-5.5285385206040441E-2</c:v>
                </c:pt>
                <c:pt idx="326">
                  <c:v>-3.9489489489489486E-2</c:v>
                </c:pt>
                <c:pt idx="327">
                  <c:v>-1.8117369042930289E-2</c:v>
                </c:pt>
                <c:pt idx="328">
                  <c:v>0.23442136498516319</c:v>
                </c:pt>
                <c:pt idx="329">
                  <c:v>0.10912476722532588</c:v>
                </c:pt>
                <c:pt idx="330">
                  <c:v>-1.842319154700623E-2</c:v>
                </c:pt>
                <c:pt idx="331">
                  <c:v>-3.3654517525485268E-2</c:v>
                </c:pt>
                <c:pt idx="332">
                  <c:v>0.11879332958590968</c:v>
                </c:pt>
                <c:pt idx="333">
                  <c:v>1.2939425168899576E-2</c:v>
                </c:pt>
                <c:pt idx="334">
                  <c:v>-7.2627501613944478E-4</c:v>
                </c:pt>
                <c:pt idx="335">
                  <c:v>3.6529680365296802E-2</c:v>
                </c:pt>
                <c:pt idx="336">
                  <c:v>-2.0164851339417134E-2</c:v>
                </c:pt>
                <c:pt idx="337">
                  <c:v>-7.5240410017964707E-2</c:v>
                </c:pt>
                <c:pt idx="338">
                  <c:v>-0.14339660141111002</c:v>
                </c:pt>
                <c:pt idx="339">
                  <c:v>-5.9370816599732264E-2</c:v>
                </c:pt>
                <c:pt idx="340">
                  <c:v>-0.17124067282155053</c:v>
                </c:pt>
                <c:pt idx="341">
                  <c:v>-7.7558114273300019E-2</c:v>
                </c:pt>
                <c:pt idx="342">
                  <c:v>-2.7491408934707903E-2</c:v>
                </c:pt>
                <c:pt idx="343">
                  <c:v>-0.1244349274327861</c:v>
                </c:pt>
                <c:pt idx="344">
                  <c:v>-8.9300582847626972E-2</c:v>
                </c:pt>
                <c:pt idx="345">
                  <c:v>-0.13067929554536037</c:v>
                </c:pt>
                <c:pt idx="346">
                  <c:v>-1.9820601851851853E-2</c:v>
                </c:pt>
                <c:pt idx="347">
                  <c:v>-0.18192868719611022</c:v>
                </c:pt>
                <c:pt idx="348">
                  <c:v>6.6974252120851315E-3</c:v>
                </c:pt>
                <c:pt idx="349">
                  <c:v>-2.1127808361850915E-2</c:v>
                </c:pt>
                <c:pt idx="350">
                  <c:v>-2.3529411764705882E-2</c:v>
                </c:pt>
                <c:pt idx="351">
                  <c:v>-0.3213657162970785</c:v>
                </c:pt>
                <c:pt idx="352">
                  <c:v>5.2868094105207507E-2</c:v>
                </c:pt>
                <c:pt idx="353">
                  <c:v>-0.15629095674967233</c:v>
                </c:pt>
                <c:pt idx="354">
                  <c:v>-1.9988577955454025E-2</c:v>
                </c:pt>
                <c:pt idx="355">
                  <c:v>3.3731553056921992E-2</c:v>
                </c:pt>
                <c:pt idx="356">
                  <c:v>0.21185496844449944</c:v>
                </c:pt>
                <c:pt idx="357">
                  <c:v>0.46904379729419859</c:v>
                </c:pt>
                <c:pt idx="358">
                  <c:v>0.10507004669779853</c:v>
                </c:pt>
                <c:pt idx="359">
                  <c:v>6.3475724824155087E-3</c:v>
                </c:pt>
                <c:pt idx="360">
                  <c:v>-1.7850312380466658E-3</c:v>
                </c:pt>
                <c:pt idx="361">
                  <c:v>0.53296966216862862</c:v>
                </c:pt>
                <c:pt idx="362">
                  <c:v>0.37530487804878049</c:v>
                </c:pt>
                <c:pt idx="363">
                  <c:v>0.29089128305582762</c:v>
                </c:pt>
                <c:pt idx="364">
                  <c:v>-6.774313288789903E-2</c:v>
                </c:pt>
                <c:pt idx="365">
                  <c:v>-6.4053867403314924E-2</c:v>
                </c:pt>
                <c:pt idx="366">
                  <c:v>-1.5286270150083379E-2</c:v>
                </c:pt>
                <c:pt idx="367">
                  <c:v>-4.424379232505643E-2</c:v>
                </c:pt>
                <c:pt idx="368">
                  <c:v>-5.0920801046593536E-2</c:v>
                </c:pt>
                <c:pt idx="369">
                  <c:v>-0.38545793521323701</c:v>
                </c:pt>
                <c:pt idx="370">
                  <c:v>-0.3121937157682329</c:v>
                </c:pt>
                <c:pt idx="371">
                  <c:v>-7.9867674858223062E-2</c:v>
                </c:pt>
                <c:pt idx="372">
                  <c:v>0.195822454308094</c:v>
                </c:pt>
                <c:pt idx="373">
                  <c:v>-5.1293847038527893E-2</c:v>
                </c:pt>
                <c:pt idx="374">
                  <c:v>-0.15392706872370265</c:v>
                </c:pt>
                <c:pt idx="375">
                  <c:v>6.5692026546119067E-2</c:v>
                </c:pt>
                <c:pt idx="376">
                  <c:v>8.4629235554100513E-2</c:v>
                </c:pt>
                <c:pt idx="377">
                  <c:v>0.22354694485842028</c:v>
                </c:pt>
                <c:pt idx="378">
                  <c:v>0.53532240167673528</c:v>
                </c:pt>
                <c:pt idx="379">
                  <c:v>-8.6840484500102649E-2</c:v>
                </c:pt>
                <c:pt idx="380">
                  <c:v>-2.206449621971918E-2</c:v>
                </c:pt>
                <c:pt idx="381">
                  <c:v>-4.7415024278777494E-2</c:v>
                </c:pt>
                <c:pt idx="382">
                  <c:v>-0.33685700016647246</c:v>
                </c:pt>
                <c:pt idx="383">
                  <c:v>-3.2148900169204735E-2</c:v>
                </c:pt>
                <c:pt idx="384">
                  <c:v>-3.8765254845656856E-2</c:v>
                </c:pt>
                <c:pt idx="385">
                  <c:v>-2.615062761506276E-2</c:v>
                </c:pt>
                <c:pt idx="386">
                  <c:v>-0.16067702295386041</c:v>
                </c:pt>
                <c:pt idx="387">
                  <c:v>-0.12209910098264687</c:v>
                </c:pt>
                <c:pt idx="388">
                  <c:v>-1.69971671388102E-2</c:v>
                </c:pt>
                <c:pt idx="389">
                  <c:v>9.4847906611291957E-2</c:v>
                </c:pt>
                <c:pt idx="390">
                  <c:v>0.59072011878247954</c:v>
                </c:pt>
                <c:pt idx="391">
                  <c:v>0.53175342830515249</c:v>
                </c:pt>
                <c:pt idx="392">
                  <c:v>0.6090308370044053</c:v>
                </c:pt>
                <c:pt idx="393">
                  <c:v>0.14125519985530838</c:v>
                </c:pt>
                <c:pt idx="394">
                  <c:v>0.21938824431872664</c:v>
                </c:pt>
                <c:pt idx="395">
                  <c:v>0.48964518464880519</c:v>
                </c:pt>
                <c:pt idx="396">
                  <c:v>2.2023111706581812E-2</c:v>
                </c:pt>
                <c:pt idx="397">
                  <c:v>3.2163466086462963E-3</c:v>
                </c:pt>
                <c:pt idx="398">
                  <c:v>-0.21308538769939436</c:v>
                </c:pt>
                <c:pt idx="399">
                  <c:v>-4.0656763096168884E-2</c:v>
                </c:pt>
                <c:pt idx="400">
                  <c:v>-4.3276661514683151E-2</c:v>
                </c:pt>
                <c:pt idx="401">
                  <c:v>-6.5015479876160992E-2</c:v>
                </c:pt>
                <c:pt idx="402">
                  <c:v>-0.28489507076622744</c:v>
                </c:pt>
                <c:pt idx="403">
                  <c:v>-3.5375868603916616E-2</c:v>
                </c:pt>
                <c:pt idx="404">
                  <c:v>5.8101472995090019E-2</c:v>
                </c:pt>
                <c:pt idx="405">
                  <c:v>1.9946808510638299E-2</c:v>
                </c:pt>
                <c:pt idx="406">
                  <c:v>1.8681318681318681E-2</c:v>
                </c:pt>
                <c:pt idx="407">
                  <c:v>-0.39012797074954297</c:v>
                </c:pt>
                <c:pt idx="408">
                  <c:v>-9.1165617538528324E-2</c:v>
                </c:pt>
                <c:pt idx="409">
                  <c:v>-5.7104467584816933E-3</c:v>
                </c:pt>
                <c:pt idx="410">
                  <c:v>1.444043321299639E-2</c:v>
                </c:pt>
                <c:pt idx="411">
                  <c:v>-7.08480086697372E-2</c:v>
                </c:pt>
                <c:pt idx="412">
                  <c:v>-5.0760043431053205E-2</c:v>
                </c:pt>
                <c:pt idx="413">
                  <c:v>-4.7789725209080045E-3</c:v>
                </c:pt>
                <c:pt idx="414">
                  <c:v>4.3773584905660377E-2</c:v>
                </c:pt>
                <c:pt idx="415">
                  <c:v>0.46517270910648018</c:v>
                </c:pt>
                <c:pt idx="416">
                  <c:v>1.6253987543673097E-2</c:v>
                </c:pt>
                <c:pt idx="417">
                  <c:v>-2.7584732171495777E-2</c:v>
                </c:pt>
                <c:pt idx="418">
                  <c:v>-1.8505942275042445E-2</c:v>
                </c:pt>
                <c:pt idx="419">
                  <c:v>-5.3198226725775809E-2</c:v>
                </c:pt>
                <c:pt idx="420">
                  <c:v>2.3881893182805036E-2</c:v>
                </c:pt>
                <c:pt idx="421">
                  <c:v>-8.644126873475079E-2</c:v>
                </c:pt>
                <c:pt idx="422">
                  <c:v>0.20224586288416074</c:v>
                </c:pt>
                <c:pt idx="423">
                  <c:v>0.52270456311757518</c:v>
                </c:pt>
                <c:pt idx="424">
                  <c:v>0.49206984940724124</c:v>
                </c:pt>
                <c:pt idx="425">
                  <c:v>0.37487645779798379</c:v>
                </c:pt>
                <c:pt idx="426">
                  <c:v>-1.7623885548413851E-2</c:v>
                </c:pt>
                <c:pt idx="427">
                  <c:v>5.5211186391812023E-2</c:v>
                </c:pt>
                <c:pt idx="428">
                  <c:v>0.32545847681588852</c:v>
                </c:pt>
                <c:pt idx="429">
                  <c:v>0.61595212299437652</c:v>
                </c:pt>
                <c:pt idx="430">
                  <c:v>0.79854813709207428</c:v>
                </c:pt>
                <c:pt idx="431">
                  <c:v>3.7139199307538009</c:v>
                </c:pt>
                <c:pt idx="432">
                  <c:v>1.3937788490186072</c:v>
                </c:pt>
                <c:pt idx="433">
                  <c:v>3.1415347717861879</c:v>
                </c:pt>
                <c:pt idx="434">
                  <c:v>-0.56126174669928175</c:v>
                </c:pt>
                <c:pt idx="435">
                  <c:v>0.15366952886350002</c:v>
                </c:pt>
                <c:pt idx="436">
                  <c:v>-1.008401073450184</c:v>
                </c:pt>
                <c:pt idx="437">
                  <c:v>1.2469016188359385</c:v>
                </c:pt>
                <c:pt idx="438">
                  <c:v>-0.18509948025985073</c:v>
                </c:pt>
                <c:pt idx="439">
                  <c:v>-2.8610192030374346</c:v>
                </c:pt>
                <c:pt idx="440">
                  <c:v>0.20842299834853453</c:v>
                </c:pt>
                <c:pt idx="441">
                  <c:v>-0.3267014335392715</c:v>
                </c:pt>
                <c:pt idx="442">
                  <c:v>0.46368983810299813</c:v>
                </c:pt>
                <c:pt idx="443">
                  <c:v>0.64346235580297162</c:v>
                </c:pt>
                <c:pt idx="444">
                  <c:v>0.71501759236950868</c:v>
                </c:pt>
                <c:pt idx="445">
                  <c:v>-0.49469247175397069</c:v>
                </c:pt>
                <c:pt idx="446">
                  <c:v>-0.49540874502851884</c:v>
                </c:pt>
                <c:pt idx="447">
                  <c:v>-0.51024255969532206</c:v>
                </c:pt>
                <c:pt idx="448">
                  <c:v>-1.7200989900410983</c:v>
                </c:pt>
                <c:pt idx="449">
                  <c:v>0.26532955779437195</c:v>
                </c:pt>
                <c:pt idx="450">
                  <c:v>-0.11307492025856598</c:v>
                </c:pt>
                <c:pt idx="451">
                  <c:v>0.28886691008682175</c:v>
                </c:pt>
                <c:pt idx="452">
                  <c:v>2.0907879338894261E-2</c:v>
                </c:pt>
                <c:pt idx="453">
                  <c:v>-0.10441616152988843</c:v>
                </c:pt>
                <c:pt idx="454">
                  <c:v>-0.27270236525502273</c:v>
                </c:pt>
                <c:pt idx="455">
                  <c:v>-0.60799487609520197</c:v>
                </c:pt>
                <c:pt idx="456">
                  <c:v>-0.45093354564038979</c:v>
                </c:pt>
                <c:pt idx="457">
                  <c:v>0.14456663104458692</c:v>
                </c:pt>
                <c:pt idx="458">
                  <c:v>0.48207657608380095</c:v>
                </c:pt>
                <c:pt idx="459">
                  <c:v>0.46187806789553881</c:v>
                </c:pt>
                <c:pt idx="460">
                  <c:v>-0.50570729897949651</c:v>
                </c:pt>
                <c:pt idx="461">
                  <c:v>-3.7176192642058833E-2</c:v>
                </c:pt>
                <c:pt idx="462">
                  <c:v>-0.8525688424884752</c:v>
                </c:pt>
                <c:pt idx="463">
                  <c:v>-0.54898130962466052</c:v>
                </c:pt>
                <c:pt idx="464">
                  <c:v>-0.18543704048269988</c:v>
                </c:pt>
                <c:pt idx="465">
                  <c:v>-1.4412076392494344</c:v>
                </c:pt>
                <c:pt idx="466">
                  <c:v>-0.50596094859039031</c:v>
                </c:pt>
                <c:pt idx="467">
                  <c:v>-0.49398120933913947</c:v>
                </c:pt>
                <c:pt idx="468">
                  <c:v>-0.69833792077948365</c:v>
                </c:pt>
                <c:pt idx="469">
                  <c:v>-0.64881872490175907</c:v>
                </c:pt>
                <c:pt idx="470">
                  <c:v>-1.3986442265162022</c:v>
                </c:pt>
                <c:pt idx="471">
                  <c:v>0.19694638685548324</c:v>
                </c:pt>
                <c:pt idx="472">
                  <c:v>1.2564672631876461</c:v>
                </c:pt>
                <c:pt idx="473">
                  <c:v>0.23727911717858891</c:v>
                </c:pt>
                <c:pt idx="474">
                  <c:v>-0.53121876803072055</c:v>
                </c:pt>
                <c:pt idx="475">
                  <c:v>-0.15702651544259688</c:v>
                </c:pt>
                <c:pt idx="476">
                  <c:v>-0.69683589066288887</c:v>
                </c:pt>
                <c:pt idx="477">
                  <c:v>0.14057111595293356</c:v>
                </c:pt>
                <c:pt idx="478">
                  <c:v>0.53848912567708929</c:v>
                </c:pt>
                <c:pt idx="479">
                  <c:v>0.32860501644716794</c:v>
                </c:pt>
                <c:pt idx="480">
                  <c:v>0.92035793457763038</c:v>
                </c:pt>
                <c:pt idx="481">
                  <c:v>-0.11724165736751289</c:v>
                </c:pt>
                <c:pt idx="482">
                  <c:v>4.8618839986368503E-3</c:v>
                </c:pt>
                <c:pt idx="483">
                  <c:v>0.40688066407302398</c:v>
                </c:pt>
                <c:pt idx="484">
                  <c:v>0.12141212341792186</c:v>
                </c:pt>
                <c:pt idx="485">
                  <c:v>0.35134896475815836</c:v>
                </c:pt>
                <c:pt idx="486">
                  <c:v>-0.10636545901196563</c:v>
                </c:pt>
                <c:pt idx="487">
                  <c:v>-0.1495553782987056</c:v>
                </c:pt>
                <c:pt idx="488">
                  <c:v>1.5248117787862532</c:v>
                </c:pt>
                <c:pt idx="489">
                  <c:v>-1.350127430150611</c:v>
                </c:pt>
                <c:pt idx="490">
                  <c:v>1.3270567607310941</c:v>
                </c:pt>
                <c:pt idx="491">
                  <c:v>0.52155502303887702</c:v>
                </c:pt>
                <c:pt idx="492">
                  <c:v>1.663027321869317</c:v>
                </c:pt>
                <c:pt idx="493">
                  <c:v>0.46910294383060763</c:v>
                </c:pt>
                <c:pt idx="494">
                  <c:v>-0.29683720807141012</c:v>
                </c:pt>
                <c:pt idx="495">
                  <c:v>1.0682925381706565</c:v>
                </c:pt>
                <c:pt idx="496">
                  <c:v>0.55485340877718603</c:v>
                </c:pt>
                <c:pt idx="497">
                  <c:v>0.43302345214567212</c:v>
                </c:pt>
                <c:pt idx="498">
                  <c:v>0.1224982687553153</c:v>
                </c:pt>
                <c:pt idx="499">
                  <c:v>1.3540511935155304</c:v>
                </c:pt>
                <c:pt idx="500">
                  <c:v>1.2677351409024864</c:v>
                </c:pt>
                <c:pt idx="501">
                  <c:v>0.36186734824508898</c:v>
                </c:pt>
                <c:pt idx="502">
                  <c:v>1.7290672985197577</c:v>
                </c:pt>
                <c:pt idx="503">
                  <c:v>-0.18368853360942927</c:v>
                </c:pt>
                <c:pt idx="504">
                  <c:v>0.391215558602027</c:v>
                </c:pt>
                <c:pt idx="505">
                  <c:v>0.72962753988580342</c:v>
                </c:pt>
                <c:pt idx="506">
                  <c:v>0.74595150698633539</c:v>
                </c:pt>
                <c:pt idx="507">
                  <c:v>0.49083921445200679</c:v>
                </c:pt>
                <c:pt idx="508">
                  <c:v>0.35817015811314185</c:v>
                </c:pt>
                <c:pt idx="509">
                  <c:v>0.88327218057370172</c:v>
                </c:pt>
                <c:pt idx="510">
                  <c:v>0.24807966553196031</c:v>
                </c:pt>
                <c:pt idx="511">
                  <c:v>0.77615438448509688</c:v>
                </c:pt>
                <c:pt idx="512">
                  <c:v>-0.14749018341479303</c:v>
                </c:pt>
                <c:pt idx="513">
                  <c:v>-1.9510539791302084</c:v>
                </c:pt>
                <c:pt idx="514">
                  <c:v>-1.0653775092481808</c:v>
                </c:pt>
                <c:pt idx="515">
                  <c:v>-0.78334093274508099</c:v>
                </c:pt>
                <c:pt idx="516">
                  <c:v>-1.4435436611948436</c:v>
                </c:pt>
                <c:pt idx="517">
                  <c:v>-0.30585584541567401</c:v>
                </c:pt>
                <c:pt idx="518">
                  <c:v>-0.16106286486326818</c:v>
                </c:pt>
                <c:pt idx="519">
                  <c:v>-1.134381193241278</c:v>
                </c:pt>
                <c:pt idx="520">
                  <c:v>-0.73463846762380869</c:v>
                </c:pt>
                <c:pt idx="521">
                  <c:v>-1.261678048581891</c:v>
                </c:pt>
                <c:pt idx="522">
                  <c:v>-1.8982937825166994</c:v>
                </c:pt>
                <c:pt idx="523">
                  <c:v>-1.2962028497609632</c:v>
                </c:pt>
                <c:pt idx="524">
                  <c:v>-2.0272136684928954</c:v>
                </c:pt>
                <c:pt idx="525">
                  <c:v>-0.53581096183835841</c:v>
                </c:pt>
                <c:pt idx="526">
                  <c:v>-0.28332587474099719</c:v>
                </c:pt>
                <c:pt idx="527">
                  <c:v>-0.28795048226053277</c:v>
                </c:pt>
                <c:pt idx="528">
                  <c:v>2.2220272055693158E-2</c:v>
                </c:pt>
                <c:pt idx="529">
                  <c:v>-0.47533535495638141</c:v>
                </c:pt>
                <c:pt idx="530">
                  <c:v>-0.66581500404754823</c:v>
                </c:pt>
                <c:pt idx="531">
                  <c:v>-0.84894123677939992</c:v>
                </c:pt>
                <c:pt idx="532">
                  <c:v>-3.7216812574569581E-2</c:v>
                </c:pt>
                <c:pt idx="533">
                  <c:v>-0.58037992184032672</c:v>
                </c:pt>
                <c:pt idx="534">
                  <c:v>-0.1574162526996423</c:v>
                </c:pt>
                <c:pt idx="535">
                  <c:v>-1.4017525513310278</c:v>
                </c:pt>
                <c:pt idx="536">
                  <c:v>-0.97117748283579974</c:v>
                </c:pt>
                <c:pt idx="537">
                  <c:v>-0.70897788281106</c:v>
                </c:pt>
                <c:pt idx="538">
                  <c:v>0.90813595555545557</c:v>
                </c:pt>
                <c:pt idx="539">
                  <c:v>-0.41893184375841414</c:v>
                </c:pt>
                <c:pt idx="540">
                  <c:v>-0.55149370457667535</c:v>
                </c:pt>
                <c:pt idx="541">
                  <c:v>-0.67504078777545606</c:v>
                </c:pt>
                <c:pt idx="542">
                  <c:v>-0.38315683410949053</c:v>
                </c:pt>
                <c:pt idx="543">
                  <c:v>0.68206860649494794</c:v>
                </c:pt>
                <c:pt idx="544">
                  <c:v>0.32290514446928487</c:v>
                </c:pt>
                <c:pt idx="545">
                  <c:v>0.30542992335644314</c:v>
                </c:pt>
                <c:pt idx="546">
                  <c:v>1.001935015409249</c:v>
                </c:pt>
                <c:pt idx="547">
                  <c:v>0.2454953519837664</c:v>
                </c:pt>
                <c:pt idx="548">
                  <c:v>-1.2550058308911893</c:v>
                </c:pt>
                <c:pt idx="549">
                  <c:v>-0.22124101666729143</c:v>
                </c:pt>
                <c:pt idx="550">
                  <c:v>0.3338111511254232</c:v>
                </c:pt>
                <c:pt idx="551">
                  <c:v>0.44349204908551265</c:v>
                </c:pt>
                <c:pt idx="552">
                  <c:v>0.65148947594933604</c:v>
                </c:pt>
                <c:pt idx="553">
                  <c:v>3.8038367478049231E-3</c:v>
                </c:pt>
                <c:pt idx="554">
                  <c:v>-1.1691147807046851</c:v>
                </c:pt>
                <c:pt idx="555">
                  <c:v>-0.18693775618785863</c:v>
                </c:pt>
                <c:pt idx="556">
                  <c:v>0.74251227677959386</c:v>
                </c:pt>
                <c:pt idx="557">
                  <c:v>0.22893348377327752</c:v>
                </c:pt>
                <c:pt idx="558">
                  <c:v>0.51658341412050246</c:v>
                </c:pt>
                <c:pt idx="559">
                  <c:v>2.4908657844742561E-2</c:v>
                </c:pt>
                <c:pt idx="560">
                  <c:v>-0.65281178395325246</c:v>
                </c:pt>
                <c:pt idx="561">
                  <c:v>5.7499553499800356E-3</c:v>
                </c:pt>
                <c:pt idx="562">
                  <c:v>0.85275525264697039</c:v>
                </c:pt>
                <c:pt idx="563">
                  <c:v>0.70900718400846074</c:v>
                </c:pt>
                <c:pt idx="564">
                  <c:v>-0.66834691831988546</c:v>
                </c:pt>
                <c:pt idx="565">
                  <c:v>0.53547052120173222</c:v>
                </c:pt>
                <c:pt idx="566">
                  <c:v>0.25928020905496535</c:v>
                </c:pt>
                <c:pt idx="567">
                  <c:v>0.34877586685698531</c:v>
                </c:pt>
                <c:pt idx="568">
                  <c:v>0.12273602607721978</c:v>
                </c:pt>
                <c:pt idx="569">
                  <c:v>-0.11448206905606757</c:v>
                </c:pt>
                <c:pt idx="570">
                  <c:v>-0.29199390696358252</c:v>
                </c:pt>
                <c:pt idx="571">
                  <c:v>0.83529318721624968</c:v>
                </c:pt>
                <c:pt idx="572">
                  <c:v>0.78048095444653143</c:v>
                </c:pt>
                <c:pt idx="573">
                  <c:v>-0.94748976047448985</c:v>
                </c:pt>
                <c:pt idx="574">
                  <c:v>-0.26531693192348244</c:v>
                </c:pt>
                <c:pt idx="575">
                  <c:v>-7.304537154012479E-2</c:v>
                </c:pt>
                <c:pt idx="576">
                  <c:v>-0.27624531855357976</c:v>
                </c:pt>
                <c:pt idx="577">
                  <c:v>0.55060157379763397</c:v>
                </c:pt>
                <c:pt idx="578">
                  <c:v>-1.5861443537127333</c:v>
                </c:pt>
                <c:pt idx="579">
                  <c:v>-0.40806866061759761</c:v>
                </c:pt>
                <c:pt idx="580">
                  <c:v>-0.3716375536066544</c:v>
                </c:pt>
                <c:pt idx="581">
                  <c:v>-0.26250325047080253</c:v>
                </c:pt>
                <c:pt idx="582">
                  <c:v>-0.55057023778927627</c:v>
                </c:pt>
                <c:pt idx="583">
                  <c:v>-0.17156173583226103</c:v>
                </c:pt>
                <c:pt idx="584">
                  <c:v>3.0928251857126198E-3</c:v>
                </c:pt>
                <c:pt idx="585">
                  <c:v>-0.98656053753736506</c:v>
                </c:pt>
                <c:pt idx="586">
                  <c:v>0.9461779677295854</c:v>
                </c:pt>
                <c:pt idx="587">
                  <c:v>0.58830359041604308</c:v>
                </c:pt>
                <c:pt idx="588">
                  <c:v>-0.1221096726160498</c:v>
                </c:pt>
                <c:pt idx="589">
                  <c:v>0.13786987371680978</c:v>
                </c:pt>
                <c:pt idx="590">
                  <c:v>-0.33616983751614327</c:v>
                </c:pt>
                <c:pt idx="591">
                  <c:v>-0.67032252294530603</c:v>
                </c:pt>
                <c:pt idx="592">
                  <c:v>-0.15767488474868321</c:v>
                </c:pt>
                <c:pt idx="593">
                  <c:v>0.75085551186266608</c:v>
                </c:pt>
                <c:pt idx="594">
                  <c:v>-0.21633922373881348</c:v>
                </c:pt>
                <c:pt idx="595">
                  <c:v>-0.44054528007669769</c:v>
                </c:pt>
                <c:pt idx="596">
                  <c:v>0.69776479960043769</c:v>
                </c:pt>
                <c:pt idx="597">
                  <c:v>-0.10088027988644324</c:v>
                </c:pt>
                <c:pt idx="598">
                  <c:v>0.5909322899265258</c:v>
                </c:pt>
                <c:pt idx="599">
                  <c:v>0.75722805213408673</c:v>
                </c:pt>
                <c:pt idx="600">
                  <c:v>1.1080156085810013</c:v>
                </c:pt>
                <c:pt idx="601">
                  <c:v>0.13801939071190678</c:v>
                </c:pt>
                <c:pt idx="602">
                  <c:v>0.85827813722483237</c:v>
                </c:pt>
                <c:pt idx="603">
                  <c:v>-0.1373974196448528</c:v>
                </c:pt>
                <c:pt idx="604">
                  <c:v>0.12313501106341083</c:v>
                </c:pt>
                <c:pt idx="605">
                  <c:v>0.40428518026735188</c:v>
                </c:pt>
                <c:pt idx="606">
                  <c:v>0.56622163461376274</c:v>
                </c:pt>
                <c:pt idx="607">
                  <c:v>-9.3634975531763295E-3</c:v>
                </c:pt>
                <c:pt idx="608">
                  <c:v>0.4071400654634037</c:v>
                </c:pt>
                <c:pt idx="609">
                  <c:v>1.1343237090149674</c:v>
                </c:pt>
                <c:pt idx="610">
                  <c:v>-0.27153002899029899</c:v>
                </c:pt>
                <c:pt idx="611">
                  <c:v>-0.70464909004457521</c:v>
                </c:pt>
                <c:pt idx="612">
                  <c:v>7.6762249699262416E-2</c:v>
                </c:pt>
                <c:pt idx="613">
                  <c:v>-0.64895356748916422</c:v>
                </c:pt>
                <c:pt idx="614">
                  <c:v>0.29148841699078726</c:v>
                </c:pt>
                <c:pt idx="615">
                  <c:v>-0.62968425254907912</c:v>
                </c:pt>
                <c:pt idx="616">
                  <c:v>-0.13529891307280939</c:v>
                </c:pt>
                <c:pt idx="617">
                  <c:v>0.86681384418728946</c:v>
                </c:pt>
                <c:pt idx="618">
                  <c:v>-0.72164563272328497</c:v>
                </c:pt>
                <c:pt idx="619">
                  <c:v>-0.50237191958515248</c:v>
                </c:pt>
                <c:pt idx="620">
                  <c:v>-0.24937791209751783</c:v>
                </c:pt>
                <c:pt idx="621">
                  <c:v>0.26643104804842116</c:v>
                </c:pt>
                <c:pt idx="622">
                  <c:v>-0.11047495261002364</c:v>
                </c:pt>
                <c:pt idx="623">
                  <c:v>7.7094840381646004E-2</c:v>
                </c:pt>
                <c:pt idx="624">
                  <c:v>0.22341787128185131</c:v>
                </c:pt>
                <c:pt idx="625">
                  <c:v>5.05814992654652E-2</c:v>
                </c:pt>
                <c:pt idx="626">
                  <c:v>0.20013421458772696</c:v>
                </c:pt>
                <c:pt idx="627">
                  <c:v>0.69879083537256081</c:v>
                </c:pt>
                <c:pt idx="628">
                  <c:v>1.0776621981509984</c:v>
                </c:pt>
                <c:pt idx="629">
                  <c:v>-0.42646866326560218</c:v>
                </c:pt>
                <c:pt idx="630">
                  <c:v>9.6381269683828236E-2</c:v>
                </c:pt>
                <c:pt idx="631">
                  <c:v>1.2340855015513588</c:v>
                </c:pt>
                <c:pt idx="632">
                  <c:v>-2.3550619805566497</c:v>
                </c:pt>
                <c:pt idx="633">
                  <c:v>-0.93541657497491881</c:v>
                </c:pt>
                <c:pt idx="634">
                  <c:v>-0.58724250128410804</c:v>
                </c:pt>
                <c:pt idx="635">
                  <c:v>-2.0759654933713647</c:v>
                </c:pt>
                <c:pt idx="636">
                  <c:v>-0.16900880672224761</c:v>
                </c:pt>
                <c:pt idx="637">
                  <c:v>-1.0068853655229211</c:v>
                </c:pt>
                <c:pt idx="638">
                  <c:v>-3.2869556866220673E-2</c:v>
                </c:pt>
                <c:pt idx="639">
                  <c:v>0.63306515324613744</c:v>
                </c:pt>
                <c:pt idx="640">
                  <c:v>-2.1585432761212896E-2</c:v>
                </c:pt>
                <c:pt idx="641">
                  <c:v>-0.44301372918094073</c:v>
                </c:pt>
                <c:pt idx="642">
                  <c:v>-1.1784539310483728</c:v>
                </c:pt>
                <c:pt idx="643">
                  <c:v>-0.99737545083141421</c:v>
                </c:pt>
                <c:pt idx="644">
                  <c:v>-0.25280939013286274</c:v>
                </c:pt>
                <c:pt idx="645">
                  <c:v>0.23850557541289616</c:v>
                </c:pt>
                <c:pt idx="646">
                  <c:v>2.1320058755158677</c:v>
                </c:pt>
                <c:pt idx="647">
                  <c:v>0.36490976849590084</c:v>
                </c:pt>
                <c:pt idx="648">
                  <c:v>-3.7019279521993492E-2</c:v>
                </c:pt>
                <c:pt idx="649">
                  <c:v>0.75375373432370296</c:v>
                </c:pt>
                <c:pt idx="650">
                  <c:v>0.5004044041943202</c:v>
                </c:pt>
                <c:pt idx="651">
                  <c:v>0.5068928352846539</c:v>
                </c:pt>
                <c:pt idx="652">
                  <c:v>0.30920538919840979</c:v>
                </c:pt>
                <c:pt idx="653">
                  <c:v>1.0548116779867289</c:v>
                </c:pt>
                <c:pt idx="654">
                  <c:v>1.6868542955007007</c:v>
                </c:pt>
                <c:pt idx="655">
                  <c:v>0.70294729352092844</c:v>
                </c:pt>
                <c:pt idx="656">
                  <c:v>0.69612650689453592</c:v>
                </c:pt>
                <c:pt idx="657">
                  <c:v>-0.25674818542365591</c:v>
                </c:pt>
                <c:pt idx="658">
                  <c:v>2.5570030689933079</c:v>
                </c:pt>
                <c:pt idx="659">
                  <c:v>1.3974256664815736</c:v>
                </c:pt>
                <c:pt idx="660">
                  <c:v>-0.3512565935197452</c:v>
                </c:pt>
                <c:pt idx="661">
                  <c:v>0.85523233205198057</c:v>
                </c:pt>
                <c:pt idx="662">
                  <c:v>-9.1926735311150282E-2</c:v>
                </c:pt>
                <c:pt idx="663">
                  <c:v>-1.9102491550188783E-2</c:v>
                </c:pt>
                <c:pt idx="664">
                  <c:v>-0.30966931173203999</c:v>
                </c:pt>
                <c:pt idx="665">
                  <c:v>0.1044404241633751</c:v>
                </c:pt>
                <c:pt idx="666">
                  <c:v>-1.0008948197651555</c:v>
                </c:pt>
              </c:numCache>
            </c:numRef>
          </c:val>
          <c:smooth val="0"/>
          <c:extLst>
            <c:ext xmlns:c16="http://schemas.microsoft.com/office/drawing/2014/chart" uri="{C3380CC4-5D6E-409C-BE32-E72D297353CC}">
              <c16:uniqueId val="{00000000-6660-450A-AFB7-E00F2890000E}"/>
            </c:ext>
          </c:extLst>
        </c:ser>
        <c:ser>
          <c:idx val="2"/>
          <c:order val="2"/>
          <c:tx>
            <c:strRef>
              <c:f>'Figure 2.3.3'!$E$4</c:f>
              <c:strCache>
                <c:ptCount val="1"/>
                <c:pt idx="0">
                  <c:v>Market asymmetry index</c:v>
                </c:pt>
              </c:strCache>
            </c:strRef>
          </c:tx>
          <c:spPr>
            <a:ln w="25400">
              <a:solidFill>
                <a:srgbClr val="FF0000"/>
              </a:solidFill>
              <a:prstDash val="solid"/>
            </a:ln>
          </c:spPr>
          <c:marker>
            <c:symbol val="none"/>
          </c:marker>
          <c:cat>
            <c:numRef>
              <c:f>'Figure 2.3.3'!$B$5:$B$671</c:f>
              <c:numCache>
                <c:formatCode>m/d/yyyy</c:formatCode>
                <c:ptCount val="667"/>
                <c:pt idx="0">
                  <c:v>40183</c:v>
                </c:pt>
                <c:pt idx="1">
                  <c:v>40184</c:v>
                </c:pt>
                <c:pt idx="2">
                  <c:v>40188</c:v>
                </c:pt>
                <c:pt idx="3">
                  <c:v>40189</c:v>
                </c:pt>
                <c:pt idx="4">
                  <c:v>40190</c:v>
                </c:pt>
                <c:pt idx="5">
                  <c:v>40191</c:v>
                </c:pt>
                <c:pt idx="6">
                  <c:v>40192</c:v>
                </c:pt>
                <c:pt idx="7">
                  <c:v>40193</c:v>
                </c:pt>
                <c:pt idx="8">
                  <c:v>40196</c:v>
                </c:pt>
                <c:pt idx="9">
                  <c:v>40197</c:v>
                </c:pt>
                <c:pt idx="10">
                  <c:v>40198</c:v>
                </c:pt>
                <c:pt idx="11">
                  <c:v>40199</c:v>
                </c:pt>
                <c:pt idx="12">
                  <c:v>40200</c:v>
                </c:pt>
                <c:pt idx="13">
                  <c:v>40203</c:v>
                </c:pt>
                <c:pt idx="14">
                  <c:v>40204</c:v>
                </c:pt>
                <c:pt idx="15">
                  <c:v>40205</c:v>
                </c:pt>
                <c:pt idx="16">
                  <c:v>40206</c:v>
                </c:pt>
                <c:pt idx="17">
                  <c:v>40207</c:v>
                </c:pt>
                <c:pt idx="18">
                  <c:v>40210</c:v>
                </c:pt>
                <c:pt idx="19">
                  <c:v>40211</c:v>
                </c:pt>
                <c:pt idx="20">
                  <c:v>40212</c:v>
                </c:pt>
                <c:pt idx="21">
                  <c:v>40213</c:v>
                </c:pt>
                <c:pt idx="22">
                  <c:v>40214</c:v>
                </c:pt>
                <c:pt idx="23">
                  <c:v>40217</c:v>
                </c:pt>
                <c:pt idx="24">
                  <c:v>40218</c:v>
                </c:pt>
                <c:pt idx="25">
                  <c:v>40219</c:v>
                </c:pt>
                <c:pt idx="26">
                  <c:v>40220</c:v>
                </c:pt>
                <c:pt idx="27">
                  <c:v>40221</c:v>
                </c:pt>
                <c:pt idx="28">
                  <c:v>40224</c:v>
                </c:pt>
                <c:pt idx="29">
                  <c:v>40225</c:v>
                </c:pt>
                <c:pt idx="30">
                  <c:v>40226</c:v>
                </c:pt>
                <c:pt idx="31">
                  <c:v>40227</c:v>
                </c:pt>
                <c:pt idx="32">
                  <c:v>40228</c:v>
                </c:pt>
                <c:pt idx="33">
                  <c:v>40231</c:v>
                </c:pt>
                <c:pt idx="34">
                  <c:v>40232</c:v>
                </c:pt>
                <c:pt idx="35">
                  <c:v>40233</c:v>
                </c:pt>
                <c:pt idx="36">
                  <c:v>40234</c:v>
                </c:pt>
                <c:pt idx="37">
                  <c:v>40235</c:v>
                </c:pt>
                <c:pt idx="38">
                  <c:v>40238</c:v>
                </c:pt>
                <c:pt idx="39">
                  <c:v>40239</c:v>
                </c:pt>
                <c:pt idx="40">
                  <c:v>40240</c:v>
                </c:pt>
                <c:pt idx="41">
                  <c:v>40241</c:v>
                </c:pt>
                <c:pt idx="42">
                  <c:v>40242</c:v>
                </c:pt>
                <c:pt idx="43">
                  <c:v>40246</c:v>
                </c:pt>
                <c:pt idx="44">
                  <c:v>40247</c:v>
                </c:pt>
                <c:pt idx="45">
                  <c:v>40248</c:v>
                </c:pt>
                <c:pt idx="46">
                  <c:v>40249</c:v>
                </c:pt>
                <c:pt idx="47">
                  <c:v>40252</c:v>
                </c:pt>
                <c:pt idx="48">
                  <c:v>40253</c:v>
                </c:pt>
                <c:pt idx="49">
                  <c:v>40254</c:v>
                </c:pt>
                <c:pt idx="50">
                  <c:v>40255</c:v>
                </c:pt>
                <c:pt idx="51">
                  <c:v>40256</c:v>
                </c:pt>
                <c:pt idx="52">
                  <c:v>40262</c:v>
                </c:pt>
                <c:pt idx="53">
                  <c:v>40263</c:v>
                </c:pt>
                <c:pt idx="54">
                  <c:v>40266</c:v>
                </c:pt>
                <c:pt idx="55">
                  <c:v>40267</c:v>
                </c:pt>
                <c:pt idx="56">
                  <c:v>40268</c:v>
                </c:pt>
                <c:pt idx="57">
                  <c:v>40269</c:v>
                </c:pt>
                <c:pt idx="58">
                  <c:v>40270</c:v>
                </c:pt>
                <c:pt idx="59">
                  <c:v>40273</c:v>
                </c:pt>
                <c:pt idx="60">
                  <c:v>40274</c:v>
                </c:pt>
                <c:pt idx="61">
                  <c:v>40275</c:v>
                </c:pt>
                <c:pt idx="62">
                  <c:v>40276</c:v>
                </c:pt>
                <c:pt idx="63">
                  <c:v>40277</c:v>
                </c:pt>
                <c:pt idx="64">
                  <c:v>40280</c:v>
                </c:pt>
                <c:pt idx="65">
                  <c:v>40281</c:v>
                </c:pt>
                <c:pt idx="66">
                  <c:v>40282</c:v>
                </c:pt>
                <c:pt idx="67">
                  <c:v>40283</c:v>
                </c:pt>
                <c:pt idx="68">
                  <c:v>40284</c:v>
                </c:pt>
                <c:pt idx="69">
                  <c:v>40287</c:v>
                </c:pt>
                <c:pt idx="70">
                  <c:v>40288</c:v>
                </c:pt>
                <c:pt idx="71">
                  <c:v>40289</c:v>
                </c:pt>
                <c:pt idx="72">
                  <c:v>40290</c:v>
                </c:pt>
                <c:pt idx="73">
                  <c:v>40291</c:v>
                </c:pt>
                <c:pt idx="74">
                  <c:v>40294</c:v>
                </c:pt>
                <c:pt idx="75">
                  <c:v>40295</c:v>
                </c:pt>
                <c:pt idx="76">
                  <c:v>40296</c:v>
                </c:pt>
                <c:pt idx="77">
                  <c:v>40297</c:v>
                </c:pt>
                <c:pt idx="78">
                  <c:v>40298</c:v>
                </c:pt>
                <c:pt idx="79">
                  <c:v>40302</c:v>
                </c:pt>
                <c:pt idx="80">
                  <c:v>40303</c:v>
                </c:pt>
                <c:pt idx="81">
                  <c:v>40304</c:v>
                </c:pt>
                <c:pt idx="82">
                  <c:v>40305</c:v>
                </c:pt>
                <c:pt idx="83">
                  <c:v>40309</c:v>
                </c:pt>
                <c:pt idx="84">
                  <c:v>40310</c:v>
                </c:pt>
                <c:pt idx="85">
                  <c:v>40311</c:v>
                </c:pt>
                <c:pt idx="86">
                  <c:v>40312</c:v>
                </c:pt>
                <c:pt idx="87">
                  <c:v>40315</c:v>
                </c:pt>
                <c:pt idx="88">
                  <c:v>40316</c:v>
                </c:pt>
                <c:pt idx="89">
                  <c:v>40317</c:v>
                </c:pt>
                <c:pt idx="90">
                  <c:v>40318</c:v>
                </c:pt>
                <c:pt idx="91">
                  <c:v>40319</c:v>
                </c:pt>
                <c:pt idx="92">
                  <c:v>40322</c:v>
                </c:pt>
                <c:pt idx="93">
                  <c:v>40323</c:v>
                </c:pt>
                <c:pt idx="94">
                  <c:v>40324</c:v>
                </c:pt>
                <c:pt idx="95">
                  <c:v>40325</c:v>
                </c:pt>
                <c:pt idx="96">
                  <c:v>40326</c:v>
                </c:pt>
                <c:pt idx="97">
                  <c:v>40329</c:v>
                </c:pt>
                <c:pt idx="98">
                  <c:v>40330</c:v>
                </c:pt>
                <c:pt idx="99">
                  <c:v>40331</c:v>
                </c:pt>
                <c:pt idx="100">
                  <c:v>40332</c:v>
                </c:pt>
                <c:pt idx="101">
                  <c:v>40333</c:v>
                </c:pt>
                <c:pt idx="102">
                  <c:v>40336</c:v>
                </c:pt>
                <c:pt idx="103">
                  <c:v>40337</c:v>
                </c:pt>
                <c:pt idx="104">
                  <c:v>40338</c:v>
                </c:pt>
                <c:pt idx="105">
                  <c:v>40339</c:v>
                </c:pt>
                <c:pt idx="106">
                  <c:v>40340</c:v>
                </c:pt>
                <c:pt idx="107">
                  <c:v>40343</c:v>
                </c:pt>
                <c:pt idx="108">
                  <c:v>40344</c:v>
                </c:pt>
                <c:pt idx="109">
                  <c:v>40345</c:v>
                </c:pt>
                <c:pt idx="110">
                  <c:v>40346</c:v>
                </c:pt>
                <c:pt idx="111">
                  <c:v>40347</c:v>
                </c:pt>
                <c:pt idx="112">
                  <c:v>40350</c:v>
                </c:pt>
                <c:pt idx="113">
                  <c:v>40351</c:v>
                </c:pt>
                <c:pt idx="114">
                  <c:v>40352</c:v>
                </c:pt>
                <c:pt idx="115">
                  <c:v>40353</c:v>
                </c:pt>
                <c:pt idx="116">
                  <c:v>40354</c:v>
                </c:pt>
                <c:pt idx="117">
                  <c:v>40357</c:v>
                </c:pt>
                <c:pt idx="118">
                  <c:v>40358</c:v>
                </c:pt>
                <c:pt idx="119">
                  <c:v>40359</c:v>
                </c:pt>
                <c:pt idx="120">
                  <c:v>40360</c:v>
                </c:pt>
                <c:pt idx="121">
                  <c:v>40361</c:v>
                </c:pt>
                <c:pt idx="122">
                  <c:v>40362</c:v>
                </c:pt>
                <c:pt idx="123">
                  <c:v>40366</c:v>
                </c:pt>
                <c:pt idx="124">
                  <c:v>40367</c:v>
                </c:pt>
                <c:pt idx="125">
                  <c:v>40368</c:v>
                </c:pt>
                <c:pt idx="126">
                  <c:v>40371</c:v>
                </c:pt>
                <c:pt idx="127">
                  <c:v>40372</c:v>
                </c:pt>
                <c:pt idx="128">
                  <c:v>40373</c:v>
                </c:pt>
                <c:pt idx="129">
                  <c:v>40374</c:v>
                </c:pt>
                <c:pt idx="130">
                  <c:v>40375</c:v>
                </c:pt>
                <c:pt idx="131">
                  <c:v>40378</c:v>
                </c:pt>
                <c:pt idx="132">
                  <c:v>40379</c:v>
                </c:pt>
                <c:pt idx="133">
                  <c:v>40380</c:v>
                </c:pt>
                <c:pt idx="134">
                  <c:v>40381</c:v>
                </c:pt>
                <c:pt idx="135">
                  <c:v>40382</c:v>
                </c:pt>
                <c:pt idx="136">
                  <c:v>40385</c:v>
                </c:pt>
                <c:pt idx="137">
                  <c:v>40386</c:v>
                </c:pt>
                <c:pt idx="138">
                  <c:v>40387</c:v>
                </c:pt>
                <c:pt idx="139">
                  <c:v>40388</c:v>
                </c:pt>
                <c:pt idx="140">
                  <c:v>40389</c:v>
                </c:pt>
                <c:pt idx="141">
                  <c:v>40392</c:v>
                </c:pt>
                <c:pt idx="142">
                  <c:v>40393</c:v>
                </c:pt>
                <c:pt idx="143">
                  <c:v>40394</c:v>
                </c:pt>
                <c:pt idx="144">
                  <c:v>40395</c:v>
                </c:pt>
                <c:pt idx="145">
                  <c:v>40396</c:v>
                </c:pt>
                <c:pt idx="146">
                  <c:v>40399</c:v>
                </c:pt>
                <c:pt idx="147">
                  <c:v>40400</c:v>
                </c:pt>
                <c:pt idx="148">
                  <c:v>40401</c:v>
                </c:pt>
                <c:pt idx="149">
                  <c:v>40402</c:v>
                </c:pt>
                <c:pt idx="150">
                  <c:v>40403</c:v>
                </c:pt>
                <c:pt idx="151">
                  <c:v>40406</c:v>
                </c:pt>
                <c:pt idx="152">
                  <c:v>40407</c:v>
                </c:pt>
                <c:pt idx="153">
                  <c:v>40408</c:v>
                </c:pt>
                <c:pt idx="154">
                  <c:v>40409</c:v>
                </c:pt>
                <c:pt idx="155">
                  <c:v>40410</c:v>
                </c:pt>
                <c:pt idx="156">
                  <c:v>40413</c:v>
                </c:pt>
                <c:pt idx="157">
                  <c:v>40414</c:v>
                </c:pt>
                <c:pt idx="158">
                  <c:v>40415</c:v>
                </c:pt>
                <c:pt idx="159">
                  <c:v>40416</c:v>
                </c:pt>
                <c:pt idx="160">
                  <c:v>40417</c:v>
                </c:pt>
                <c:pt idx="161">
                  <c:v>40421</c:v>
                </c:pt>
                <c:pt idx="162">
                  <c:v>40422</c:v>
                </c:pt>
                <c:pt idx="163">
                  <c:v>40423</c:v>
                </c:pt>
                <c:pt idx="164">
                  <c:v>40424</c:v>
                </c:pt>
                <c:pt idx="165">
                  <c:v>40427</c:v>
                </c:pt>
                <c:pt idx="166">
                  <c:v>40428</c:v>
                </c:pt>
                <c:pt idx="167">
                  <c:v>40429</c:v>
                </c:pt>
                <c:pt idx="168">
                  <c:v>40430</c:v>
                </c:pt>
                <c:pt idx="169">
                  <c:v>40431</c:v>
                </c:pt>
                <c:pt idx="170">
                  <c:v>40434</c:v>
                </c:pt>
                <c:pt idx="171">
                  <c:v>40435</c:v>
                </c:pt>
                <c:pt idx="172">
                  <c:v>40436</c:v>
                </c:pt>
                <c:pt idx="173">
                  <c:v>40437</c:v>
                </c:pt>
                <c:pt idx="174">
                  <c:v>40438</c:v>
                </c:pt>
                <c:pt idx="175">
                  <c:v>40441</c:v>
                </c:pt>
                <c:pt idx="176">
                  <c:v>40442</c:v>
                </c:pt>
                <c:pt idx="177">
                  <c:v>40443</c:v>
                </c:pt>
                <c:pt idx="178">
                  <c:v>40444</c:v>
                </c:pt>
                <c:pt idx="179">
                  <c:v>40445</c:v>
                </c:pt>
                <c:pt idx="180">
                  <c:v>40448</c:v>
                </c:pt>
                <c:pt idx="181">
                  <c:v>40449</c:v>
                </c:pt>
                <c:pt idx="182">
                  <c:v>40450</c:v>
                </c:pt>
                <c:pt idx="183">
                  <c:v>40451</c:v>
                </c:pt>
                <c:pt idx="184">
                  <c:v>40452</c:v>
                </c:pt>
                <c:pt idx="185">
                  <c:v>40455</c:v>
                </c:pt>
                <c:pt idx="186">
                  <c:v>40456</c:v>
                </c:pt>
                <c:pt idx="187">
                  <c:v>40457</c:v>
                </c:pt>
                <c:pt idx="188">
                  <c:v>40458</c:v>
                </c:pt>
                <c:pt idx="189">
                  <c:v>40459</c:v>
                </c:pt>
                <c:pt idx="190">
                  <c:v>40462</c:v>
                </c:pt>
                <c:pt idx="191">
                  <c:v>40463</c:v>
                </c:pt>
                <c:pt idx="192">
                  <c:v>40464</c:v>
                </c:pt>
                <c:pt idx="193">
                  <c:v>40465</c:v>
                </c:pt>
                <c:pt idx="194">
                  <c:v>40466</c:v>
                </c:pt>
                <c:pt idx="195">
                  <c:v>40469</c:v>
                </c:pt>
                <c:pt idx="196">
                  <c:v>40470</c:v>
                </c:pt>
                <c:pt idx="197">
                  <c:v>40471</c:v>
                </c:pt>
                <c:pt idx="198">
                  <c:v>40472</c:v>
                </c:pt>
                <c:pt idx="199">
                  <c:v>40473</c:v>
                </c:pt>
                <c:pt idx="200">
                  <c:v>40476</c:v>
                </c:pt>
                <c:pt idx="201">
                  <c:v>40477</c:v>
                </c:pt>
                <c:pt idx="202">
                  <c:v>40478</c:v>
                </c:pt>
                <c:pt idx="203">
                  <c:v>40479</c:v>
                </c:pt>
                <c:pt idx="204">
                  <c:v>40480</c:v>
                </c:pt>
                <c:pt idx="205">
                  <c:v>40483</c:v>
                </c:pt>
                <c:pt idx="206">
                  <c:v>40484</c:v>
                </c:pt>
                <c:pt idx="207">
                  <c:v>40485</c:v>
                </c:pt>
                <c:pt idx="208">
                  <c:v>40486</c:v>
                </c:pt>
                <c:pt idx="209">
                  <c:v>40487</c:v>
                </c:pt>
                <c:pt idx="210">
                  <c:v>40490</c:v>
                </c:pt>
                <c:pt idx="211">
                  <c:v>40491</c:v>
                </c:pt>
                <c:pt idx="212">
                  <c:v>40492</c:v>
                </c:pt>
                <c:pt idx="213">
                  <c:v>40493</c:v>
                </c:pt>
                <c:pt idx="214">
                  <c:v>40494</c:v>
                </c:pt>
                <c:pt idx="215">
                  <c:v>40497</c:v>
                </c:pt>
                <c:pt idx="216">
                  <c:v>40499</c:v>
                </c:pt>
                <c:pt idx="217">
                  <c:v>40500</c:v>
                </c:pt>
                <c:pt idx="218">
                  <c:v>40501</c:v>
                </c:pt>
                <c:pt idx="219">
                  <c:v>40504</c:v>
                </c:pt>
                <c:pt idx="220">
                  <c:v>40505</c:v>
                </c:pt>
                <c:pt idx="221">
                  <c:v>40506</c:v>
                </c:pt>
                <c:pt idx="222">
                  <c:v>40507</c:v>
                </c:pt>
                <c:pt idx="223">
                  <c:v>40508</c:v>
                </c:pt>
                <c:pt idx="224">
                  <c:v>40511</c:v>
                </c:pt>
                <c:pt idx="225">
                  <c:v>40512</c:v>
                </c:pt>
                <c:pt idx="226">
                  <c:v>40513</c:v>
                </c:pt>
                <c:pt idx="227">
                  <c:v>40514</c:v>
                </c:pt>
                <c:pt idx="228">
                  <c:v>40515</c:v>
                </c:pt>
                <c:pt idx="229">
                  <c:v>40518</c:v>
                </c:pt>
                <c:pt idx="230">
                  <c:v>40519</c:v>
                </c:pt>
                <c:pt idx="231">
                  <c:v>40520</c:v>
                </c:pt>
                <c:pt idx="232">
                  <c:v>40521</c:v>
                </c:pt>
                <c:pt idx="233">
                  <c:v>40522</c:v>
                </c:pt>
                <c:pt idx="234">
                  <c:v>40525</c:v>
                </c:pt>
                <c:pt idx="235">
                  <c:v>40526</c:v>
                </c:pt>
                <c:pt idx="236">
                  <c:v>40527</c:v>
                </c:pt>
                <c:pt idx="237">
                  <c:v>40532</c:v>
                </c:pt>
                <c:pt idx="238">
                  <c:v>40533</c:v>
                </c:pt>
                <c:pt idx="239">
                  <c:v>40534</c:v>
                </c:pt>
                <c:pt idx="240">
                  <c:v>40535</c:v>
                </c:pt>
                <c:pt idx="241">
                  <c:v>40536</c:v>
                </c:pt>
                <c:pt idx="242">
                  <c:v>40539</c:v>
                </c:pt>
                <c:pt idx="243">
                  <c:v>40540</c:v>
                </c:pt>
                <c:pt idx="244">
                  <c:v>40541</c:v>
                </c:pt>
                <c:pt idx="245">
                  <c:v>40542</c:v>
                </c:pt>
                <c:pt idx="246">
                  <c:v>40543</c:v>
                </c:pt>
                <c:pt idx="247">
                  <c:v>40548</c:v>
                </c:pt>
                <c:pt idx="248">
                  <c:v>40549</c:v>
                </c:pt>
                <c:pt idx="249">
                  <c:v>40553</c:v>
                </c:pt>
                <c:pt idx="250">
                  <c:v>40554</c:v>
                </c:pt>
                <c:pt idx="251">
                  <c:v>40555</c:v>
                </c:pt>
                <c:pt idx="252">
                  <c:v>40556</c:v>
                </c:pt>
                <c:pt idx="253">
                  <c:v>40557</c:v>
                </c:pt>
                <c:pt idx="254">
                  <c:v>40560</c:v>
                </c:pt>
                <c:pt idx="255">
                  <c:v>40561</c:v>
                </c:pt>
                <c:pt idx="256">
                  <c:v>40562</c:v>
                </c:pt>
                <c:pt idx="257">
                  <c:v>40563</c:v>
                </c:pt>
                <c:pt idx="258">
                  <c:v>40564</c:v>
                </c:pt>
                <c:pt idx="259">
                  <c:v>40567</c:v>
                </c:pt>
                <c:pt idx="260">
                  <c:v>40568</c:v>
                </c:pt>
                <c:pt idx="261">
                  <c:v>40569</c:v>
                </c:pt>
                <c:pt idx="262">
                  <c:v>40570</c:v>
                </c:pt>
                <c:pt idx="263">
                  <c:v>40571</c:v>
                </c:pt>
                <c:pt idx="264">
                  <c:v>40574</c:v>
                </c:pt>
                <c:pt idx="265">
                  <c:v>40575</c:v>
                </c:pt>
                <c:pt idx="266">
                  <c:v>40576</c:v>
                </c:pt>
                <c:pt idx="267">
                  <c:v>40577</c:v>
                </c:pt>
                <c:pt idx="268">
                  <c:v>40578</c:v>
                </c:pt>
                <c:pt idx="269">
                  <c:v>40581</c:v>
                </c:pt>
                <c:pt idx="270">
                  <c:v>40582</c:v>
                </c:pt>
                <c:pt idx="271">
                  <c:v>40583</c:v>
                </c:pt>
                <c:pt idx="272">
                  <c:v>40584</c:v>
                </c:pt>
                <c:pt idx="273">
                  <c:v>40585</c:v>
                </c:pt>
                <c:pt idx="274">
                  <c:v>40588</c:v>
                </c:pt>
                <c:pt idx="275">
                  <c:v>40589</c:v>
                </c:pt>
                <c:pt idx="276">
                  <c:v>40590</c:v>
                </c:pt>
                <c:pt idx="277">
                  <c:v>40591</c:v>
                </c:pt>
                <c:pt idx="278">
                  <c:v>40592</c:v>
                </c:pt>
                <c:pt idx="279">
                  <c:v>40595</c:v>
                </c:pt>
                <c:pt idx="280">
                  <c:v>40596</c:v>
                </c:pt>
                <c:pt idx="281">
                  <c:v>40597</c:v>
                </c:pt>
                <c:pt idx="282">
                  <c:v>40598</c:v>
                </c:pt>
                <c:pt idx="283">
                  <c:v>40599</c:v>
                </c:pt>
                <c:pt idx="284">
                  <c:v>40602</c:v>
                </c:pt>
                <c:pt idx="285">
                  <c:v>40603</c:v>
                </c:pt>
                <c:pt idx="286">
                  <c:v>40604</c:v>
                </c:pt>
                <c:pt idx="287">
                  <c:v>40605</c:v>
                </c:pt>
                <c:pt idx="288">
                  <c:v>40606</c:v>
                </c:pt>
                <c:pt idx="289">
                  <c:v>40607</c:v>
                </c:pt>
                <c:pt idx="290">
                  <c:v>40611</c:v>
                </c:pt>
                <c:pt idx="291">
                  <c:v>40612</c:v>
                </c:pt>
                <c:pt idx="292">
                  <c:v>40613</c:v>
                </c:pt>
                <c:pt idx="293">
                  <c:v>40616</c:v>
                </c:pt>
                <c:pt idx="294">
                  <c:v>40617</c:v>
                </c:pt>
                <c:pt idx="295">
                  <c:v>40618</c:v>
                </c:pt>
                <c:pt idx="296">
                  <c:v>40619</c:v>
                </c:pt>
                <c:pt idx="297">
                  <c:v>40620</c:v>
                </c:pt>
                <c:pt idx="298">
                  <c:v>40626</c:v>
                </c:pt>
                <c:pt idx="299">
                  <c:v>40627</c:v>
                </c:pt>
                <c:pt idx="300">
                  <c:v>40630</c:v>
                </c:pt>
                <c:pt idx="301">
                  <c:v>40631</c:v>
                </c:pt>
                <c:pt idx="302">
                  <c:v>40632</c:v>
                </c:pt>
                <c:pt idx="303">
                  <c:v>40633</c:v>
                </c:pt>
                <c:pt idx="304">
                  <c:v>40634</c:v>
                </c:pt>
                <c:pt idx="305">
                  <c:v>40637</c:v>
                </c:pt>
                <c:pt idx="306">
                  <c:v>40638</c:v>
                </c:pt>
                <c:pt idx="307">
                  <c:v>40639</c:v>
                </c:pt>
                <c:pt idx="308">
                  <c:v>40640</c:v>
                </c:pt>
                <c:pt idx="309">
                  <c:v>40641</c:v>
                </c:pt>
                <c:pt idx="310">
                  <c:v>40644</c:v>
                </c:pt>
                <c:pt idx="311">
                  <c:v>40645</c:v>
                </c:pt>
                <c:pt idx="312">
                  <c:v>40647</c:v>
                </c:pt>
                <c:pt idx="313">
                  <c:v>40648</c:v>
                </c:pt>
                <c:pt idx="314">
                  <c:v>40651</c:v>
                </c:pt>
                <c:pt idx="315">
                  <c:v>40652</c:v>
                </c:pt>
                <c:pt idx="316">
                  <c:v>40653</c:v>
                </c:pt>
                <c:pt idx="317">
                  <c:v>40654</c:v>
                </c:pt>
                <c:pt idx="318">
                  <c:v>40655</c:v>
                </c:pt>
                <c:pt idx="319">
                  <c:v>40658</c:v>
                </c:pt>
                <c:pt idx="320">
                  <c:v>40659</c:v>
                </c:pt>
                <c:pt idx="321">
                  <c:v>40660</c:v>
                </c:pt>
                <c:pt idx="322">
                  <c:v>40661</c:v>
                </c:pt>
                <c:pt idx="323">
                  <c:v>40662</c:v>
                </c:pt>
                <c:pt idx="324">
                  <c:v>40666</c:v>
                </c:pt>
                <c:pt idx="325">
                  <c:v>40667</c:v>
                </c:pt>
                <c:pt idx="326">
                  <c:v>40668</c:v>
                </c:pt>
                <c:pt idx="327">
                  <c:v>40669</c:v>
                </c:pt>
                <c:pt idx="328">
                  <c:v>40673</c:v>
                </c:pt>
                <c:pt idx="329">
                  <c:v>40674</c:v>
                </c:pt>
                <c:pt idx="330">
                  <c:v>40675</c:v>
                </c:pt>
                <c:pt idx="331">
                  <c:v>40676</c:v>
                </c:pt>
                <c:pt idx="332">
                  <c:v>40679</c:v>
                </c:pt>
                <c:pt idx="333">
                  <c:v>40680</c:v>
                </c:pt>
                <c:pt idx="334">
                  <c:v>40681</c:v>
                </c:pt>
                <c:pt idx="335">
                  <c:v>40682</c:v>
                </c:pt>
                <c:pt idx="336">
                  <c:v>40683</c:v>
                </c:pt>
                <c:pt idx="337">
                  <c:v>40686</c:v>
                </c:pt>
                <c:pt idx="338">
                  <c:v>40687</c:v>
                </c:pt>
                <c:pt idx="339">
                  <c:v>40688</c:v>
                </c:pt>
                <c:pt idx="340">
                  <c:v>40689</c:v>
                </c:pt>
                <c:pt idx="341">
                  <c:v>40690</c:v>
                </c:pt>
                <c:pt idx="342">
                  <c:v>40693</c:v>
                </c:pt>
                <c:pt idx="343">
                  <c:v>40694</c:v>
                </c:pt>
                <c:pt idx="344">
                  <c:v>40695</c:v>
                </c:pt>
                <c:pt idx="345">
                  <c:v>40696</c:v>
                </c:pt>
                <c:pt idx="346">
                  <c:v>40697</c:v>
                </c:pt>
                <c:pt idx="347">
                  <c:v>40700</c:v>
                </c:pt>
                <c:pt idx="348">
                  <c:v>40701</c:v>
                </c:pt>
                <c:pt idx="349">
                  <c:v>40702</c:v>
                </c:pt>
                <c:pt idx="350">
                  <c:v>40703</c:v>
                </c:pt>
                <c:pt idx="351">
                  <c:v>40704</c:v>
                </c:pt>
                <c:pt idx="352">
                  <c:v>40707</c:v>
                </c:pt>
                <c:pt idx="353">
                  <c:v>40708</c:v>
                </c:pt>
                <c:pt idx="354">
                  <c:v>40709</c:v>
                </c:pt>
                <c:pt idx="355">
                  <c:v>40710</c:v>
                </c:pt>
                <c:pt idx="356">
                  <c:v>40711</c:v>
                </c:pt>
                <c:pt idx="357">
                  <c:v>40714</c:v>
                </c:pt>
                <c:pt idx="358">
                  <c:v>40715</c:v>
                </c:pt>
                <c:pt idx="359">
                  <c:v>40716</c:v>
                </c:pt>
                <c:pt idx="360">
                  <c:v>40717</c:v>
                </c:pt>
                <c:pt idx="361">
                  <c:v>40718</c:v>
                </c:pt>
                <c:pt idx="362">
                  <c:v>40721</c:v>
                </c:pt>
                <c:pt idx="363">
                  <c:v>40722</c:v>
                </c:pt>
                <c:pt idx="364">
                  <c:v>40723</c:v>
                </c:pt>
                <c:pt idx="365">
                  <c:v>40724</c:v>
                </c:pt>
                <c:pt idx="366">
                  <c:v>40725</c:v>
                </c:pt>
                <c:pt idx="367">
                  <c:v>40728</c:v>
                </c:pt>
                <c:pt idx="368">
                  <c:v>40729</c:v>
                </c:pt>
                <c:pt idx="369">
                  <c:v>40731</c:v>
                </c:pt>
                <c:pt idx="370">
                  <c:v>40732</c:v>
                </c:pt>
                <c:pt idx="371">
                  <c:v>40735</c:v>
                </c:pt>
                <c:pt idx="372">
                  <c:v>40736</c:v>
                </c:pt>
                <c:pt idx="373">
                  <c:v>40737</c:v>
                </c:pt>
                <c:pt idx="374">
                  <c:v>40738</c:v>
                </c:pt>
                <c:pt idx="375">
                  <c:v>40739</c:v>
                </c:pt>
                <c:pt idx="376">
                  <c:v>40742</c:v>
                </c:pt>
                <c:pt idx="377">
                  <c:v>40743</c:v>
                </c:pt>
                <c:pt idx="378">
                  <c:v>40744</c:v>
                </c:pt>
                <c:pt idx="379">
                  <c:v>40745</c:v>
                </c:pt>
                <c:pt idx="380">
                  <c:v>40746</c:v>
                </c:pt>
                <c:pt idx="381">
                  <c:v>40749</c:v>
                </c:pt>
                <c:pt idx="382">
                  <c:v>40750</c:v>
                </c:pt>
                <c:pt idx="383">
                  <c:v>40751</c:v>
                </c:pt>
                <c:pt idx="384">
                  <c:v>40752</c:v>
                </c:pt>
                <c:pt idx="385">
                  <c:v>40753</c:v>
                </c:pt>
                <c:pt idx="386">
                  <c:v>40756</c:v>
                </c:pt>
                <c:pt idx="387">
                  <c:v>40757</c:v>
                </c:pt>
                <c:pt idx="388">
                  <c:v>40758</c:v>
                </c:pt>
                <c:pt idx="389">
                  <c:v>40759</c:v>
                </c:pt>
                <c:pt idx="390">
                  <c:v>40760</c:v>
                </c:pt>
                <c:pt idx="391">
                  <c:v>40763</c:v>
                </c:pt>
                <c:pt idx="392">
                  <c:v>40764</c:v>
                </c:pt>
                <c:pt idx="393">
                  <c:v>40765</c:v>
                </c:pt>
                <c:pt idx="394">
                  <c:v>40766</c:v>
                </c:pt>
                <c:pt idx="395">
                  <c:v>40767</c:v>
                </c:pt>
                <c:pt idx="396">
                  <c:v>40770</c:v>
                </c:pt>
                <c:pt idx="397">
                  <c:v>40771</c:v>
                </c:pt>
                <c:pt idx="398">
                  <c:v>40772</c:v>
                </c:pt>
                <c:pt idx="399">
                  <c:v>40773</c:v>
                </c:pt>
                <c:pt idx="400">
                  <c:v>40774</c:v>
                </c:pt>
                <c:pt idx="401">
                  <c:v>40777</c:v>
                </c:pt>
                <c:pt idx="402">
                  <c:v>40778</c:v>
                </c:pt>
                <c:pt idx="403">
                  <c:v>40779</c:v>
                </c:pt>
                <c:pt idx="404">
                  <c:v>40780</c:v>
                </c:pt>
                <c:pt idx="405">
                  <c:v>40781</c:v>
                </c:pt>
                <c:pt idx="406">
                  <c:v>40782</c:v>
                </c:pt>
                <c:pt idx="407">
                  <c:v>40786</c:v>
                </c:pt>
                <c:pt idx="408">
                  <c:v>40787</c:v>
                </c:pt>
                <c:pt idx="409">
                  <c:v>40788</c:v>
                </c:pt>
                <c:pt idx="410">
                  <c:v>40791</c:v>
                </c:pt>
                <c:pt idx="411">
                  <c:v>40792</c:v>
                </c:pt>
                <c:pt idx="412">
                  <c:v>40793</c:v>
                </c:pt>
                <c:pt idx="413">
                  <c:v>40794</c:v>
                </c:pt>
                <c:pt idx="414">
                  <c:v>40795</c:v>
                </c:pt>
                <c:pt idx="415">
                  <c:v>40798</c:v>
                </c:pt>
                <c:pt idx="416">
                  <c:v>40799</c:v>
                </c:pt>
                <c:pt idx="417">
                  <c:v>40800</c:v>
                </c:pt>
                <c:pt idx="418">
                  <c:v>40801</c:v>
                </c:pt>
                <c:pt idx="419">
                  <c:v>40802</c:v>
                </c:pt>
                <c:pt idx="420">
                  <c:v>40805</c:v>
                </c:pt>
                <c:pt idx="421">
                  <c:v>40806</c:v>
                </c:pt>
                <c:pt idx="422">
                  <c:v>40807</c:v>
                </c:pt>
                <c:pt idx="423">
                  <c:v>40808</c:v>
                </c:pt>
                <c:pt idx="424">
                  <c:v>40809</c:v>
                </c:pt>
                <c:pt idx="425">
                  <c:v>40812</c:v>
                </c:pt>
                <c:pt idx="426">
                  <c:v>40813</c:v>
                </c:pt>
                <c:pt idx="427">
                  <c:v>40814</c:v>
                </c:pt>
                <c:pt idx="428">
                  <c:v>40815</c:v>
                </c:pt>
                <c:pt idx="429">
                  <c:v>40816</c:v>
                </c:pt>
                <c:pt idx="430">
                  <c:v>40819</c:v>
                </c:pt>
                <c:pt idx="431">
                  <c:v>40820</c:v>
                </c:pt>
                <c:pt idx="432">
                  <c:v>40821</c:v>
                </c:pt>
                <c:pt idx="433">
                  <c:v>40822</c:v>
                </c:pt>
                <c:pt idx="434">
                  <c:v>40823</c:v>
                </c:pt>
                <c:pt idx="435">
                  <c:v>40827</c:v>
                </c:pt>
                <c:pt idx="436">
                  <c:v>40828</c:v>
                </c:pt>
                <c:pt idx="437">
                  <c:v>40829</c:v>
                </c:pt>
                <c:pt idx="438">
                  <c:v>40830</c:v>
                </c:pt>
                <c:pt idx="439">
                  <c:v>40833</c:v>
                </c:pt>
                <c:pt idx="440">
                  <c:v>40834</c:v>
                </c:pt>
                <c:pt idx="441">
                  <c:v>40835</c:v>
                </c:pt>
                <c:pt idx="442">
                  <c:v>40836</c:v>
                </c:pt>
                <c:pt idx="443">
                  <c:v>40837</c:v>
                </c:pt>
                <c:pt idx="444">
                  <c:v>40840</c:v>
                </c:pt>
                <c:pt idx="445">
                  <c:v>40841</c:v>
                </c:pt>
                <c:pt idx="446">
                  <c:v>40842</c:v>
                </c:pt>
                <c:pt idx="447">
                  <c:v>40843</c:v>
                </c:pt>
                <c:pt idx="448">
                  <c:v>40844</c:v>
                </c:pt>
                <c:pt idx="449">
                  <c:v>40847</c:v>
                </c:pt>
                <c:pt idx="450">
                  <c:v>40848</c:v>
                </c:pt>
                <c:pt idx="451">
                  <c:v>40849</c:v>
                </c:pt>
                <c:pt idx="452">
                  <c:v>40850</c:v>
                </c:pt>
                <c:pt idx="453">
                  <c:v>40851</c:v>
                </c:pt>
                <c:pt idx="454">
                  <c:v>40854</c:v>
                </c:pt>
                <c:pt idx="455">
                  <c:v>40855</c:v>
                </c:pt>
                <c:pt idx="456">
                  <c:v>40856</c:v>
                </c:pt>
                <c:pt idx="457">
                  <c:v>40857</c:v>
                </c:pt>
                <c:pt idx="458">
                  <c:v>40861</c:v>
                </c:pt>
                <c:pt idx="459">
                  <c:v>40862</c:v>
                </c:pt>
                <c:pt idx="460">
                  <c:v>40863</c:v>
                </c:pt>
                <c:pt idx="461">
                  <c:v>40864</c:v>
                </c:pt>
                <c:pt idx="462">
                  <c:v>40865</c:v>
                </c:pt>
                <c:pt idx="463">
                  <c:v>40868</c:v>
                </c:pt>
                <c:pt idx="464">
                  <c:v>40869</c:v>
                </c:pt>
                <c:pt idx="465">
                  <c:v>40870</c:v>
                </c:pt>
                <c:pt idx="466">
                  <c:v>40872</c:v>
                </c:pt>
                <c:pt idx="467">
                  <c:v>40875</c:v>
                </c:pt>
                <c:pt idx="468">
                  <c:v>40876</c:v>
                </c:pt>
                <c:pt idx="469">
                  <c:v>40877</c:v>
                </c:pt>
                <c:pt idx="470">
                  <c:v>40878</c:v>
                </c:pt>
                <c:pt idx="471">
                  <c:v>40879</c:v>
                </c:pt>
                <c:pt idx="472">
                  <c:v>40882</c:v>
                </c:pt>
                <c:pt idx="473">
                  <c:v>40883</c:v>
                </c:pt>
                <c:pt idx="474">
                  <c:v>40884</c:v>
                </c:pt>
                <c:pt idx="475">
                  <c:v>40885</c:v>
                </c:pt>
                <c:pt idx="476">
                  <c:v>40886</c:v>
                </c:pt>
                <c:pt idx="477">
                  <c:v>40889</c:v>
                </c:pt>
                <c:pt idx="478">
                  <c:v>40890</c:v>
                </c:pt>
                <c:pt idx="479">
                  <c:v>40891</c:v>
                </c:pt>
                <c:pt idx="480">
                  <c:v>40892</c:v>
                </c:pt>
                <c:pt idx="481">
                  <c:v>40897</c:v>
                </c:pt>
                <c:pt idx="482">
                  <c:v>40898</c:v>
                </c:pt>
                <c:pt idx="483">
                  <c:v>40899</c:v>
                </c:pt>
                <c:pt idx="484">
                  <c:v>40900</c:v>
                </c:pt>
                <c:pt idx="485">
                  <c:v>40904</c:v>
                </c:pt>
                <c:pt idx="486">
                  <c:v>40905</c:v>
                </c:pt>
                <c:pt idx="487">
                  <c:v>40906</c:v>
                </c:pt>
                <c:pt idx="488">
                  <c:v>40907</c:v>
                </c:pt>
                <c:pt idx="489">
                  <c:v>40912</c:v>
                </c:pt>
                <c:pt idx="490">
                  <c:v>40913</c:v>
                </c:pt>
                <c:pt idx="491">
                  <c:v>40914</c:v>
                </c:pt>
                <c:pt idx="492">
                  <c:v>40917</c:v>
                </c:pt>
                <c:pt idx="493">
                  <c:v>40918</c:v>
                </c:pt>
                <c:pt idx="494">
                  <c:v>40919</c:v>
                </c:pt>
                <c:pt idx="495">
                  <c:v>40920</c:v>
                </c:pt>
                <c:pt idx="496">
                  <c:v>40921</c:v>
                </c:pt>
                <c:pt idx="497">
                  <c:v>40925</c:v>
                </c:pt>
                <c:pt idx="498">
                  <c:v>40926</c:v>
                </c:pt>
                <c:pt idx="499">
                  <c:v>40927</c:v>
                </c:pt>
                <c:pt idx="500">
                  <c:v>40928</c:v>
                </c:pt>
                <c:pt idx="501">
                  <c:v>40931</c:v>
                </c:pt>
                <c:pt idx="502">
                  <c:v>40932</c:v>
                </c:pt>
                <c:pt idx="503">
                  <c:v>40933</c:v>
                </c:pt>
                <c:pt idx="504">
                  <c:v>40934</c:v>
                </c:pt>
                <c:pt idx="505">
                  <c:v>40935</c:v>
                </c:pt>
                <c:pt idx="506">
                  <c:v>40938</c:v>
                </c:pt>
                <c:pt idx="507">
                  <c:v>40939</c:v>
                </c:pt>
                <c:pt idx="508">
                  <c:v>40940</c:v>
                </c:pt>
                <c:pt idx="509">
                  <c:v>40941</c:v>
                </c:pt>
                <c:pt idx="510">
                  <c:v>40942</c:v>
                </c:pt>
                <c:pt idx="511">
                  <c:v>40945</c:v>
                </c:pt>
                <c:pt idx="512">
                  <c:v>40946</c:v>
                </c:pt>
                <c:pt idx="513">
                  <c:v>40947</c:v>
                </c:pt>
                <c:pt idx="514">
                  <c:v>40948</c:v>
                </c:pt>
                <c:pt idx="515">
                  <c:v>40949</c:v>
                </c:pt>
                <c:pt idx="516">
                  <c:v>40952</c:v>
                </c:pt>
                <c:pt idx="517">
                  <c:v>40953</c:v>
                </c:pt>
                <c:pt idx="518">
                  <c:v>40954</c:v>
                </c:pt>
                <c:pt idx="519">
                  <c:v>40955</c:v>
                </c:pt>
                <c:pt idx="520">
                  <c:v>40956</c:v>
                </c:pt>
                <c:pt idx="521">
                  <c:v>40960</c:v>
                </c:pt>
                <c:pt idx="522">
                  <c:v>40961</c:v>
                </c:pt>
                <c:pt idx="523">
                  <c:v>40962</c:v>
                </c:pt>
                <c:pt idx="524">
                  <c:v>40963</c:v>
                </c:pt>
                <c:pt idx="525">
                  <c:v>40966</c:v>
                </c:pt>
                <c:pt idx="526">
                  <c:v>40967</c:v>
                </c:pt>
                <c:pt idx="527">
                  <c:v>40968</c:v>
                </c:pt>
                <c:pt idx="528">
                  <c:v>40969</c:v>
                </c:pt>
                <c:pt idx="529">
                  <c:v>40970</c:v>
                </c:pt>
                <c:pt idx="530">
                  <c:v>40973</c:v>
                </c:pt>
                <c:pt idx="531">
                  <c:v>40974</c:v>
                </c:pt>
                <c:pt idx="532">
                  <c:v>40975</c:v>
                </c:pt>
                <c:pt idx="533">
                  <c:v>40980</c:v>
                </c:pt>
                <c:pt idx="534">
                  <c:v>40981</c:v>
                </c:pt>
                <c:pt idx="535">
                  <c:v>40982</c:v>
                </c:pt>
                <c:pt idx="536">
                  <c:v>40983</c:v>
                </c:pt>
                <c:pt idx="537">
                  <c:v>40984</c:v>
                </c:pt>
                <c:pt idx="538">
                  <c:v>40987</c:v>
                </c:pt>
                <c:pt idx="539">
                  <c:v>40988</c:v>
                </c:pt>
                <c:pt idx="540">
                  <c:v>40994</c:v>
                </c:pt>
                <c:pt idx="541">
                  <c:v>40995</c:v>
                </c:pt>
                <c:pt idx="542">
                  <c:v>40996</c:v>
                </c:pt>
                <c:pt idx="543">
                  <c:v>40997</c:v>
                </c:pt>
                <c:pt idx="544">
                  <c:v>40998</c:v>
                </c:pt>
                <c:pt idx="545">
                  <c:v>41001</c:v>
                </c:pt>
                <c:pt idx="546">
                  <c:v>41002</c:v>
                </c:pt>
                <c:pt idx="547">
                  <c:v>41003</c:v>
                </c:pt>
                <c:pt idx="548">
                  <c:v>41004</c:v>
                </c:pt>
                <c:pt idx="549">
                  <c:v>41005</c:v>
                </c:pt>
                <c:pt idx="550">
                  <c:v>41008</c:v>
                </c:pt>
                <c:pt idx="551">
                  <c:v>41009</c:v>
                </c:pt>
                <c:pt idx="552">
                  <c:v>41010</c:v>
                </c:pt>
                <c:pt idx="553">
                  <c:v>41011</c:v>
                </c:pt>
                <c:pt idx="554">
                  <c:v>41012</c:v>
                </c:pt>
                <c:pt idx="555">
                  <c:v>41015</c:v>
                </c:pt>
                <c:pt idx="556">
                  <c:v>41016</c:v>
                </c:pt>
                <c:pt idx="557">
                  <c:v>41017</c:v>
                </c:pt>
                <c:pt idx="558">
                  <c:v>41018</c:v>
                </c:pt>
                <c:pt idx="559">
                  <c:v>41019</c:v>
                </c:pt>
                <c:pt idx="560">
                  <c:v>41022</c:v>
                </c:pt>
                <c:pt idx="561">
                  <c:v>41023</c:v>
                </c:pt>
                <c:pt idx="562">
                  <c:v>41024</c:v>
                </c:pt>
                <c:pt idx="563">
                  <c:v>41025</c:v>
                </c:pt>
                <c:pt idx="564">
                  <c:v>41026</c:v>
                </c:pt>
                <c:pt idx="565">
                  <c:v>41031</c:v>
                </c:pt>
                <c:pt idx="566">
                  <c:v>41032</c:v>
                </c:pt>
                <c:pt idx="567">
                  <c:v>41033</c:v>
                </c:pt>
                <c:pt idx="568">
                  <c:v>41036</c:v>
                </c:pt>
                <c:pt idx="569">
                  <c:v>41037</c:v>
                </c:pt>
                <c:pt idx="570">
                  <c:v>41039</c:v>
                </c:pt>
                <c:pt idx="571">
                  <c:v>41040</c:v>
                </c:pt>
                <c:pt idx="572">
                  <c:v>41043</c:v>
                </c:pt>
                <c:pt idx="573">
                  <c:v>41044</c:v>
                </c:pt>
                <c:pt idx="574">
                  <c:v>41045</c:v>
                </c:pt>
                <c:pt idx="575">
                  <c:v>41046</c:v>
                </c:pt>
                <c:pt idx="576">
                  <c:v>41047</c:v>
                </c:pt>
                <c:pt idx="577">
                  <c:v>41050</c:v>
                </c:pt>
                <c:pt idx="578">
                  <c:v>41051</c:v>
                </c:pt>
                <c:pt idx="579">
                  <c:v>41052</c:v>
                </c:pt>
                <c:pt idx="580">
                  <c:v>41053</c:v>
                </c:pt>
                <c:pt idx="581">
                  <c:v>41054</c:v>
                </c:pt>
                <c:pt idx="582">
                  <c:v>41058</c:v>
                </c:pt>
                <c:pt idx="583">
                  <c:v>41059</c:v>
                </c:pt>
                <c:pt idx="584">
                  <c:v>41060</c:v>
                </c:pt>
                <c:pt idx="585">
                  <c:v>41061</c:v>
                </c:pt>
                <c:pt idx="586">
                  <c:v>41064</c:v>
                </c:pt>
                <c:pt idx="587">
                  <c:v>41065</c:v>
                </c:pt>
                <c:pt idx="588">
                  <c:v>41066</c:v>
                </c:pt>
                <c:pt idx="589">
                  <c:v>41067</c:v>
                </c:pt>
                <c:pt idx="590">
                  <c:v>41068</c:v>
                </c:pt>
                <c:pt idx="591">
                  <c:v>41071</c:v>
                </c:pt>
                <c:pt idx="592">
                  <c:v>41072</c:v>
                </c:pt>
                <c:pt idx="593">
                  <c:v>41073</c:v>
                </c:pt>
                <c:pt idx="594">
                  <c:v>41074</c:v>
                </c:pt>
                <c:pt idx="595">
                  <c:v>41075</c:v>
                </c:pt>
                <c:pt idx="596">
                  <c:v>41078</c:v>
                </c:pt>
                <c:pt idx="597">
                  <c:v>41079</c:v>
                </c:pt>
                <c:pt idx="598">
                  <c:v>41080</c:v>
                </c:pt>
                <c:pt idx="599">
                  <c:v>41081</c:v>
                </c:pt>
                <c:pt idx="600">
                  <c:v>41082</c:v>
                </c:pt>
                <c:pt idx="601">
                  <c:v>41085</c:v>
                </c:pt>
                <c:pt idx="602">
                  <c:v>41086</c:v>
                </c:pt>
                <c:pt idx="603">
                  <c:v>41087</c:v>
                </c:pt>
                <c:pt idx="604">
                  <c:v>41088</c:v>
                </c:pt>
                <c:pt idx="605">
                  <c:v>41089</c:v>
                </c:pt>
                <c:pt idx="606">
                  <c:v>41092</c:v>
                </c:pt>
                <c:pt idx="607">
                  <c:v>41093</c:v>
                </c:pt>
                <c:pt idx="608">
                  <c:v>41095</c:v>
                </c:pt>
                <c:pt idx="609">
                  <c:v>41099</c:v>
                </c:pt>
                <c:pt idx="610">
                  <c:v>41100</c:v>
                </c:pt>
                <c:pt idx="611">
                  <c:v>41101</c:v>
                </c:pt>
                <c:pt idx="612">
                  <c:v>41102</c:v>
                </c:pt>
                <c:pt idx="613">
                  <c:v>41103</c:v>
                </c:pt>
                <c:pt idx="614">
                  <c:v>41106</c:v>
                </c:pt>
                <c:pt idx="615">
                  <c:v>41107</c:v>
                </c:pt>
                <c:pt idx="616">
                  <c:v>41108</c:v>
                </c:pt>
                <c:pt idx="617">
                  <c:v>41109</c:v>
                </c:pt>
                <c:pt idx="618">
                  <c:v>41110</c:v>
                </c:pt>
                <c:pt idx="619">
                  <c:v>41113</c:v>
                </c:pt>
                <c:pt idx="620">
                  <c:v>41114</c:v>
                </c:pt>
                <c:pt idx="621">
                  <c:v>41115</c:v>
                </c:pt>
                <c:pt idx="622">
                  <c:v>41116</c:v>
                </c:pt>
                <c:pt idx="623">
                  <c:v>41117</c:v>
                </c:pt>
                <c:pt idx="624">
                  <c:v>41120</c:v>
                </c:pt>
                <c:pt idx="625">
                  <c:v>41121</c:v>
                </c:pt>
                <c:pt idx="626">
                  <c:v>41122</c:v>
                </c:pt>
                <c:pt idx="627">
                  <c:v>41123</c:v>
                </c:pt>
                <c:pt idx="628">
                  <c:v>41124</c:v>
                </c:pt>
                <c:pt idx="629">
                  <c:v>41127</c:v>
                </c:pt>
                <c:pt idx="630">
                  <c:v>41128</c:v>
                </c:pt>
                <c:pt idx="631">
                  <c:v>41129</c:v>
                </c:pt>
                <c:pt idx="632">
                  <c:v>41130</c:v>
                </c:pt>
                <c:pt idx="633">
                  <c:v>41131</c:v>
                </c:pt>
                <c:pt idx="634">
                  <c:v>41134</c:v>
                </c:pt>
                <c:pt idx="635">
                  <c:v>41135</c:v>
                </c:pt>
                <c:pt idx="636">
                  <c:v>41136</c:v>
                </c:pt>
                <c:pt idx="637">
                  <c:v>41137</c:v>
                </c:pt>
                <c:pt idx="638">
                  <c:v>41138</c:v>
                </c:pt>
                <c:pt idx="639">
                  <c:v>41141</c:v>
                </c:pt>
                <c:pt idx="640">
                  <c:v>41142</c:v>
                </c:pt>
                <c:pt idx="641">
                  <c:v>41143</c:v>
                </c:pt>
                <c:pt idx="642">
                  <c:v>41144</c:v>
                </c:pt>
                <c:pt idx="643">
                  <c:v>41145</c:v>
                </c:pt>
                <c:pt idx="644">
                  <c:v>41148</c:v>
                </c:pt>
                <c:pt idx="645">
                  <c:v>41149</c:v>
                </c:pt>
                <c:pt idx="646">
                  <c:v>41150</c:v>
                </c:pt>
                <c:pt idx="647">
                  <c:v>41152</c:v>
                </c:pt>
                <c:pt idx="648">
                  <c:v>41156</c:v>
                </c:pt>
                <c:pt idx="649">
                  <c:v>41157</c:v>
                </c:pt>
                <c:pt idx="650">
                  <c:v>41158</c:v>
                </c:pt>
                <c:pt idx="651">
                  <c:v>41159</c:v>
                </c:pt>
                <c:pt idx="652">
                  <c:v>41162</c:v>
                </c:pt>
                <c:pt idx="653">
                  <c:v>41163</c:v>
                </c:pt>
                <c:pt idx="654">
                  <c:v>41164</c:v>
                </c:pt>
                <c:pt idx="655">
                  <c:v>41165</c:v>
                </c:pt>
                <c:pt idx="656">
                  <c:v>41166</c:v>
                </c:pt>
                <c:pt idx="657">
                  <c:v>41169</c:v>
                </c:pt>
                <c:pt idx="658">
                  <c:v>41170</c:v>
                </c:pt>
                <c:pt idx="659">
                  <c:v>41171</c:v>
                </c:pt>
                <c:pt idx="660">
                  <c:v>41172</c:v>
                </c:pt>
                <c:pt idx="661">
                  <c:v>41173</c:v>
                </c:pt>
                <c:pt idx="662">
                  <c:v>41176</c:v>
                </c:pt>
                <c:pt idx="663">
                  <c:v>41177</c:v>
                </c:pt>
                <c:pt idx="664">
                  <c:v>41178</c:v>
                </c:pt>
                <c:pt idx="665">
                  <c:v>41179</c:v>
                </c:pt>
                <c:pt idx="666">
                  <c:v>41180</c:v>
                </c:pt>
              </c:numCache>
            </c:numRef>
          </c:cat>
          <c:val>
            <c:numRef>
              <c:f>'Figure 2.3.3'!$E$5:$E$671</c:f>
              <c:numCache>
                <c:formatCode>0.000</c:formatCode>
                <c:ptCount val="667"/>
                <c:pt idx="0">
                  <c:v>-5.8261129369584705E-2</c:v>
                </c:pt>
                <c:pt idx="1">
                  <c:v>-4.6872996743506243E-2</c:v>
                </c:pt>
                <c:pt idx="2">
                  <c:v>-1.0279001468428781E-2</c:v>
                </c:pt>
                <c:pt idx="3">
                  <c:v>9.8387846650666605E-2</c:v>
                </c:pt>
                <c:pt idx="4">
                  <c:v>0.16252464124923602</c:v>
                </c:pt>
                <c:pt idx="5">
                  <c:v>0.20061166858278176</c:v>
                </c:pt>
                <c:pt idx="6">
                  <c:v>9.7161960310121628E-2</c:v>
                </c:pt>
                <c:pt idx="7">
                  <c:v>-6.1394369068382068E-2</c:v>
                </c:pt>
                <c:pt idx="8">
                  <c:v>4.0029112081513829E-3</c:v>
                </c:pt>
                <c:pt idx="9">
                  <c:v>2.4818536626435021E-2</c:v>
                </c:pt>
                <c:pt idx="10">
                  <c:v>-4.7659608988399448E-3</c:v>
                </c:pt>
                <c:pt idx="11">
                  <c:v>-7.2980976760528032E-2</c:v>
                </c:pt>
                <c:pt idx="12">
                  <c:v>7.9272970474260879E-2</c:v>
                </c:pt>
                <c:pt idx="13">
                  <c:v>2.8591851322373124E-3</c:v>
                </c:pt>
                <c:pt idx="14">
                  <c:v>0.25432817527194729</c:v>
                </c:pt>
                <c:pt idx="15">
                  <c:v>0.19942710819842888</c:v>
                </c:pt>
                <c:pt idx="16">
                  <c:v>-2.734788868865968E-3</c:v>
                </c:pt>
                <c:pt idx="17">
                  <c:v>-2.5114433402370469E-2</c:v>
                </c:pt>
                <c:pt idx="18">
                  <c:v>-0.17408123791102514</c:v>
                </c:pt>
                <c:pt idx="19">
                  <c:v>1.7638225255972695E-2</c:v>
                </c:pt>
                <c:pt idx="20">
                  <c:v>-1.361895304298482E-2</c:v>
                </c:pt>
                <c:pt idx="21">
                  <c:v>4.4475957199948436E-3</c:v>
                </c:pt>
                <c:pt idx="22">
                  <c:v>5.696177655497691E-2</c:v>
                </c:pt>
                <c:pt idx="23">
                  <c:v>2.9720219997950329E-2</c:v>
                </c:pt>
                <c:pt idx="24">
                  <c:v>3.2634400126123286E-2</c:v>
                </c:pt>
                <c:pt idx="25">
                  <c:v>-2.4408000105891541E-2</c:v>
                </c:pt>
                <c:pt idx="26">
                  <c:v>-7.734271093978945E-2</c:v>
                </c:pt>
                <c:pt idx="27">
                  <c:v>4.4945546741447864E-2</c:v>
                </c:pt>
                <c:pt idx="28">
                  <c:v>-0.29757785467128028</c:v>
                </c:pt>
                <c:pt idx="29">
                  <c:v>-4.4131963223363983E-2</c:v>
                </c:pt>
                <c:pt idx="30">
                  <c:v>-3.7457126064721E-2</c:v>
                </c:pt>
                <c:pt idx="31">
                  <c:v>-2.8712093702762272E-3</c:v>
                </c:pt>
                <c:pt idx="32">
                  <c:v>8.4378530669450681E-4</c:v>
                </c:pt>
                <c:pt idx="33">
                  <c:v>6.8331887624139215E-3</c:v>
                </c:pt>
                <c:pt idx="34">
                  <c:v>-3.4740967031012822E-2</c:v>
                </c:pt>
                <c:pt idx="35">
                  <c:v>-5.4692538000921234E-2</c:v>
                </c:pt>
                <c:pt idx="36">
                  <c:v>-1.4971545045410681E-3</c:v>
                </c:pt>
                <c:pt idx="37">
                  <c:v>5.7163341827095428E-3</c:v>
                </c:pt>
                <c:pt idx="38">
                  <c:v>-2.2768670309653916E-4</c:v>
                </c:pt>
                <c:pt idx="39">
                  <c:v>-2.3488688109890585E-3</c:v>
                </c:pt>
                <c:pt idx="40">
                  <c:v>-5.6871278669265481E-3</c:v>
                </c:pt>
                <c:pt idx="41">
                  <c:v>-1.1070758346946766E-3</c:v>
                </c:pt>
                <c:pt idx="42">
                  <c:v>-9.5468462951622785E-2</c:v>
                </c:pt>
                <c:pt idx="43">
                  <c:v>-1.8712439450887384E-2</c:v>
                </c:pt>
                <c:pt idx="44">
                  <c:v>-7.2028811524609843E-3</c:v>
                </c:pt>
                <c:pt idx="45">
                  <c:v>4.063664070436844E-2</c:v>
                </c:pt>
                <c:pt idx="46">
                  <c:v>-6.3271412542077049E-2</c:v>
                </c:pt>
                <c:pt idx="47">
                  <c:v>-3.5787583376090303E-2</c:v>
                </c:pt>
                <c:pt idx="48">
                  <c:v>-8.8318966895037987E-2</c:v>
                </c:pt>
                <c:pt idx="49">
                  <c:v>-4.3033588554183197E-3</c:v>
                </c:pt>
                <c:pt idx="50">
                  <c:v>-2.8684907325684024E-2</c:v>
                </c:pt>
                <c:pt idx="51">
                  <c:v>9.9071207430340563E-3</c:v>
                </c:pt>
                <c:pt idx="52">
                  <c:v>-6.3973908680381338E-3</c:v>
                </c:pt>
                <c:pt idx="53">
                  <c:v>2.4793962940363182E-2</c:v>
                </c:pt>
                <c:pt idx="54">
                  <c:v>-2.9658272874881508E-3</c:v>
                </c:pt>
                <c:pt idx="55">
                  <c:v>3.9713086074177749E-2</c:v>
                </c:pt>
                <c:pt idx="56">
                  <c:v>9.2620451852542168E-2</c:v>
                </c:pt>
                <c:pt idx="57">
                  <c:v>-6.9795765411279744E-3</c:v>
                </c:pt>
                <c:pt idx="58">
                  <c:v>3.2868427683981024E-3</c:v>
                </c:pt>
                <c:pt idx="59">
                  <c:v>-8.4501236603462485E-3</c:v>
                </c:pt>
                <c:pt idx="60">
                  <c:v>-1.0160880609652836E-2</c:v>
                </c:pt>
                <c:pt idx="61">
                  <c:v>0.11220448817952718</c:v>
                </c:pt>
                <c:pt idx="62">
                  <c:v>-9.7880383421088159E-3</c:v>
                </c:pt>
                <c:pt idx="63">
                  <c:v>-7.9938638481061461E-2</c:v>
                </c:pt>
                <c:pt idx="64">
                  <c:v>-8.180407302538828E-3</c:v>
                </c:pt>
                <c:pt idx="65">
                  <c:v>5.4954889330572236E-2</c:v>
                </c:pt>
                <c:pt idx="66">
                  <c:v>-2.1531082147591352E-2</c:v>
                </c:pt>
                <c:pt idx="67">
                  <c:v>-2.0860506268121057E-2</c:v>
                </c:pt>
                <c:pt idx="68">
                  <c:v>2.6516133310025981E-2</c:v>
                </c:pt>
                <c:pt idx="69">
                  <c:v>1.1320244652451594E-3</c:v>
                </c:pt>
                <c:pt idx="70">
                  <c:v>2.9931569873822041E-3</c:v>
                </c:pt>
                <c:pt idx="71">
                  <c:v>-7.8777766061049661E-3</c:v>
                </c:pt>
                <c:pt idx="72">
                  <c:v>-2.5247971145175834E-3</c:v>
                </c:pt>
                <c:pt idx="73">
                  <c:v>2.7782287052712136E-2</c:v>
                </c:pt>
                <c:pt idx="74">
                  <c:v>-2.6987600291757841E-2</c:v>
                </c:pt>
                <c:pt idx="75">
                  <c:v>-4.7477620681000587E-2</c:v>
                </c:pt>
                <c:pt idx="76">
                  <c:v>-3.1363064718970685E-2</c:v>
                </c:pt>
                <c:pt idx="77">
                  <c:v>5.6829754261678106E-2</c:v>
                </c:pt>
                <c:pt idx="78">
                  <c:v>-3.1768927666760483E-2</c:v>
                </c:pt>
                <c:pt idx="79">
                  <c:v>0.10261994324556194</c:v>
                </c:pt>
                <c:pt idx="80">
                  <c:v>-2.8233882423525881E-3</c:v>
                </c:pt>
                <c:pt idx="81">
                  <c:v>-3.3225253658476443E-2</c:v>
                </c:pt>
                <c:pt idx="82">
                  <c:v>-2.808628054442705E-2</c:v>
                </c:pt>
                <c:pt idx="83">
                  <c:v>-1.80296200901481E-2</c:v>
                </c:pt>
                <c:pt idx="84">
                  <c:v>-1.2919718115241122E-2</c:v>
                </c:pt>
                <c:pt idx="85">
                  <c:v>-1.2453300124533001E-2</c:v>
                </c:pt>
                <c:pt idx="86">
                  <c:v>-8.5457927563190719E-2</c:v>
                </c:pt>
                <c:pt idx="87">
                  <c:v>2.3594180102241448E-4</c:v>
                </c:pt>
                <c:pt idx="88">
                  <c:v>-5.5167693360711839E-2</c:v>
                </c:pt>
                <c:pt idx="89">
                  <c:v>3.3769394584727712E-2</c:v>
                </c:pt>
                <c:pt idx="90">
                  <c:v>-3.9517749497655727E-2</c:v>
                </c:pt>
                <c:pt idx="91">
                  <c:v>-2.7148997134670488E-2</c:v>
                </c:pt>
                <c:pt idx="92">
                  <c:v>-1.7496815713615339E-2</c:v>
                </c:pt>
                <c:pt idx="93">
                  <c:v>-6.5044121833190999E-2</c:v>
                </c:pt>
                <c:pt idx="94">
                  <c:v>-3.2814238042269191E-2</c:v>
                </c:pt>
                <c:pt idx="95">
                  <c:v>-1.8479033404406538E-2</c:v>
                </c:pt>
                <c:pt idx="96">
                  <c:v>8.6455331412103754E-3</c:v>
                </c:pt>
                <c:pt idx="97">
                  <c:v>-2.8571428571428571E-2</c:v>
                </c:pt>
                <c:pt idx="98">
                  <c:v>1.7514595496246871E-2</c:v>
                </c:pt>
                <c:pt idx="99">
                  <c:v>4.82251449582803E-2</c:v>
                </c:pt>
                <c:pt idx="100">
                  <c:v>3.9300057372346528E-2</c:v>
                </c:pt>
                <c:pt idx="101">
                  <c:v>2.2210654173173694E-2</c:v>
                </c:pt>
                <c:pt idx="102">
                  <c:v>2.9812263314801385E-3</c:v>
                </c:pt>
                <c:pt idx="103">
                  <c:v>-1.6411851084045953E-3</c:v>
                </c:pt>
                <c:pt idx="104">
                  <c:v>-7.6271186440677969E-3</c:v>
                </c:pt>
                <c:pt idx="105">
                  <c:v>1.2170385395537525E-2</c:v>
                </c:pt>
                <c:pt idx="106">
                  <c:v>4.8615877373598716E-3</c:v>
                </c:pt>
                <c:pt idx="107">
                  <c:v>-1.0635726371766982E-2</c:v>
                </c:pt>
                <c:pt idx="108">
                  <c:v>-7.3343009192065794E-2</c:v>
                </c:pt>
                <c:pt idx="109">
                  <c:v>-1.7825800789820097E-2</c:v>
                </c:pt>
                <c:pt idx="110">
                  <c:v>-1.6646200027288852E-2</c:v>
                </c:pt>
                <c:pt idx="111">
                  <c:v>-7.651267127440281E-2</c:v>
                </c:pt>
                <c:pt idx="112">
                  <c:v>-0.15469982617997058</c:v>
                </c:pt>
                <c:pt idx="113">
                  <c:v>4.8390999274135014E-3</c:v>
                </c:pt>
                <c:pt idx="114">
                  <c:v>-1.5151515151515152E-2</c:v>
                </c:pt>
                <c:pt idx="115">
                  <c:v>-0.1492265696087352</c:v>
                </c:pt>
                <c:pt idx="116">
                  <c:v>-3.7686696769711703E-2</c:v>
                </c:pt>
                <c:pt idx="117">
                  <c:v>3.7521887767864586E-3</c:v>
                </c:pt>
                <c:pt idx="118">
                  <c:v>-9.3140737232615036E-3</c:v>
                </c:pt>
                <c:pt idx="119">
                  <c:v>-2.3312091635073001E-2</c:v>
                </c:pt>
                <c:pt idx="120">
                  <c:v>-1.7225497420781135E-2</c:v>
                </c:pt>
                <c:pt idx="121">
                  <c:v>0.1210217024495258</c:v>
                </c:pt>
                <c:pt idx="122">
                  <c:v>1.0869565217391304E-2</c:v>
                </c:pt>
                <c:pt idx="123">
                  <c:v>0.11949315444666746</c:v>
                </c:pt>
                <c:pt idx="124">
                  <c:v>0.12271311794472557</c:v>
                </c:pt>
                <c:pt idx="125">
                  <c:v>2.1528723365105067E-2</c:v>
                </c:pt>
                <c:pt idx="126">
                  <c:v>9.859070103589497E-2</c:v>
                </c:pt>
                <c:pt idx="127">
                  <c:v>-3.9012039477083656E-2</c:v>
                </c:pt>
                <c:pt idx="128">
                  <c:v>5.2759930591380198E-2</c:v>
                </c:pt>
                <c:pt idx="129">
                  <c:v>1.8466591892324948E-2</c:v>
                </c:pt>
                <c:pt idx="130">
                  <c:v>0.13151714419915453</c:v>
                </c:pt>
                <c:pt idx="131">
                  <c:v>-6.8786085964787228E-3</c:v>
                </c:pt>
                <c:pt idx="132">
                  <c:v>-6.9958476259252573E-3</c:v>
                </c:pt>
                <c:pt idx="133">
                  <c:v>-3.4669099585935857E-2</c:v>
                </c:pt>
                <c:pt idx="134">
                  <c:v>-0.11288114499066584</c:v>
                </c:pt>
                <c:pt idx="135">
                  <c:v>7.842290812288653E-3</c:v>
                </c:pt>
                <c:pt idx="136">
                  <c:v>-6.5944272445820434E-2</c:v>
                </c:pt>
                <c:pt idx="137">
                  <c:v>-3.1303497187576426E-2</c:v>
                </c:pt>
                <c:pt idx="138">
                  <c:v>-7.0292092139634291E-2</c:v>
                </c:pt>
                <c:pt idx="139">
                  <c:v>-1.7521548678818707E-2</c:v>
                </c:pt>
                <c:pt idx="140">
                  <c:v>-6.9590889919865034E-2</c:v>
                </c:pt>
                <c:pt idx="141">
                  <c:v>-5.6865964518841858E-3</c:v>
                </c:pt>
                <c:pt idx="142">
                  <c:v>-4.6182235299985039E-2</c:v>
                </c:pt>
                <c:pt idx="143">
                  <c:v>-2.1072965141803496E-3</c:v>
                </c:pt>
                <c:pt idx="144">
                  <c:v>-3.0777233516840783E-2</c:v>
                </c:pt>
                <c:pt idx="145">
                  <c:v>5.8197239014707212E-2</c:v>
                </c:pt>
                <c:pt idx="146">
                  <c:v>0.15829900923967494</c:v>
                </c:pt>
                <c:pt idx="147">
                  <c:v>9.8849324997734897E-2</c:v>
                </c:pt>
                <c:pt idx="148">
                  <c:v>0.10610162432319867</c:v>
                </c:pt>
                <c:pt idx="149">
                  <c:v>5.7347670250896057E-2</c:v>
                </c:pt>
                <c:pt idx="150">
                  <c:v>0.22528116213683225</c:v>
                </c:pt>
                <c:pt idx="151">
                  <c:v>0.20891218872870249</c:v>
                </c:pt>
                <c:pt idx="152">
                  <c:v>6.2551625741533376E-2</c:v>
                </c:pt>
                <c:pt idx="153">
                  <c:v>-1.0047626363496697E-2</c:v>
                </c:pt>
                <c:pt idx="154">
                  <c:v>5.9372068642057053E-2</c:v>
                </c:pt>
                <c:pt idx="155">
                  <c:v>-1.2541668041849566E-2</c:v>
                </c:pt>
                <c:pt idx="156">
                  <c:v>-2.2520773472082005E-3</c:v>
                </c:pt>
                <c:pt idx="157">
                  <c:v>-9.2866821525358106E-2</c:v>
                </c:pt>
                <c:pt idx="158">
                  <c:v>-7.0679844264749927E-3</c:v>
                </c:pt>
                <c:pt idx="159">
                  <c:v>-0.18661007667031762</c:v>
                </c:pt>
                <c:pt idx="160">
                  <c:v>-4.2796438688789962E-2</c:v>
                </c:pt>
                <c:pt idx="161">
                  <c:v>-4.250029596306381E-2</c:v>
                </c:pt>
                <c:pt idx="162">
                  <c:v>9.4661436124850763E-3</c:v>
                </c:pt>
                <c:pt idx="163">
                  <c:v>-6.563207242159716E-2</c:v>
                </c:pt>
                <c:pt idx="164">
                  <c:v>-9.8076197661259908E-3</c:v>
                </c:pt>
                <c:pt idx="165">
                  <c:v>-1.605351170568562E-3</c:v>
                </c:pt>
                <c:pt idx="166">
                  <c:v>1.2903542341281523E-2</c:v>
                </c:pt>
                <c:pt idx="167">
                  <c:v>-3.2913833404089468E-3</c:v>
                </c:pt>
                <c:pt idx="168">
                  <c:v>-3.2718204544035811E-3</c:v>
                </c:pt>
                <c:pt idx="169">
                  <c:v>-4.8866580387381946E-2</c:v>
                </c:pt>
                <c:pt idx="170">
                  <c:v>-3.5279844700625341E-3</c:v>
                </c:pt>
                <c:pt idx="171">
                  <c:v>-1.5130436658380134E-3</c:v>
                </c:pt>
                <c:pt idx="172">
                  <c:v>-3.8240858726812252E-2</c:v>
                </c:pt>
                <c:pt idx="173">
                  <c:v>-1.0136520939559504E-2</c:v>
                </c:pt>
                <c:pt idx="174">
                  <c:v>-7.6690811741169755E-3</c:v>
                </c:pt>
                <c:pt idx="175">
                  <c:v>2.9997173521491824E-2</c:v>
                </c:pt>
                <c:pt idx="176">
                  <c:v>-7.8027235921972762E-2</c:v>
                </c:pt>
                <c:pt idx="177">
                  <c:v>-1.0827197921177999E-4</c:v>
                </c:pt>
                <c:pt idx="178">
                  <c:v>4.448838358872961E-3</c:v>
                </c:pt>
                <c:pt idx="179">
                  <c:v>-4.1006014215418263E-3</c:v>
                </c:pt>
                <c:pt idx="180">
                  <c:v>-2.9492833517089305E-2</c:v>
                </c:pt>
                <c:pt idx="181">
                  <c:v>-3.6593207458934941E-2</c:v>
                </c:pt>
                <c:pt idx="182">
                  <c:v>-4.5822472218411306E-2</c:v>
                </c:pt>
                <c:pt idx="183">
                  <c:v>-4.5767306088407005E-2</c:v>
                </c:pt>
                <c:pt idx="184">
                  <c:v>8.4562792371356606E-3</c:v>
                </c:pt>
                <c:pt idx="185">
                  <c:v>2.7472527472527472E-2</c:v>
                </c:pt>
                <c:pt idx="186">
                  <c:v>-3.9377505305352514E-2</c:v>
                </c:pt>
                <c:pt idx="187">
                  <c:v>-1.3282417399966794E-2</c:v>
                </c:pt>
                <c:pt idx="188">
                  <c:v>1.8950995405819297E-2</c:v>
                </c:pt>
                <c:pt idx="189">
                  <c:v>7.0756605284227378E-2</c:v>
                </c:pt>
                <c:pt idx="190">
                  <c:v>4.7380156075808248E-2</c:v>
                </c:pt>
                <c:pt idx="191">
                  <c:v>7.8626799557032119E-3</c:v>
                </c:pt>
                <c:pt idx="192">
                  <c:v>3.569295101553166E-2</c:v>
                </c:pt>
                <c:pt idx="193">
                  <c:v>-7.1565366394516685E-3</c:v>
                </c:pt>
                <c:pt idx="194">
                  <c:v>0.12927504150525734</c:v>
                </c:pt>
                <c:pt idx="195">
                  <c:v>-3.0953066513101065E-3</c:v>
                </c:pt>
                <c:pt idx="196">
                  <c:v>4.3460476531342676E-2</c:v>
                </c:pt>
                <c:pt idx="197">
                  <c:v>0.13366431162879511</c:v>
                </c:pt>
                <c:pt idx="198">
                  <c:v>0</c:v>
                </c:pt>
                <c:pt idx="199">
                  <c:v>-1.9890525017346387E-2</c:v>
                </c:pt>
                <c:pt idx="200">
                  <c:v>-3.6977726015431651E-2</c:v>
                </c:pt>
                <c:pt idx="201">
                  <c:v>0.44022850694689331</c:v>
                </c:pt>
                <c:pt idx="202">
                  <c:v>-9.9560560285635813E-2</c:v>
                </c:pt>
                <c:pt idx="203">
                  <c:v>-7.2037914691943122E-2</c:v>
                </c:pt>
                <c:pt idx="204">
                  <c:v>-5.2681572409761804E-2</c:v>
                </c:pt>
                <c:pt idx="205">
                  <c:v>-1.1452735441811294E-2</c:v>
                </c:pt>
                <c:pt idx="206">
                  <c:v>2.5248756218905474E-2</c:v>
                </c:pt>
                <c:pt idx="207">
                  <c:v>0.15299666398251466</c:v>
                </c:pt>
                <c:pt idx="208">
                  <c:v>-3.9912917271407835E-3</c:v>
                </c:pt>
                <c:pt idx="209">
                  <c:v>0.16546085949934886</c:v>
                </c:pt>
                <c:pt idx="210">
                  <c:v>0.10327602230483271</c:v>
                </c:pt>
                <c:pt idx="211">
                  <c:v>3.1577617784514338E-2</c:v>
                </c:pt>
                <c:pt idx="212">
                  <c:v>-5.3198563638781756E-4</c:v>
                </c:pt>
                <c:pt idx="213">
                  <c:v>9.1081593927893733E-3</c:v>
                </c:pt>
                <c:pt idx="214">
                  <c:v>0.25896290138210537</c:v>
                </c:pt>
                <c:pt idx="215">
                  <c:v>1.8322475570032574E-2</c:v>
                </c:pt>
                <c:pt idx="216">
                  <c:v>7.950419431576311E-2</c:v>
                </c:pt>
                <c:pt idx="217">
                  <c:v>0.19343111445405542</c:v>
                </c:pt>
                <c:pt idx="218">
                  <c:v>1.7478938666246752E-2</c:v>
                </c:pt>
                <c:pt idx="219">
                  <c:v>1.4285714285714285E-2</c:v>
                </c:pt>
                <c:pt idx="220">
                  <c:v>-1.8290310027240887E-2</c:v>
                </c:pt>
                <c:pt idx="221">
                  <c:v>-2.0806241872561769E-2</c:v>
                </c:pt>
                <c:pt idx="222">
                  <c:v>-9.9767209843698037E-4</c:v>
                </c:pt>
                <c:pt idx="223">
                  <c:v>-5.1442630284052784E-2</c:v>
                </c:pt>
                <c:pt idx="224">
                  <c:v>1.9119153294639809E-2</c:v>
                </c:pt>
                <c:pt idx="225">
                  <c:v>-4.701627486437613E-2</c:v>
                </c:pt>
                <c:pt idx="226">
                  <c:v>-1.2902290518991012E-2</c:v>
                </c:pt>
                <c:pt idx="227">
                  <c:v>-6.7162046298942554E-2</c:v>
                </c:pt>
                <c:pt idx="228">
                  <c:v>-7.8742560659240041E-2</c:v>
                </c:pt>
                <c:pt idx="229">
                  <c:v>-1.2966553484206535E-2</c:v>
                </c:pt>
                <c:pt idx="230">
                  <c:v>1.4854682454251884E-2</c:v>
                </c:pt>
                <c:pt idx="231">
                  <c:v>2.6759401155251678E-2</c:v>
                </c:pt>
                <c:pt idx="232">
                  <c:v>-0.1245136186770428</c:v>
                </c:pt>
                <c:pt idx="233">
                  <c:v>-0.06</c:v>
                </c:pt>
                <c:pt idx="234">
                  <c:v>-0.16922944764195516</c:v>
                </c:pt>
                <c:pt idx="235">
                  <c:v>-0.15196304849884526</c:v>
                </c:pt>
                <c:pt idx="236">
                  <c:v>8.4550345887778634E-3</c:v>
                </c:pt>
                <c:pt idx="237">
                  <c:v>7.0756720674798226E-2</c:v>
                </c:pt>
                <c:pt idx="238">
                  <c:v>-2.720339649343502E-2</c:v>
                </c:pt>
                <c:pt idx="239">
                  <c:v>-3.4726065301604866E-2</c:v>
                </c:pt>
                <c:pt idx="240">
                  <c:v>-2.9400485747155822E-3</c:v>
                </c:pt>
                <c:pt idx="241">
                  <c:v>-9.1396519013445518E-2</c:v>
                </c:pt>
                <c:pt idx="242">
                  <c:v>-5.6772653652715027E-2</c:v>
                </c:pt>
                <c:pt idx="243">
                  <c:v>-1.0424003380757853E-2</c:v>
                </c:pt>
                <c:pt idx="244">
                  <c:v>1.6241923905240489E-2</c:v>
                </c:pt>
                <c:pt idx="245">
                  <c:v>-6.3904569176696129E-4</c:v>
                </c:pt>
                <c:pt idx="246">
                  <c:v>-1.8429954508340139E-2</c:v>
                </c:pt>
                <c:pt idx="247">
                  <c:v>-1.4310747663551402E-2</c:v>
                </c:pt>
                <c:pt idx="248">
                  <c:v>7.0871722182849041E-3</c:v>
                </c:pt>
                <c:pt idx="249">
                  <c:v>-9.2028784943260444E-2</c:v>
                </c:pt>
                <c:pt idx="250">
                  <c:v>4.6917046917046915E-2</c:v>
                </c:pt>
                <c:pt idx="251">
                  <c:v>1.5379415244211594E-2</c:v>
                </c:pt>
                <c:pt idx="252">
                  <c:v>-1.3633014001473839E-2</c:v>
                </c:pt>
                <c:pt idx="253">
                  <c:v>4.9777454809701152E-2</c:v>
                </c:pt>
                <c:pt idx="254">
                  <c:v>6.2189054726368158E-4</c:v>
                </c:pt>
                <c:pt idx="255">
                  <c:v>-2.421893921046258E-3</c:v>
                </c:pt>
                <c:pt idx="256">
                  <c:v>1.4329976762199844E-2</c:v>
                </c:pt>
                <c:pt idx="257">
                  <c:v>6.3720196062141729E-2</c:v>
                </c:pt>
                <c:pt idx="258">
                  <c:v>-5.3882438316400577E-2</c:v>
                </c:pt>
                <c:pt idx="259">
                  <c:v>9.6465564956116079E-3</c:v>
                </c:pt>
                <c:pt idx="260">
                  <c:v>6.0044150110375276E-3</c:v>
                </c:pt>
                <c:pt idx="261">
                  <c:v>3.1006654396148945E-2</c:v>
                </c:pt>
                <c:pt idx="262">
                  <c:v>1.4176018901358535E-2</c:v>
                </c:pt>
                <c:pt idx="263">
                  <c:v>9.9080987937966679E-3</c:v>
                </c:pt>
                <c:pt idx="264">
                  <c:v>3.5943713673906391E-2</c:v>
                </c:pt>
                <c:pt idx="265">
                  <c:v>1.2563884156729131E-2</c:v>
                </c:pt>
                <c:pt idx="266">
                  <c:v>3.2944277108433737E-3</c:v>
                </c:pt>
                <c:pt idx="267">
                  <c:v>5.7346756722314257E-3</c:v>
                </c:pt>
                <c:pt idx="268">
                  <c:v>-5.1189400782896714E-3</c:v>
                </c:pt>
                <c:pt idx="269">
                  <c:v>1.4380530973451327E-2</c:v>
                </c:pt>
                <c:pt idx="270">
                  <c:v>-3.1253538670592232E-2</c:v>
                </c:pt>
                <c:pt idx="271">
                  <c:v>1.7832843944711022E-2</c:v>
                </c:pt>
                <c:pt idx="272">
                  <c:v>-2.2090217189530352E-2</c:v>
                </c:pt>
                <c:pt idx="273">
                  <c:v>-2.7593582887700533E-2</c:v>
                </c:pt>
                <c:pt idx="274">
                  <c:v>0.22921539442908781</c:v>
                </c:pt>
                <c:pt idx="275">
                  <c:v>5.5501863868562748E-2</c:v>
                </c:pt>
                <c:pt idx="276">
                  <c:v>2.2124393272378372E-2</c:v>
                </c:pt>
                <c:pt idx="277">
                  <c:v>-3.58016858515363E-2</c:v>
                </c:pt>
                <c:pt idx="278">
                  <c:v>1.8328264979041671E-2</c:v>
                </c:pt>
                <c:pt idx="279">
                  <c:v>0.13138156302927656</c:v>
                </c:pt>
                <c:pt idx="280">
                  <c:v>7.4228959749085208E-3</c:v>
                </c:pt>
                <c:pt idx="281">
                  <c:v>3.6098310291858681E-3</c:v>
                </c:pt>
                <c:pt idx="282">
                  <c:v>4.1622198505869797E-2</c:v>
                </c:pt>
                <c:pt idx="283">
                  <c:v>-2.9461564510667119E-2</c:v>
                </c:pt>
                <c:pt idx="284">
                  <c:v>1.6117605384342898E-2</c:v>
                </c:pt>
                <c:pt idx="285">
                  <c:v>1.1970447956607125E-2</c:v>
                </c:pt>
                <c:pt idx="286">
                  <c:v>6.1123595505617981E-2</c:v>
                </c:pt>
                <c:pt idx="287">
                  <c:v>7.3464163822525602E-2</c:v>
                </c:pt>
                <c:pt idx="288">
                  <c:v>-5.1568825910931176E-2</c:v>
                </c:pt>
                <c:pt idx="289">
                  <c:v>1.1464497041420118E-2</c:v>
                </c:pt>
                <c:pt idx="290">
                  <c:v>-0.11449897894514471</c:v>
                </c:pt>
                <c:pt idx="291">
                  <c:v>2.0673742501153669E-2</c:v>
                </c:pt>
                <c:pt idx="292">
                  <c:v>0.10076441973592773</c:v>
                </c:pt>
                <c:pt idx="293">
                  <c:v>-6.9202412868632712E-2</c:v>
                </c:pt>
                <c:pt idx="294">
                  <c:v>-3.5470046503145801E-2</c:v>
                </c:pt>
                <c:pt idx="295">
                  <c:v>3.3729074561621379E-2</c:v>
                </c:pt>
                <c:pt idx="296">
                  <c:v>1.027317300957273E-2</c:v>
                </c:pt>
                <c:pt idx="297">
                  <c:v>9.5949439816144788E-2</c:v>
                </c:pt>
                <c:pt idx="298">
                  <c:v>7.249744400037178E-2</c:v>
                </c:pt>
                <c:pt idx="299">
                  <c:v>-2.2607934655775961E-2</c:v>
                </c:pt>
                <c:pt idx="300">
                  <c:v>0.2032542372881356</c:v>
                </c:pt>
                <c:pt idx="301">
                  <c:v>6.8455031166518257E-2</c:v>
                </c:pt>
                <c:pt idx="302">
                  <c:v>-0.36538241682862693</c:v>
                </c:pt>
                <c:pt idx="303">
                  <c:v>1.3937282229965157E-2</c:v>
                </c:pt>
                <c:pt idx="304">
                  <c:v>-2.5101320434043665E-2</c:v>
                </c:pt>
                <c:pt idx="305">
                  <c:v>7.0717967158096612E-2</c:v>
                </c:pt>
                <c:pt idx="306">
                  <c:v>-8.2030214683275912E-2</c:v>
                </c:pt>
                <c:pt idx="307">
                  <c:v>4.8302213250666862E-3</c:v>
                </c:pt>
                <c:pt idx="308">
                  <c:v>0.14479166666666668</c:v>
                </c:pt>
                <c:pt idx="309">
                  <c:v>6.7341184275999333E-2</c:v>
                </c:pt>
                <c:pt idx="310">
                  <c:v>0.22488906817265025</c:v>
                </c:pt>
                <c:pt idx="311">
                  <c:v>-2.9797071667094787E-2</c:v>
                </c:pt>
                <c:pt idx="312">
                  <c:v>6.3134009610250938E-2</c:v>
                </c:pt>
                <c:pt idx="313">
                  <c:v>3.8503058654192159E-2</c:v>
                </c:pt>
                <c:pt idx="314">
                  <c:v>2.9121218357686766E-2</c:v>
                </c:pt>
                <c:pt idx="315">
                  <c:v>-4.7637565623177133E-3</c:v>
                </c:pt>
                <c:pt idx="316">
                  <c:v>-5.3157992220781623E-2</c:v>
                </c:pt>
                <c:pt idx="317">
                  <c:v>3.6733790661650806E-2</c:v>
                </c:pt>
                <c:pt idx="318">
                  <c:v>9.2969145169448666E-2</c:v>
                </c:pt>
                <c:pt idx="319">
                  <c:v>0.16894423627947983</c:v>
                </c:pt>
                <c:pt idx="320">
                  <c:v>0.14243453489646105</c:v>
                </c:pt>
                <c:pt idx="321">
                  <c:v>0.12216046399226679</c:v>
                </c:pt>
                <c:pt idx="322">
                  <c:v>2.4068830320191678E-2</c:v>
                </c:pt>
                <c:pt idx="323">
                  <c:v>1.7215235037017215E-2</c:v>
                </c:pt>
                <c:pt idx="324">
                  <c:v>0.21937467965146079</c:v>
                </c:pt>
                <c:pt idx="325">
                  <c:v>-5.5285385206040441E-2</c:v>
                </c:pt>
                <c:pt idx="326">
                  <c:v>-3.9489489489489486E-2</c:v>
                </c:pt>
                <c:pt idx="327">
                  <c:v>-1.8117369042930289E-2</c:v>
                </c:pt>
                <c:pt idx="328">
                  <c:v>0.1099837273858524</c:v>
                </c:pt>
                <c:pt idx="329">
                  <c:v>0.10912476722532588</c:v>
                </c:pt>
                <c:pt idx="330">
                  <c:v>-1.842319154700623E-2</c:v>
                </c:pt>
                <c:pt idx="331">
                  <c:v>-3.3654517525485268E-2</c:v>
                </c:pt>
                <c:pt idx="332">
                  <c:v>0.11879332958590968</c:v>
                </c:pt>
                <c:pt idx="333">
                  <c:v>1.2939425168899576E-2</c:v>
                </c:pt>
                <c:pt idx="334">
                  <c:v>-7.2627501613944478E-4</c:v>
                </c:pt>
                <c:pt idx="335">
                  <c:v>3.6529680365296802E-2</c:v>
                </c:pt>
                <c:pt idx="336">
                  <c:v>2.3991757433029143E-2</c:v>
                </c:pt>
                <c:pt idx="337">
                  <c:v>-6.4672936700834835E-2</c:v>
                </c:pt>
                <c:pt idx="338">
                  <c:v>-0.14339660141111002</c:v>
                </c:pt>
                <c:pt idx="339">
                  <c:v>-5.9370816599732264E-2</c:v>
                </c:pt>
                <c:pt idx="340">
                  <c:v>8.9287972682433284E-2</c:v>
                </c:pt>
                <c:pt idx="341">
                  <c:v>-7.7558114273300019E-2</c:v>
                </c:pt>
                <c:pt idx="342">
                  <c:v>-2.7491408934707903E-2</c:v>
                </c:pt>
                <c:pt idx="343">
                  <c:v>-0.1244349274327861</c:v>
                </c:pt>
                <c:pt idx="344">
                  <c:v>-8.9300582847626972E-2</c:v>
                </c:pt>
                <c:pt idx="345">
                  <c:v>-0.13067929554536037</c:v>
                </c:pt>
                <c:pt idx="346">
                  <c:v>-1.9820601851851853E-2</c:v>
                </c:pt>
                <c:pt idx="347">
                  <c:v>-0.18192868719611022</c:v>
                </c:pt>
                <c:pt idx="348">
                  <c:v>6.6974252120851315E-3</c:v>
                </c:pt>
                <c:pt idx="349">
                  <c:v>-2.1127808361850915E-2</c:v>
                </c:pt>
                <c:pt idx="350">
                  <c:v>-2.3529411764705882E-2</c:v>
                </c:pt>
                <c:pt idx="351">
                  <c:v>-0.3213657162970785</c:v>
                </c:pt>
                <c:pt idx="352">
                  <c:v>5.2868094105207507E-2</c:v>
                </c:pt>
                <c:pt idx="353">
                  <c:v>-0.15629095674967233</c:v>
                </c:pt>
                <c:pt idx="354">
                  <c:v>-1.9988577955454025E-2</c:v>
                </c:pt>
                <c:pt idx="355">
                  <c:v>-2.6503363116152995E-2</c:v>
                </c:pt>
                <c:pt idx="356">
                  <c:v>-0.1945303799034773</c:v>
                </c:pt>
                <c:pt idx="357">
                  <c:v>4.3224031185507911E-2</c:v>
                </c:pt>
                <c:pt idx="358">
                  <c:v>0.10507004669779853</c:v>
                </c:pt>
                <c:pt idx="359">
                  <c:v>6.3475724824155087E-3</c:v>
                </c:pt>
                <c:pt idx="360">
                  <c:v>-1.7850312380466658E-3</c:v>
                </c:pt>
                <c:pt idx="361">
                  <c:v>-3.9525313427122212E-2</c:v>
                </c:pt>
                <c:pt idx="362">
                  <c:v>-1.6463414634146342E-2</c:v>
                </c:pt>
                <c:pt idx="363">
                  <c:v>-0.10088148873653281</c:v>
                </c:pt>
                <c:pt idx="364">
                  <c:v>-6.774313288789903E-2</c:v>
                </c:pt>
                <c:pt idx="365">
                  <c:v>-6.4053867403314924E-2</c:v>
                </c:pt>
                <c:pt idx="366">
                  <c:v>-1.5286270150083379E-2</c:v>
                </c:pt>
                <c:pt idx="367">
                  <c:v>-4.424379232505643E-2</c:v>
                </c:pt>
                <c:pt idx="368">
                  <c:v>-5.0920801046593536E-2</c:v>
                </c:pt>
                <c:pt idx="369">
                  <c:v>-1.2584479142391051E-2</c:v>
                </c:pt>
                <c:pt idx="370">
                  <c:v>-8.1579705967137497E-2</c:v>
                </c:pt>
                <c:pt idx="371">
                  <c:v>-7.9867674858223062E-2</c:v>
                </c:pt>
                <c:pt idx="372">
                  <c:v>0.1204177545691906</c:v>
                </c:pt>
                <c:pt idx="373">
                  <c:v>-5.1293847038527893E-2</c:v>
                </c:pt>
                <c:pt idx="374">
                  <c:v>-0.15392706872370265</c:v>
                </c:pt>
                <c:pt idx="375">
                  <c:v>6.5692026546119067E-2</c:v>
                </c:pt>
                <c:pt idx="376">
                  <c:v>8.4629235554100513E-2</c:v>
                </c:pt>
                <c:pt idx="377">
                  <c:v>4.7391952309985094E-2</c:v>
                </c:pt>
                <c:pt idx="378">
                  <c:v>1.5411170016027617E-2</c:v>
                </c:pt>
                <c:pt idx="379">
                  <c:v>-8.6840484500102649E-2</c:v>
                </c:pt>
                <c:pt idx="380">
                  <c:v>-2.206449621971918E-2</c:v>
                </c:pt>
                <c:pt idx="381">
                  <c:v>-4.7415024278777494E-2</c:v>
                </c:pt>
                <c:pt idx="382">
                  <c:v>-4.5530214749458967E-2</c:v>
                </c:pt>
                <c:pt idx="383">
                  <c:v>-3.2148900169204735E-2</c:v>
                </c:pt>
                <c:pt idx="384">
                  <c:v>-3.8765254845656856E-2</c:v>
                </c:pt>
                <c:pt idx="385">
                  <c:v>-2.615062761506276E-2</c:v>
                </c:pt>
                <c:pt idx="386">
                  <c:v>-0.16067702295386041</c:v>
                </c:pt>
                <c:pt idx="387">
                  <c:v>-0.12209910098264687</c:v>
                </c:pt>
                <c:pt idx="388">
                  <c:v>-1.69971671388102E-2</c:v>
                </c:pt>
                <c:pt idx="389">
                  <c:v>1.2459310809293972E-2</c:v>
                </c:pt>
                <c:pt idx="390">
                  <c:v>1.2620638455827764E-3</c:v>
                </c:pt>
                <c:pt idx="391">
                  <c:v>-3.4083344428172013E-2</c:v>
                </c:pt>
                <c:pt idx="392">
                  <c:v>-8.5903083700440523E-3</c:v>
                </c:pt>
                <c:pt idx="393">
                  <c:v>-1.067100741544583E-2</c:v>
                </c:pt>
                <c:pt idx="394">
                  <c:v>-1.0739284686930674E-2</c:v>
                </c:pt>
                <c:pt idx="395">
                  <c:v>1.0137581462708182E-2</c:v>
                </c:pt>
                <c:pt idx="396">
                  <c:v>2.2023111706581812E-2</c:v>
                </c:pt>
                <c:pt idx="397">
                  <c:v>3.2163466086462963E-3</c:v>
                </c:pt>
                <c:pt idx="398">
                  <c:v>3.8556683442804746E-2</c:v>
                </c:pt>
                <c:pt idx="399">
                  <c:v>4.0209985479727466E-3</c:v>
                </c:pt>
                <c:pt idx="400">
                  <c:v>-4.3276661514683151E-2</c:v>
                </c:pt>
                <c:pt idx="401">
                  <c:v>-6.5015479876160992E-2</c:v>
                </c:pt>
                <c:pt idx="402">
                  <c:v>7.9306979014153248E-3</c:v>
                </c:pt>
                <c:pt idx="403">
                  <c:v>5.3063802905874924E-2</c:v>
                </c:pt>
                <c:pt idx="404">
                  <c:v>9.0834697217675939E-2</c:v>
                </c:pt>
                <c:pt idx="405">
                  <c:v>1.9946808510638299E-2</c:v>
                </c:pt>
                <c:pt idx="406">
                  <c:v>1.8681318681318681E-2</c:v>
                </c:pt>
                <c:pt idx="407">
                  <c:v>-0.39012797074954297</c:v>
                </c:pt>
                <c:pt idx="408">
                  <c:v>-9.1165617538528324E-2</c:v>
                </c:pt>
                <c:pt idx="409">
                  <c:v>-5.7104467584816933E-3</c:v>
                </c:pt>
                <c:pt idx="410">
                  <c:v>1.444043321299639E-2</c:v>
                </c:pt>
                <c:pt idx="411">
                  <c:v>-7.08480086697372E-2</c:v>
                </c:pt>
                <c:pt idx="412">
                  <c:v>-5.0760043431053205E-2</c:v>
                </c:pt>
                <c:pt idx="413">
                  <c:v>-4.7789725209080045E-3</c:v>
                </c:pt>
                <c:pt idx="414">
                  <c:v>3.8742138364779875E-2</c:v>
                </c:pt>
                <c:pt idx="415">
                  <c:v>-4.0822152440765057E-2</c:v>
                </c:pt>
                <c:pt idx="416">
                  <c:v>-2.0507367461643628E-2</c:v>
                </c:pt>
                <c:pt idx="417">
                  <c:v>-2.7584732171495777E-2</c:v>
                </c:pt>
                <c:pt idx="418">
                  <c:v>-1.8505942275042445E-2</c:v>
                </c:pt>
                <c:pt idx="419">
                  <c:v>-5.3198226725775809E-2</c:v>
                </c:pt>
                <c:pt idx="420">
                  <c:v>2.3881893182805036E-2</c:v>
                </c:pt>
                <c:pt idx="421">
                  <c:v>-8.644126873475079E-2</c:v>
                </c:pt>
                <c:pt idx="422">
                  <c:v>-2.9196217494089835E-2</c:v>
                </c:pt>
                <c:pt idx="423">
                  <c:v>6.5282558010436323E-2</c:v>
                </c:pt>
                <c:pt idx="424">
                  <c:v>1.1454661967318168E-2</c:v>
                </c:pt>
                <c:pt idx="425">
                  <c:v>-8.5985372603281287E-3</c:v>
                </c:pt>
                <c:pt idx="426">
                  <c:v>-1.7623885548413851E-2</c:v>
                </c:pt>
                <c:pt idx="427">
                  <c:v>-3.3155542741819229E-3</c:v>
                </c:pt>
                <c:pt idx="428">
                  <c:v>-5.4857051333386725E-2</c:v>
                </c:pt>
                <c:pt idx="429">
                  <c:v>2.2132796780684104E-2</c:v>
                </c:pt>
                <c:pt idx="430">
                  <c:v>0.38279656550317059</c:v>
                </c:pt>
                <c:pt idx="431">
                  <c:v>1.5368854266251541</c:v>
                </c:pt>
                <c:pt idx="432">
                  <c:v>0.61842659249513343</c:v>
                </c:pt>
                <c:pt idx="433">
                  <c:v>1.3102991168885285</c:v>
                </c:pt>
                <c:pt idx="434">
                  <c:v>-0.15550233810118907</c:v>
                </c:pt>
                <c:pt idx="435">
                  <c:v>0.12751275568155412</c:v>
                </c:pt>
                <c:pt idx="436">
                  <c:v>-0.33250841241895268</c:v>
                </c:pt>
                <c:pt idx="437">
                  <c:v>0.56028327929069222</c:v>
                </c:pt>
                <c:pt idx="438">
                  <c:v>-6.5934810504444247E-3</c:v>
                </c:pt>
                <c:pt idx="439">
                  <c:v>-1.0658920418818141</c:v>
                </c:pt>
                <c:pt idx="440">
                  <c:v>0.1491876478437964</c:v>
                </c:pt>
                <c:pt idx="441">
                  <c:v>-6.2648505438135604E-2</c:v>
                </c:pt>
                <c:pt idx="442">
                  <c:v>0.25023843560778736</c:v>
                </c:pt>
                <c:pt idx="443">
                  <c:v>0.3214037877129492</c:v>
                </c:pt>
                <c:pt idx="444">
                  <c:v>0.34972988377243891</c:v>
                </c:pt>
                <c:pt idx="445">
                  <c:v>-0.12915000154007583</c:v>
                </c:pt>
                <c:pt idx="446">
                  <c:v>-0.12943354788208017</c:v>
                </c:pt>
                <c:pt idx="447">
                  <c:v>-0.13530571153274212</c:v>
                </c:pt>
                <c:pt idx="448">
                  <c:v>-0.61424353786916486</c:v>
                </c:pt>
                <c:pt idx="449">
                  <c:v>0.17171486942287617</c:v>
                </c:pt>
                <c:pt idx="450">
                  <c:v>2.1918402958796115E-2</c:v>
                </c:pt>
                <c:pt idx="451">
                  <c:v>0.18103244468380092</c:v>
                </c:pt>
                <c:pt idx="452">
                  <c:v>7.4957283602953673E-2</c:v>
                </c:pt>
                <c:pt idx="453">
                  <c:v>2.5346088244643745E-2</c:v>
                </c:pt>
                <c:pt idx="454">
                  <c:v>-4.1272253066720929E-2</c:v>
                </c:pt>
                <c:pt idx="455">
                  <c:v>-0.17400227152253225</c:v>
                </c:pt>
                <c:pt idx="456">
                  <c:v>-0.11182744621037871</c:v>
                </c:pt>
                <c:pt idx="457">
                  <c:v>0.12390925200508336</c:v>
                </c:pt>
                <c:pt idx="458">
                  <c:v>0.25751707140379354</c:v>
                </c:pt>
                <c:pt idx="459">
                  <c:v>0.2495212221738482</c:v>
                </c:pt>
                <c:pt idx="460">
                  <c:v>-0.13351036800715893</c:v>
                </c:pt>
                <c:pt idx="461">
                  <c:v>5.1963927960437119E-2</c:v>
                </c:pt>
                <c:pt idx="462">
                  <c:v>-0.27082014255653114</c:v>
                </c:pt>
                <c:pt idx="463">
                  <c:v>-0.15064096307233599</c:v>
                </c:pt>
                <c:pt idx="464">
                  <c:v>-6.7271087729856831E-3</c:v>
                </c:pt>
                <c:pt idx="465">
                  <c:v>-0.5038406718910805</c:v>
                </c:pt>
                <c:pt idx="466">
                  <c:v>-0.13361077859327936</c:v>
                </c:pt>
                <c:pt idx="467">
                  <c:v>-0.1288684388138136</c:v>
                </c:pt>
                <c:pt idx="468">
                  <c:v>-0.20976577234827734</c:v>
                </c:pt>
                <c:pt idx="469">
                  <c:v>-0.19016293730046366</c:v>
                </c:pt>
                <c:pt idx="470">
                  <c:v>-0.48699137649981816</c:v>
                </c:pt>
                <c:pt idx="471">
                  <c:v>0.14464447790699764</c:v>
                </c:pt>
                <c:pt idx="472">
                  <c:v>0.56406996736243697</c:v>
                </c:pt>
                <c:pt idx="473">
                  <c:v>0.16061072787406241</c:v>
                </c:pt>
                <c:pt idx="474">
                  <c:v>-0.14360942375259989</c:v>
                </c:pt>
                <c:pt idx="475">
                  <c:v>4.5195770043462598E-3</c:v>
                </c:pt>
                <c:pt idx="476">
                  <c:v>-0.20917117366607821</c:v>
                </c:pt>
                <c:pt idx="477">
                  <c:v>0.12232757399346679</c:v>
                </c:pt>
                <c:pt idx="478">
                  <c:v>0.27984873258493337</c:v>
                </c:pt>
                <c:pt idx="479">
                  <c:v>0.19676330481363502</c:v>
                </c:pt>
                <c:pt idx="480">
                  <c:v>0.43101660068332726</c:v>
                </c:pt>
                <c:pt idx="481">
                  <c:v>2.0268944424857504E-2</c:v>
                </c:pt>
                <c:pt idx="482">
                  <c:v>6.860526204327913E-2</c:v>
                </c:pt>
                <c:pt idx="483">
                  <c:v>0.2277497653462198</c:v>
                </c:pt>
                <c:pt idx="484">
                  <c:v>0.11474323091823779</c:v>
                </c:pt>
                <c:pt idx="485">
                  <c:v>0.20576680051209612</c:v>
                </c:pt>
                <c:pt idx="486">
                  <c:v>2.457443280228494E-2</c:v>
                </c:pt>
                <c:pt idx="487">
                  <c:v>7.4771264244323744E-3</c:v>
                </c:pt>
                <c:pt idx="488">
                  <c:v>0.67029772776981533</c:v>
                </c:pt>
                <c:pt idx="489">
                  <c:v>-0.46778535468655041</c:v>
                </c:pt>
                <c:pt idx="490">
                  <c:v>0.59201376273159245</c:v>
                </c:pt>
                <c:pt idx="491">
                  <c:v>0.27314514189013883</c:v>
                </c:pt>
                <c:pt idx="492">
                  <c:v>0.72501219645366721</c:v>
                </c:pt>
                <c:pt idx="493">
                  <c:v>0.25238128580545055</c:v>
                </c:pt>
                <c:pt idx="494">
                  <c:v>-5.0826352931403411E-2</c:v>
                </c:pt>
                <c:pt idx="495">
                  <c:v>0.48957848927413711</c:v>
                </c:pt>
                <c:pt idx="496">
                  <c:v>0.28632675260527102</c:v>
                </c:pt>
                <c:pt idx="497">
                  <c:v>0.23809873715794905</c:v>
                </c:pt>
                <c:pt idx="498">
                  <c:v>0.11517319605619056</c:v>
                </c:pt>
                <c:pt idx="499">
                  <c:v>0.60269986947672716</c:v>
                </c:pt>
                <c:pt idx="500">
                  <c:v>0.56853050724536169</c:v>
                </c:pt>
                <c:pt idx="501">
                  <c:v>0.20993064309494186</c:v>
                </c:pt>
                <c:pt idx="502">
                  <c:v>0.75115500321564854</c:v>
                </c:pt>
                <c:pt idx="503">
                  <c:v>-6.034938974806248E-3</c:v>
                </c:pt>
                <c:pt idx="504">
                  <c:v>0.22154852412831272</c:v>
                </c:pt>
                <c:pt idx="505">
                  <c:v>0.35551342662168722</c:v>
                </c:pt>
                <c:pt idx="506">
                  <c:v>0.36197548701515198</c:v>
                </c:pt>
                <c:pt idx="507">
                  <c:v>0.26098587883232555</c:v>
                </c:pt>
                <c:pt idx="508">
                  <c:v>0.20846706100294013</c:v>
                </c:pt>
                <c:pt idx="509">
                  <c:v>0.41633570965759409</c:v>
                </c:pt>
                <c:pt idx="510">
                  <c:v>0.16488626918777577</c:v>
                </c:pt>
                <c:pt idx="511">
                  <c:v>0.37393169945122418</c:v>
                </c:pt>
                <c:pt idx="512">
                  <c:v>8.2946614011894879E-3</c:v>
                </c:pt>
                <c:pt idx="513">
                  <c:v>-0.70567015484741036</c:v>
                </c:pt>
                <c:pt idx="514">
                  <c:v>-0.35506329548527676</c:v>
                </c:pt>
                <c:pt idx="515">
                  <c:v>-0.24341534990287772</c:v>
                </c:pt>
                <c:pt idx="516">
                  <c:v>-0.50476541737719471</c:v>
                </c:pt>
                <c:pt idx="517">
                  <c:v>-5.4396500973633313E-2</c:v>
                </c:pt>
                <c:pt idx="518">
                  <c:v>2.9217341782201175E-3</c:v>
                </c:pt>
                <c:pt idx="519">
                  <c:v>-0.382379325381001</c:v>
                </c:pt>
                <c:pt idx="520">
                  <c:v>-0.22413582863295214</c:v>
                </c:pt>
                <c:pt idx="521">
                  <c:v>-0.43277148569614754</c:v>
                </c:pt>
                <c:pt idx="522">
                  <c:v>-0.68478432637275866</c:v>
                </c:pt>
                <c:pt idx="523">
                  <c:v>-0.4464385893430457</c:v>
                </c:pt>
                <c:pt idx="524">
                  <c:v>-0.73581898504158294</c:v>
                </c:pt>
                <c:pt idx="525">
                  <c:v>-0.14542730500295373</c:v>
                </c:pt>
                <c:pt idx="526">
                  <c:v>-4.547771118031118E-2</c:v>
                </c:pt>
                <c:pt idx="527">
                  <c:v>-4.7308423831425028E-2</c:v>
                </c:pt>
                <c:pt idx="528">
                  <c:v>7.5476811787718354E-2</c:v>
                </c:pt>
                <c:pt idx="529">
                  <c:v>-0.12148722832943293</c:v>
                </c:pt>
                <c:pt idx="530">
                  <c:v>-0.19689114139618841</c:v>
                </c:pt>
                <c:pt idx="531">
                  <c:v>-0.26938410638766641</c:v>
                </c:pt>
                <c:pt idx="532">
                  <c:v>5.1947848017648311E-2</c:v>
                </c:pt>
                <c:pt idx="533">
                  <c:v>-0.16307052306587469</c:v>
                </c:pt>
                <c:pt idx="534">
                  <c:v>4.3652943059617044E-3</c:v>
                </c:pt>
                <c:pt idx="535">
                  <c:v>-0.48822184839137522</c:v>
                </c:pt>
                <c:pt idx="536">
                  <c:v>-0.31777295693007712</c:v>
                </c:pt>
                <c:pt idx="537">
                  <c:v>-0.21397774342177811</c:v>
                </c:pt>
                <c:pt idx="538">
                  <c:v>0.42617836705527867</c:v>
                </c:pt>
                <c:pt idx="539">
                  <c:v>-9.915914511779432E-2</c:v>
                </c:pt>
                <c:pt idx="540">
                  <c:v>-0.151635528168686</c:v>
                </c:pt>
                <c:pt idx="541">
                  <c:v>-0.20054329110095237</c:v>
                </c:pt>
                <c:pt idx="542">
                  <c:v>-8.4997129750794834E-2</c:v>
                </c:pt>
                <c:pt idx="543">
                  <c:v>0.33668658765982368</c:v>
                </c:pt>
                <c:pt idx="544">
                  <c:v>0.19450693436585967</c:v>
                </c:pt>
                <c:pt idx="545">
                  <c:v>0.18758913469590976</c:v>
                </c:pt>
                <c:pt idx="546">
                  <c:v>0.463309977643104</c:v>
                </c:pt>
                <c:pt idx="547">
                  <c:v>0.16386323415461071</c:v>
                </c:pt>
                <c:pt idx="548">
                  <c:v>-0.430130199211672</c:v>
                </c:pt>
                <c:pt idx="549">
                  <c:v>-2.0900590929995404E-2</c:v>
                </c:pt>
                <c:pt idx="550">
                  <c:v>0.19882422275718445</c:v>
                </c:pt>
                <c:pt idx="551">
                  <c:v>0.24224287107119891</c:v>
                </c:pt>
                <c:pt idx="552">
                  <c:v>0.3245814304300626</c:v>
                </c:pt>
                <c:pt idx="553">
                  <c:v>6.8186419908159143E-2</c:v>
                </c:pt>
                <c:pt idx="554">
                  <c:v>-0.39612907986702367</c:v>
                </c:pt>
                <c:pt idx="555">
                  <c:v>-7.3211871278630828E-3</c:v>
                </c:pt>
                <c:pt idx="556">
                  <c:v>0.36061402180475788</c:v>
                </c:pt>
                <c:pt idx="557">
                  <c:v>0.15730699742945245</c:v>
                </c:pt>
                <c:pt idx="558">
                  <c:v>0.27117706410087539</c:v>
                </c:pt>
                <c:pt idx="559">
                  <c:v>7.654104520737548E-2</c:v>
                </c:pt>
                <c:pt idx="560">
                  <c:v>-0.19174364305578098</c:v>
                </c:pt>
                <c:pt idx="561">
                  <c:v>6.8956816948452793E-2</c:v>
                </c:pt>
                <c:pt idx="562">
                  <c:v>0.40425517616527151</c:v>
                </c:pt>
                <c:pt idx="563">
                  <c:v>0.34735058334998148</c:v>
                </c:pt>
                <c:pt idx="564">
                  <c:v>-0.19789343347618071</c:v>
                </c:pt>
                <c:pt idx="565">
                  <c:v>0.27865377768802568</c:v>
                </c:pt>
                <c:pt idx="566">
                  <c:v>0.16932015393157251</c:v>
                </c:pt>
                <c:pt idx="567">
                  <c:v>0.20474820534259619</c:v>
                </c:pt>
                <c:pt idx="568">
                  <c:v>0.11526731546746315</c:v>
                </c:pt>
                <c:pt idx="569">
                  <c:v>2.1361364313958964E-2</c:v>
                </c:pt>
                <c:pt idx="570">
                  <c:v>-4.8909067502575468E-2</c:v>
                </c:pt>
                <c:pt idx="571">
                  <c:v>0.39734258434779152</c:v>
                </c:pt>
                <c:pt idx="572">
                  <c:v>0.37564442995448699</c:v>
                </c:pt>
                <c:pt idx="573">
                  <c:v>-0.30839585566910843</c:v>
                </c:pt>
                <c:pt idx="574">
                  <c:v>-3.8348630645381625E-2</c:v>
                </c:pt>
                <c:pt idx="575">
                  <c:v>3.7764634438475823E-2</c:v>
                </c:pt>
                <c:pt idx="576">
                  <c:v>-4.2674778448296494E-2</c:v>
                </c:pt>
                <c:pt idx="577">
                  <c:v>0.28464360694271845</c:v>
                </c:pt>
                <c:pt idx="578">
                  <c:v>-0.56121580603121668</c:v>
                </c:pt>
                <c:pt idx="579">
                  <c:v>-9.4858808986944335E-2</c:v>
                </c:pt>
                <c:pt idx="580">
                  <c:v>-8.0437068716601626E-2</c:v>
                </c:pt>
                <c:pt idx="581">
                  <c:v>-3.7234797263874943E-2</c:v>
                </c:pt>
                <c:pt idx="582">
                  <c:v>-0.15126996150742161</c:v>
                </c:pt>
                <c:pt idx="583">
                  <c:v>-1.23438411379815E-3</c:v>
                </c:pt>
                <c:pt idx="584">
                  <c:v>6.7904956485303897E-2</c:v>
                </c:pt>
                <c:pt idx="585">
                  <c:v>-0.32386254458394143</c:v>
                </c:pt>
                <c:pt idx="586">
                  <c:v>0.44123780564910775</c:v>
                </c:pt>
                <c:pt idx="587">
                  <c:v>0.29956845375496366</c:v>
                </c:pt>
                <c:pt idx="588">
                  <c:v>1.8341875573357095E-2</c:v>
                </c:pt>
                <c:pt idx="589">
                  <c:v>0.12125825117752943</c:v>
                </c:pt>
                <c:pt idx="590">
                  <c:v>-6.6396699608796045E-2</c:v>
                </c:pt>
                <c:pt idx="591">
                  <c:v>-0.19867550295258024</c:v>
                </c:pt>
                <c:pt idx="592">
                  <c:v>4.2629113551572121E-3</c:v>
                </c:pt>
                <c:pt idx="593">
                  <c:v>0.36391680284147837</c:v>
                </c:pt>
                <c:pt idx="594">
                  <c:v>-1.8960150732768428E-2</c:v>
                </c:pt>
                <c:pt idx="595">
                  <c:v>-0.10771511254525262</c:v>
                </c:pt>
                <c:pt idx="596">
                  <c:v>0.34290013533303931</c:v>
                </c:pt>
                <c:pt idx="597">
                  <c:v>2.6745814217096944E-2</c:v>
                </c:pt>
                <c:pt idx="598">
                  <c:v>0.30060905956410289</c:v>
                </c:pt>
                <c:pt idx="599">
                  <c:v>0.36643945801715344</c:v>
                </c:pt>
                <c:pt idx="600">
                  <c:v>0.50530339722234874</c:v>
                </c:pt>
                <c:pt idx="601">
                  <c:v>0.12131743947693091</c:v>
                </c:pt>
                <c:pt idx="602">
                  <c:v>0.40644148378697187</c:v>
                </c:pt>
                <c:pt idx="603">
                  <c:v>1.229001673464891E-2</c:v>
                </c:pt>
                <c:pt idx="604">
                  <c:v>0.11542525900293917</c:v>
                </c:pt>
                <c:pt idx="605">
                  <c:v>0.22672230841744626</c:v>
                </c:pt>
                <c:pt idx="606">
                  <c:v>0.29082701663239657</c:v>
                </c:pt>
                <c:pt idx="607">
                  <c:v>6.2973954767188131E-2</c:v>
                </c:pt>
                <c:pt idx="608">
                  <c:v>0.22785245285106825</c:v>
                </c:pt>
                <c:pt idx="609">
                  <c:v>0.51571781014015494</c:v>
                </c:pt>
                <c:pt idx="610">
                  <c:v>-4.0808168099051127E-2</c:v>
                </c:pt>
                <c:pt idx="611">
                  <c:v>-0.21226413299144919</c:v>
                </c:pt>
                <c:pt idx="612">
                  <c:v>9.7067982079911713E-2</c:v>
                </c:pt>
                <c:pt idx="613">
                  <c:v>-0.1902163165395945</c:v>
                </c:pt>
                <c:pt idx="614">
                  <c:v>0.18207020320358855</c:v>
                </c:pt>
                <c:pt idx="615">
                  <c:v>-0.18258830086689296</c:v>
                </c:pt>
                <c:pt idx="616">
                  <c:v>1.3120738588050905E-2</c:v>
                </c:pt>
                <c:pt idx="617">
                  <c:v>0.40982045738772838</c:v>
                </c:pt>
                <c:pt idx="618">
                  <c:v>-0.21899244141020013</c:v>
                </c:pt>
                <c:pt idx="619">
                  <c:v>-0.13219001352784446</c:v>
                </c:pt>
                <c:pt idx="620">
                  <c:v>-3.2038956771764313E-2</c:v>
                </c:pt>
                <c:pt idx="621">
                  <c:v>0.17215090905102801</c:v>
                </c:pt>
                <c:pt idx="622">
                  <c:v>2.2947634876654337E-2</c:v>
                </c:pt>
                <c:pt idx="623">
                  <c:v>9.7199642543488382E-2</c:v>
                </c:pt>
                <c:pt idx="624">
                  <c:v>0.15512356856029091</c:v>
                </c:pt>
                <c:pt idx="625">
                  <c:v>8.6703982360510648E-2</c:v>
                </c:pt>
                <c:pt idx="626">
                  <c:v>0.14590642209022558</c:v>
                </c:pt>
                <c:pt idx="627">
                  <c:v>0.34330630529677925</c:v>
                </c:pt>
                <c:pt idx="628">
                  <c:v>0.49328759431498387</c:v>
                </c:pt>
                <c:pt idx="629">
                  <c:v>-0.1021426957786202</c:v>
                </c:pt>
                <c:pt idx="630">
                  <c:v>0.10483443316499901</c:v>
                </c:pt>
                <c:pt idx="631">
                  <c:v>0.55520984809638507</c:v>
                </c:pt>
                <c:pt idx="632">
                  <c:v>-0.86560211798984821</c:v>
                </c:pt>
                <c:pt idx="633">
                  <c:v>-0.30361652394421246</c:v>
                </c:pt>
                <c:pt idx="634">
                  <c:v>-0.16578716679270622</c:v>
                </c:pt>
                <c:pt idx="635">
                  <c:v>-0.75511804603062516</c:v>
                </c:pt>
                <c:pt idx="636">
                  <c:v>-2.2377302964551003E-4</c:v>
                </c:pt>
                <c:pt idx="637">
                  <c:v>-0.33190839919272486</c:v>
                </c:pt>
                <c:pt idx="638">
                  <c:v>5.3668767250098212E-2</c:v>
                </c:pt>
                <c:pt idx="639">
                  <c:v>0.31728791621972874</c:v>
                </c:pt>
                <c:pt idx="640">
                  <c:v>5.813573848355133E-2</c:v>
                </c:pt>
                <c:pt idx="641">
                  <c:v>-0.10869228109083813</c:v>
                </c:pt>
                <c:pt idx="642">
                  <c:v>-0.39982610726072565</c:v>
                </c:pt>
                <c:pt idx="643">
                  <c:v>-0.32814377245127474</c:v>
                </c:pt>
                <c:pt idx="644">
                  <c:v>-3.3397353181575988E-2</c:v>
                </c:pt>
                <c:pt idx="645">
                  <c:v>0.16109623774622439</c:v>
                </c:pt>
                <c:pt idx="646">
                  <c:v>0.91066362041451243</c:v>
                </c:pt>
                <c:pt idx="647">
                  <c:v>0.2111350257846378</c:v>
                </c:pt>
                <c:pt idx="648">
                  <c:v>5.2026044114687156E-2</c:v>
                </c:pt>
                <c:pt idx="649">
                  <c:v>0.36506410291024083</c:v>
                </c:pt>
                <c:pt idx="650">
                  <c:v>0.26477238694087007</c:v>
                </c:pt>
                <c:pt idx="651">
                  <c:v>0.26734091904500573</c:v>
                </c:pt>
                <c:pt idx="652">
                  <c:v>0.18908370327314344</c:v>
                </c:pt>
                <c:pt idx="653">
                  <c:v>0.48424191072506895</c:v>
                </c:pt>
                <c:pt idx="654">
                  <c:v>0.73444442218968176</c:v>
                </c:pt>
                <c:pt idx="655">
                  <c:v>0.34495169476689064</c:v>
                </c:pt>
                <c:pt idx="656">
                  <c:v>0.34225159528499149</c:v>
                </c:pt>
                <c:pt idx="657">
                  <c:v>-3.4956577902493874E-2</c:v>
                </c:pt>
                <c:pt idx="658">
                  <c:v>1.078904435554034</c:v>
                </c:pt>
                <c:pt idx="659">
                  <c:v>0.61987023389336093</c:v>
                </c:pt>
                <c:pt idx="660">
                  <c:v>-7.2368993465818404E-2</c:v>
                </c:pt>
                <c:pt idx="661">
                  <c:v>0.40523576113067872</c:v>
                </c:pt>
                <c:pt idx="662">
                  <c:v>3.0290194417375352E-2</c:v>
                </c:pt>
                <c:pt idx="663">
                  <c:v>5.9118643923157209E-2</c:v>
                </c:pt>
                <c:pt idx="664">
                  <c:v>-5.5906112546177923E-2</c:v>
                </c:pt>
                <c:pt idx="665">
                  <c:v>0.1080247571007411</c:v>
                </c:pt>
                <c:pt idx="666">
                  <c:v>-0.32953696164705421</c:v>
                </c:pt>
              </c:numCache>
            </c:numRef>
          </c:val>
          <c:smooth val="0"/>
          <c:extLst>
            <c:ext xmlns:c16="http://schemas.microsoft.com/office/drawing/2014/chart" uri="{C3380CC4-5D6E-409C-BE32-E72D297353CC}">
              <c16:uniqueId val="{00000001-6660-450A-AFB7-E00F2890000E}"/>
            </c:ext>
          </c:extLst>
        </c:ser>
        <c:dLbls>
          <c:showLegendKey val="0"/>
          <c:showVal val="0"/>
          <c:showCatName val="0"/>
          <c:showSerName val="0"/>
          <c:showPercent val="0"/>
          <c:showBubbleSize val="0"/>
        </c:dLbls>
        <c:marker val="1"/>
        <c:smooth val="0"/>
        <c:axId val="471716128"/>
        <c:axId val="1"/>
      </c:lineChart>
      <c:lineChart>
        <c:grouping val="standard"/>
        <c:varyColors val="0"/>
        <c:ser>
          <c:idx val="0"/>
          <c:order val="0"/>
          <c:tx>
            <c:strRef>
              <c:f>'Figure 2.3.3'!$C$4</c:f>
              <c:strCache>
                <c:ptCount val="1"/>
                <c:pt idx="0">
                  <c:v>Exchange rate KZT/USD (right axis)</c:v>
                </c:pt>
              </c:strCache>
            </c:strRef>
          </c:tx>
          <c:spPr>
            <a:ln w="25400">
              <a:solidFill>
                <a:srgbClr val="008000"/>
              </a:solidFill>
              <a:prstDash val="solid"/>
            </a:ln>
          </c:spPr>
          <c:marker>
            <c:symbol val="none"/>
          </c:marker>
          <c:cat>
            <c:numRef>
              <c:f>'Figure 2.3.3'!$B$5:$B$671</c:f>
              <c:numCache>
                <c:formatCode>m/d/yyyy</c:formatCode>
                <c:ptCount val="667"/>
                <c:pt idx="0">
                  <c:v>40183</c:v>
                </c:pt>
                <c:pt idx="1">
                  <c:v>40184</c:v>
                </c:pt>
                <c:pt idx="2">
                  <c:v>40188</c:v>
                </c:pt>
                <c:pt idx="3">
                  <c:v>40189</c:v>
                </c:pt>
                <c:pt idx="4">
                  <c:v>40190</c:v>
                </c:pt>
                <c:pt idx="5">
                  <c:v>40191</c:v>
                </c:pt>
                <c:pt idx="6">
                  <c:v>40192</c:v>
                </c:pt>
                <c:pt idx="7">
                  <c:v>40193</c:v>
                </c:pt>
                <c:pt idx="8">
                  <c:v>40196</c:v>
                </c:pt>
                <c:pt idx="9">
                  <c:v>40197</c:v>
                </c:pt>
                <c:pt idx="10">
                  <c:v>40198</c:v>
                </c:pt>
                <c:pt idx="11">
                  <c:v>40199</c:v>
                </c:pt>
                <c:pt idx="12">
                  <c:v>40200</c:v>
                </c:pt>
                <c:pt idx="13">
                  <c:v>40203</c:v>
                </c:pt>
                <c:pt idx="14">
                  <c:v>40204</c:v>
                </c:pt>
                <c:pt idx="15">
                  <c:v>40205</c:v>
                </c:pt>
                <c:pt idx="16">
                  <c:v>40206</c:v>
                </c:pt>
                <c:pt idx="17">
                  <c:v>40207</c:v>
                </c:pt>
                <c:pt idx="18">
                  <c:v>40210</c:v>
                </c:pt>
                <c:pt idx="19">
                  <c:v>40211</c:v>
                </c:pt>
                <c:pt idx="20">
                  <c:v>40212</c:v>
                </c:pt>
                <c:pt idx="21">
                  <c:v>40213</c:v>
                </c:pt>
                <c:pt idx="22">
                  <c:v>40214</c:v>
                </c:pt>
                <c:pt idx="23">
                  <c:v>40217</c:v>
                </c:pt>
                <c:pt idx="24">
                  <c:v>40218</c:v>
                </c:pt>
                <c:pt idx="25">
                  <c:v>40219</c:v>
                </c:pt>
                <c:pt idx="26">
                  <c:v>40220</c:v>
                </c:pt>
                <c:pt idx="27">
                  <c:v>40221</c:v>
                </c:pt>
                <c:pt idx="28">
                  <c:v>40224</c:v>
                </c:pt>
                <c:pt idx="29">
                  <c:v>40225</c:v>
                </c:pt>
                <c:pt idx="30">
                  <c:v>40226</c:v>
                </c:pt>
                <c:pt idx="31">
                  <c:v>40227</c:v>
                </c:pt>
                <c:pt idx="32">
                  <c:v>40228</c:v>
                </c:pt>
                <c:pt idx="33">
                  <c:v>40231</c:v>
                </c:pt>
                <c:pt idx="34">
                  <c:v>40232</c:v>
                </c:pt>
                <c:pt idx="35">
                  <c:v>40233</c:v>
                </c:pt>
                <c:pt idx="36">
                  <c:v>40234</c:v>
                </c:pt>
                <c:pt idx="37">
                  <c:v>40235</c:v>
                </c:pt>
                <c:pt idx="38">
                  <c:v>40238</c:v>
                </c:pt>
                <c:pt idx="39">
                  <c:v>40239</c:v>
                </c:pt>
                <c:pt idx="40">
                  <c:v>40240</c:v>
                </c:pt>
                <c:pt idx="41">
                  <c:v>40241</c:v>
                </c:pt>
                <c:pt idx="42">
                  <c:v>40242</c:v>
                </c:pt>
                <c:pt idx="43">
                  <c:v>40246</c:v>
                </c:pt>
                <c:pt idx="44">
                  <c:v>40247</c:v>
                </c:pt>
                <c:pt idx="45">
                  <c:v>40248</c:v>
                </c:pt>
                <c:pt idx="46">
                  <c:v>40249</c:v>
                </c:pt>
                <c:pt idx="47">
                  <c:v>40252</c:v>
                </c:pt>
                <c:pt idx="48">
                  <c:v>40253</c:v>
                </c:pt>
                <c:pt idx="49">
                  <c:v>40254</c:v>
                </c:pt>
                <c:pt idx="50">
                  <c:v>40255</c:v>
                </c:pt>
                <c:pt idx="51">
                  <c:v>40256</c:v>
                </c:pt>
                <c:pt idx="52">
                  <c:v>40262</c:v>
                </c:pt>
                <c:pt idx="53">
                  <c:v>40263</c:v>
                </c:pt>
                <c:pt idx="54">
                  <c:v>40266</c:v>
                </c:pt>
                <c:pt idx="55">
                  <c:v>40267</c:v>
                </c:pt>
                <c:pt idx="56">
                  <c:v>40268</c:v>
                </c:pt>
                <c:pt idx="57">
                  <c:v>40269</c:v>
                </c:pt>
                <c:pt idx="58">
                  <c:v>40270</c:v>
                </c:pt>
                <c:pt idx="59">
                  <c:v>40273</c:v>
                </c:pt>
                <c:pt idx="60">
                  <c:v>40274</c:v>
                </c:pt>
                <c:pt idx="61">
                  <c:v>40275</c:v>
                </c:pt>
                <c:pt idx="62">
                  <c:v>40276</c:v>
                </c:pt>
                <c:pt idx="63">
                  <c:v>40277</c:v>
                </c:pt>
                <c:pt idx="64">
                  <c:v>40280</c:v>
                </c:pt>
                <c:pt idx="65">
                  <c:v>40281</c:v>
                </c:pt>
                <c:pt idx="66">
                  <c:v>40282</c:v>
                </c:pt>
                <c:pt idx="67">
                  <c:v>40283</c:v>
                </c:pt>
                <c:pt idx="68">
                  <c:v>40284</c:v>
                </c:pt>
                <c:pt idx="69">
                  <c:v>40287</c:v>
                </c:pt>
                <c:pt idx="70">
                  <c:v>40288</c:v>
                </c:pt>
                <c:pt idx="71">
                  <c:v>40289</c:v>
                </c:pt>
                <c:pt idx="72">
                  <c:v>40290</c:v>
                </c:pt>
                <c:pt idx="73">
                  <c:v>40291</c:v>
                </c:pt>
                <c:pt idx="74">
                  <c:v>40294</c:v>
                </c:pt>
                <c:pt idx="75">
                  <c:v>40295</c:v>
                </c:pt>
                <c:pt idx="76">
                  <c:v>40296</c:v>
                </c:pt>
                <c:pt idx="77">
                  <c:v>40297</c:v>
                </c:pt>
                <c:pt idx="78">
                  <c:v>40298</c:v>
                </c:pt>
                <c:pt idx="79">
                  <c:v>40302</c:v>
                </c:pt>
                <c:pt idx="80">
                  <c:v>40303</c:v>
                </c:pt>
                <c:pt idx="81">
                  <c:v>40304</c:v>
                </c:pt>
                <c:pt idx="82">
                  <c:v>40305</c:v>
                </c:pt>
                <c:pt idx="83">
                  <c:v>40309</c:v>
                </c:pt>
                <c:pt idx="84">
                  <c:v>40310</c:v>
                </c:pt>
                <c:pt idx="85">
                  <c:v>40311</c:v>
                </c:pt>
                <c:pt idx="86">
                  <c:v>40312</c:v>
                </c:pt>
                <c:pt idx="87">
                  <c:v>40315</c:v>
                </c:pt>
                <c:pt idx="88">
                  <c:v>40316</c:v>
                </c:pt>
                <c:pt idx="89">
                  <c:v>40317</c:v>
                </c:pt>
                <c:pt idx="90">
                  <c:v>40318</c:v>
                </c:pt>
                <c:pt idx="91">
                  <c:v>40319</c:v>
                </c:pt>
                <c:pt idx="92">
                  <c:v>40322</c:v>
                </c:pt>
                <c:pt idx="93">
                  <c:v>40323</c:v>
                </c:pt>
                <c:pt idx="94">
                  <c:v>40324</c:v>
                </c:pt>
                <c:pt idx="95">
                  <c:v>40325</c:v>
                </c:pt>
                <c:pt idx="96">
                  <c:v>40326</c:v>
                </c:pt>
                <c:pt idx="97">
                  <c:v>40329</c:v>
                </c:pt>
                <c:pt idx="98">
                  <c:v>40330</c:v>
                </c:pt>
                <c:pt idx="99">
                  <c:v>40331</c:v>
                </c:pt>
                <c:pt idx="100">
                  <c:v>40332</c:v>
                </c:pt>
                <c:pt idx="101">
                  <c:v>40333</c:v>
                </c:pt>
                <c:pt idx="102">
                  <c:v>40336</c:v>
                </c:pt>
                <c:pt idx="103">
                  <c:v>40337</c:v>
                </c:pt>
                <c:pt idx="104">
                  <c:v>40338</c:v>
                </c:pt>
                <c:pt idx="105">
                  <c:v>40339</c:v>
                </c:pt>
                <c:pt idx="106">
                  <c:v>40340</c:v>
                </c:pt>
                <c:pt idx="107">
                  <c:v>40343</c:v>
                </c:pt>
                <c:pt idx="108">
                  <c:v>40344</c:v>
                </c:pt>
                <c:pt idx="109">
                  <c:v>40345</c:v>
                </c:pt>
                <c:pt idx="110">
                  <c:v>40346</c:v>
                </c:pt>
                <c:pt idx="111">
                  <c:v>40347</c:v>
                </c:pt>
                <c:pt idx="112">
                  <c:v>40350</c:v>
                </c:pt>
                <c:pt idx="113">
                  <c:v>40351</c:v>
                </c:pt>
                <c:pt idx="114">
                  <c:v>40352</c:v>
                </c:pt>
                <c:pt idx="115">
                  <c:v>40353</c:v>
                </c:pt>
                <c:pt idx="116">
                  <c:v>40354</c:v>
                </c:pt>
                <c:pt idx="117">
                  <c:v>40357</c:v>
                </c:pt>
                <c:pt idx="118">
                  <c:v>40358</c:v>
                </c:pt>
                <c:pt idx="119">
                  <c:v>40359</c:v>
                </c:pt>
                <c:pt idx="120">
                  <c:v>40360</c:v>
                </c:pt>
                <c:pt idx="121">
                  <c:v>40361</c:v>
                </c:pt>
                <c:pt idx="122">
                  <c:v>40362</c:v>
                </c:pt>
                <c:pt idx="123">
                  <c:v>40366</c:v>
                </c:pt>
                <c:pt idx="124">
                  <c:v>40367</c:v>
                </c:pt>
                <c:pt idx="125">
                  <c:v>40368</c:v>
                </c:pt>
                <c:pt idx="126">
                  <c:v>40371</c:v>
                </c:pt>
                <c:pt idx="127">
                  <c:v>40372</c:v>
                </c:pt>
                <c:pt idx="128">
                  <c:v>40373</c:v>
                </c:pt>
                <c:pt idx="129">
                  <c:v>40374</c:v>
                </c:pt>
                <c:pt idx="130">
                  <c:v>40375</c:v>
                </c:pt>
                <c:pt idx="131">
                  <c:v>40378</c:v>
                </c:pt>
                <c:pt idx="132">
                  <c:v>40379</c:v>
                </c:pt>
                <c:pt idx="133">
                  <c:v>40380</c:v>
                </c:pt>
                <c:pt idx="134">
                  <c:v>40381</c:v>
                </c:pt>
                <c:pt idx="135">
                  <c:v>40382</c:v>
                </c:pt>
                <c:pt idx="136">
                  <c:v>40385</c:v>
                </c:pt>
                <c:pt idx="137">
                  <c:v>40386</c:v>
                </c:pt>
                <c:pt idx="138">
                  <c:v>40387</c:v>
                </c:pt>
                <c:pt idx="139">
                  <c:v>40388</c:v>
                </c:pt>
                <c:pt idx="140">
                  <c:v>40389</c:v>
                </c:pt>
                <c:pt idx="141">
                  <c:v>40392</c:v>
                </c:pt>
                <c:pt idx="142">
                  <c:v>40393</c:v>
                </c:pt>
                <c:pt idx="143">
                  <c:v>40394</c:v>
                </c:pt>
                <c:pt idx="144">
                  <c:v>40395</c:v>
                </c:pt>
                <c:pt idx="145">
                  <c:v>40396</c:v>
                </c:pt>
                <c:pt idx="146">
                  <c:v>40399</c:v>
                </c:pt>
                <c:pt idx="147">
                  <c:v>40400</c:v>
                </c:pt>
                <c:pt idx="148">
                  <c:v>40401</c:v>
                </c:pt>
                <c:pt idx="149">
                  <c:v>40402</c:v>
                </c:pt>
                <c:pt idx="150">
                  <c:v>40403</c:v>
                </c:pt>
                <c:pt idx="151">
                  <c:v>40406</c:v>
                </c:pt>
                <c:pt idx="152">
                  <c:v>40407</c:v>
                </c:pt>
                <c:pt idx="153">
                  <c:v>40408</c:v>
                </c:pt>
                <c:pt idx="154">
                  <c:v>40409</c:v>
                </c:pt>
                <c:pt idx="155">
                  <c:v>40410</c:v>
                </c:pt>
                <c:pt idx="156">
                  <c:v>40413</c:v>
                </c:pt>
                <c:pt idx="157">
                  <c:v>40414</c:v>
                </c:pt>
                <c:pt idx="158">
                  <c:v>40415</c:v>
                </c:pt>
                <c:pt idx="159">
                  <c:v>40416</c:v>
                </c:pt>
                <c:pt idx="160">
                  <c:v>40417</c:v>
                </c:pt>
                <c:pt idx="161">
                  <c:v>40421</c:v>
                </c:pt>
                <c:pt idx="162">
                  <c:v>40422</c:v>
                </c:pt>
                <c:pt idx="163">
                  <c:v>40423</c:v>
                </c:pt>
                <c:pt idx="164">
                  <c:v>40424</c:v>
                </c:pt>
                <c:pt idx="165">
                  <c:v>40427</c:v>
                </c:pt>
                <c:pt idx="166">
                  <c:v>40428</c:v>
                </c:pt>
                <c:pt idx="167">
                  <c:v>40429</c:v>
                </c:pt>
                <c:pt idx="168">
                  <c:v>40430</c:v>
                </c:pt>
                <c:pt idx="169">
                  <c:v>40431</c:v>
                </c:pt>
                <c:pt idx="170">
                  <c:v>40434</c:v>
                </c:pt>
                <c:pt idx="171">
                  <c:v>40435</c:v>
                </c:pt>
                <c:pt idx="172">
                  <c:v>40436</c:v>
                </c:pt>
                <c:pt idx="173">
                  <c:v>40437</c:v>
                </c:pt>
                <c:pt idx="174">
                  <c:v>40438</c:v>
                </c:pt>
                <c:pt idx="175">
                  <c:v>40441</c:v>
                </c:pt>
                <c:pt idx="176">
                  <c:v>40442</c:v>
                </c:pt>
                <c:pt idx="177">
                  <c:v>40443</c:v>
                </c:pt>
                <c:pt idx="178">
                  <c:v>40444</c:v>
                </c:pt>
                <c:pt idx="179">
                  <c:v>40445</c:v>
                </c:pt>
                <c:pt idx="180">
                  <c:v>40448</c:v>
                </c:pt>
                <c:pt idx="181">
                  <c:v>40449</c:v>
                </c:pt>
                <c:pt idx="182">
                  <c:v>40450</c:v>
                </c:pt>
                <c:pt idx="183">
                  <c:v>40451</c:v>
                </c:pt>
                <c:pt idx="184">
                  <c:v>40452</c:v>
                </c:pt>
                <c:pt idx="185">
                  <c:v>40455</c:v>
                </c:pt>
                <c:pt idx="186">
                  <c:v>40456</c:v>
                </c:pt>
                <c:pt idx="187">
                  <c:v>40457</c:v>
                </c:pt>
                <c:pt idx="188">
                  <c:v>40458</c:v>
                </c:pt>
                <c:pt idx="189">
                  <c:v>40459</c:v>
                </c:pt>
                <c:pt idx="190">
                  <c:v>40462</c:v>
                </c:pt>
                <c:pt idx="191">
                  <c:v>40463</c:v>
                </c:pt>
                <c:pt idx="192">
                  <c:v>40464</c:v>
                </c:pt>
                <c:pt idx="193">
                  <c:v>40465</c:v>
                </c:pt>
                <c:pt idx="194">
                  <c:v>40466</c:v>
                </c:pt>
                <c:pt idx="195">
                  <c:v>40469</c:v>
                </c:pt>
                <c:pt idx="196">
                  <c:v>40470</c:v>
                </c:pt>
                <c:pt idx="197">
                  <c:v>40471</c:v>
                </c:pt>
                <c:pt idx="198">
                  <c:v>40472</c:v>
                </c:pt>
                <c:pt idx="199">
                  <c:v>40473</c:v>
                </c:pt>
                <c:pt idx="200">
                  <c:v>40476</c:v>
                </c:pt>
                <c:pt idx="201">
                  <c:v>40477</c:v>
                </c:pt>
                <c:pt idx="202">
                  <c:v>40478</c:v>
                </c:pt>
                <c:pt idx="203">
                  <c:v>40479</c:v>
                </c:pt>
                <c:pt idx="204">
                  <c:v>40480</c:v>
                </c:pt>
                <c:pt idx="205">
                  <c:v>40483</c:v>
                </c:pt>
                <c:pt idx="206">
                  <c:v>40484</c:v>
                </c:pt>
                <c:pt idx="207">
                  <c:v>40485</c:v>
                </c:pt>
                <c:pt idx="208">
                  <c:v>40486</c:v>
                </c:pt>
                <c:pt idx="209">
                  <c:v>40487</c:v>
                </c:pt>
                <c:pt idx="210">
                  <c:v>40490</c:v>
                </c:pt>
                <c:pt idx="211">
                  <c:v>40491</c:v>
                </c:pt>
                <c:pt idx="212">
                  <c:v>40492</c:v>
                </c:pt>
                <c:pt idx="213">
                  <c:v>40493</c:v>
                </c:pt>
                <c:pt idx="214">
                  <c:v>40494</c:v>
                </c:pt>
                <c:pt idx="215">
                  <c:v>40497</c:v>
                </c:pt>
                <c:pt idx="216">
                  <c:v>40499</c:v>
                </c:pt>
                <c:pt idx="217">
                  <c:v>40500</c:v>
                </c:pt>
                <c:pt idx="218">
                  <c:v>40501</c:v>
                </c:pt>
                <c:pt idx="219">
                  <c:v>40504</c:v>
                </c:pt>
                <c:pt idx="220">
                  <c:v>40505</c:v>
                </c:pt>
                <c:pt idx="221">
                  <c:v>40506</c:v>
                </c:pt>
                <c:pt idx="222">
                  <c:v>40507</c:v>
                </c:pt>
                <c:pt idx="223">
                  <c:v>40508</c:v>
                </c:pt>
                <c:pt idx="224">
                  <c:v>40511</c:v>
                </c:pt>
                <c:pt idx="225">
                  <c:v>40512</c:v>
                </c:pt>
                <c:pt idx="226">
                  <c:v>40513</c:v>
                </c:pt>
                <c:pt idx="227">
                  <c:v>40514</c:v>
                </c:pt>
                <c:pt idx="228">
                  <c:v>40515</c:v>
                </c:pt>
                <c:pt idx="229">
                  <c:v>40518</c:v>
                </c:pt>
                <c:pt idx="230">
                  <c:v>40519</c:v>
                </c:pt>
                <c:pt idx="231">
                  <c:v>40520</c:v>
                </c:pt>
                <c:pt idx="232">
                  <c:v>40521</c:v>
                </c:pt>
                <c:pt idx="233">
                  <c:v>40522</c:v>
                </c:pt>
                <c:pt idx="234">
                  <c:v>40525</c:v>
                </c:pt>
                <c:pt idx="235">
                  <c:v>40526</c:v>
                </c:pt>
                <c:pt idx="236">
                  <c:v>40527</c:v>
                </c:pt>
                <c:pt idx="237">
                  <c:v>40532</c:v>
                </c:pt>
                <c:pt idx="238">
                  <c:v>40533</c:v>
                </c:pt>
                <c:pt idx="239">
                  <c:v>40534</c:v>
                </c:pt>
                <c:pt idx="240">
                  <c:v>40535</c:v>
                </c:pt>
                <c:pt idx="241">
                  <c:v>40536</c:v>
                </c:pt>
                <c:pt idx="242">
                  <c:v>40539</c:v>
                </c:pt>
                <c:pt idx="243">
                  <c:v>40540</c:v>
                </c:pt>
                <c:pt idx="244">
                  <c:v>40541</c:v>
                </c:pt>
                <c:pt idx="245">
                  <c:v>40542</c:v>
                </c:pt>
                <c:pt idx="246">
                  <c:v>40543</c:v>
                </c:pt>
                <c:pt idx="247">
                  <c:v>40548</c:v>
                </c:pt>
                <c:pt idx="248">
                  <c:v>40549</c:v>
                </c:pt>
                <c:pt idx="249">
                  <c:v>40553</c:v>
                </c:pt>
                <c:pt idx="250">
                  <c:v>40554</c:v>
                </c:pt>
                <c:pt idx="251">
                  <c:v>40555</c:v>
                </c:pt>
                <c:pt idx="252">
                  <c:v>40556</c:v>
                </c:pt>
                <c:pt idx="253">
                  <c:v>40557</c:v>
                </c:pt>
                <c:pt idx="254">
                  <c:v>40560</c:v>
                </c:pt>
                <c:pt idx="255">
                  <c:v>40561</c:v>
                </c:pt>
                <c:pt idx="256">
                  <c:v>40562</c:v>
                </c:pt>
                <c:pt idx="257">
                  <c:v>40563</c:v>
                </c:pt>
                <c:pt idx="258">
                  <c:v>40564</c:v>
                </c:pt>
                <c:pt idx="259">
                  <c:v>40567</c:v>
                </c:pt>
                <c:pt idx="260">
                  <c:v>40568</c:v>
                </c:pt>
                <c:pt idx="261">
                  <c:v>40569</c:v>
                </c:pt>
                <c:pt idx="262">
                  <c:v>40570</c:v>
                </c:pt>
                <c:pt idx="263">
                  <c:v>40571</c:v>
                </c:pt>
                <c:pt idx="264">
                  <c:v>40574</c:v>
                </c:pt>
                <c:pt idx="265">
                  <c:v>40575</c:v>
                </c:pt>
                <c:pt idx="266">
                  <c:v>40576</c:v>
                </c:pt>
                <c:pt idx="267">
                  <c:v>40577</c:v>
                </c:pt>
                <c:pt idx="268">
                  <c:v>40578</c:v>
                </c:pt>
                <c:pt idx="269">
                  <c:v>40581</c:v>
                </c:pt>
                <c:pt idx="270">
                  <c:v>40582</c:v>
                </c:pt>
                <c:pt idx="271">
                  <c:v>40583</c:v>
                </c:pt>
                <c:pt idx="272">
                  <c:v>40584</c:v>
                </c:pt>
                <c:pt idx="273">
                  <c:v>40585</c:v>
                </c:pt>
                <c:pt idx="274">
                  <c:v>40588</c:v>
                </c:pt>
                <c:pt idx="275">
                  <c:v>40589</c:v>
                </c:pt>
                <c:pt idx="276">
                  <c:v>40590</c:v>
                </c:pt>
                <c:pt idx="277">
                  <c:v>40591</c:v>
                </c:pt>
                <c:pt idx="278">
                  <c:v>40592</c:v>
                </c:pt>
                <c:pt idx="279">
                  <c:v>40595</c:v>
                </c:pt>
                <c:pt idx="280">
                  <c:v>40596</c:v>
                </c:pt>
                <c:pt idx="281">
                  <c:v>40597</c:v>
                </c:pt>
                <c:pt idx="282">
                  <c:v>40598</c:v>
                </c:pt>
                <c:pt idx="283">
                  <c:v>40599</c:v>
                </c:pt>
                <c:pt idx="284">
                  <c:v>40602</c:v>
                </c:pt>
                <c:pt idx="285">
                  <c:v>40603</c:v>
                </c:pt>
                <c:pt idx="286">
                  <c:v>40604</c:v>
                </c:pt>
                <c:pt idx="287">
                  <c:v>40605</c:v>
                </c:pt>
                <c:pt idx="288">
                  <c:v>40606</c:v>
                </c:pt>
                <c:pt idx="289">
                  <c:v>40607</c:v>
                </c:pt>
                <c:pt idx="290">
                  <c:v>40611</c:v>
                </c:pt>
                <c:pt idx="291">
                  <c:v>40612</c:v>
                </c:pt>
                <c:pt idx="292">
                  <c:v>40613</c:v>
                </c:pt>
                <c:pt idx="293">
                  <c:v>40616</c:v>
                </c:pt>
                <c:pt idx="294">
                  <c:v>40617</c:v>
                </c:pt>
                <c:pt idx="295">
                  <c:v>40618</c:v>
                </c:pt>
                <c:pt idx="296">
                  <c:v>40619</c:v>
                </c:pt>
                <c:pt idx="297">
                  <c:v>40620</c:v>
                </c:pt>
                <c:pt idx="298">
                  <c:v>40626</c:v>
                </c:pt>
                <c:pt idx="299">
                  <c:v>40627</c:v>
                </c:pt>
                <c:pt idx="300">
                  <c:v>40630</c:v>
                </c:pt>
                <c:pt idx="301">
                  <c:v>40631</c:v>
                </c:pt>
                <c:pt idx="302">
                  <c:v>40632</c:v>
                </c:pt>
                <c:pt idx="303">
                  <c:v>40633</c:v>
                </c:pt>
                <c:pt idx="304">
                  <c:v>40634</c:v>
                </c:pt>
                <c:pt idx="305">
                  <c:v>40637</c:v>
                </c:pt>
                <c:pt idx="306">
                  <c:v>40638</c:v>
                </c:pt>
                <c:pt idx="307">
                  <c:v>40639</c:v>
                </c:pt>
                <c:pt idx="308">
                  <c:v>40640</c:v>
                </c:pt>
                <c:pt idx="309">
                  <c:v>40641</c:v>
                </c:pt>
                <c:pt idx="310">
                  <c:v>40644</c:v>
                </c:pt>
                <c:pt idx="311">
                  <c:v>40645</c:v>
                </c:pt>
                <c:pt idx="312">
                  <c:v>40647</c:v>
                </c:pt>
                <c:pt idx="313">
                  <c:v>40648</c:v>
                </c:pt>
                <c:pt idx="314">
                  <c:v>40651</c:v>
                </c:pt>
                <c:pt idx="315">
                  <c:v>40652</c:v>
                </c:pt>
                <c:pt idx="316">
                  <c:v>40653</c:v>
                </c:pt>
                <c:pt idx="317">
                  <c:v>40654</c:v>
                </c:pt>
                <c:pt idx="318">
                  <c:v>40655</c:v>
                </c:pt>
                <c:pt idx="319">
                  <c:v>40658</c:v>
                </c:pt>
                <c:pt idx="320">
                  <c:v>40659</c:v>
                </c:pt>
                <c:pt idx="321">
                  <c:v>40660</c:v>
                </c:pt>
                <c:pt idx="322">
                  <c:v>40661</c:v>
                </c:pt>
                <c:pt idx="323">
                  <c:v>40662</c:v>
                </c:pt>
                <c:pt idx="324">
                  <c:v>40666</c:v>
                </c:pt>
                <c:pt idx="325">
                  <c:v>40667</c:v>
                </c:pt>
                <c:pt idx="326">
                  <c:v>40668</c:v>
                </c:pt>
                <c:pt idx="327">
                  <c:v>40669</c:v>
                </c:pt>
                <c:pt idx="328">
                  <c:v>40673</c:v>
                </c:pt>
                <c:pt idx="329">
                  <c:v>40674</c:v>
                </c:pt>
                <c:pt idx="330">
                  <c:v>40675</c:v>
                </c:pt>
                <c:pt idx="331">
                  <c:v>40676</c:v>
                </c:pt>
                <c:pt idx="332">
                  <c:v>40679</c:v>
                </c:pt>
                <c:pt idx="333">
                  <c:v>40680</c:v>
                </c:pt>
                <c:pt idx="334">
                  <c:v>40681</c:v>
                </c:pt>
                <c:pt idx="335">
                  <c:v>40682</c:v>
                </c:pt>
                <c:pt idx="336">
                  <c:v>40683</c:v>
                </c:pt>
                <c:pt idx="337">
                  <c:v>40686</c:v>
                </c:pt>
                <c:pt idx="338">
                  <c:v>40687</c:v>
                </c:pt>
                <c:pt idx="339">
                  <c:v>40688</c:v>
                </c:pt>
                <c:pt idx="340">
                  <c:v>40689</c:v>
                </c:pt>
                <c:pt idx="341">
                  <c:v>40690</c:v>
                </c:pt>
                <c:pt idx="342">
                  <c:v>40693</c:v>
                </c:pt>
                <c:pt idx="343">
                  <c:v>40694</c:v>
                </c:pt>
                <c:pt idx="344">
                  <c:v>40695</c:v>
                </c:pt>
                <c:pt idx="345">
                  <c:v>40696</c:v>
                </c:pt>
                <c:pt idx="346">
                  <c:v>40697</c:v>
                </c:pt>
                <c:pt idx="347">
                  <c:v>40700</c:v>
                </c:pt>
                <c:pt idx="348">
                  <c:v>40701</c:v>
                </c:pt>
                <c:pt idx="349">
                  <c:v>40702</c:v>
                </c:pt>
                <c:pt idx="350">
                  <c:v>40703</c:v>
                </c:pt>
                <c:pt idx="351">
                  <c:v>40704</c:v>
                </c:pt>
                <c:pt idx="352">
                  <c:v>40707</c:v>
                </c:pt>
                <c:pt idx="353">
                  <c:v>40708</c:v>
                </c:pt>
                <c:pt idx="354">
                  <c:v>40709</c:v>
                </c:pt>
                <c:pt idx="355">
                  <c:v>40710</c:v>
                </c:pt>
                <c:pt idx="356">
                  <c:v>40711</c:v>
                </c:pt>
                <c:pt idx="357">
                  <c:v>40714</c:v>
                </c:pt>
                <c:pt idx="358">
                  <c:v>40715</c:v>
                </c:pt>
                <c:pt idx="359">
                  <c:v>40716</c:v>
                </c:pt>
                <c:pt idx="360">
                  <c:v>40717</c:v>
                </c:pt>
                <c:pt idx="361">
                  <c:v>40718</c:v>
                </c:pt>
                <c:pt idx="362">
                  <c:v>40721</c:v>
                </c:pt>
                <c:pt idx="363">
                  <c:v>40722</c:v>
                </c:pt>
                <c:pt idx="364">
                  <c:v>40723</c:v>
                </c:pt>
                <c:pt idx="365">
                  <c:v>40724</c:v>
                </c:pt>
                <c:pt idx="366">
                  <c:v>40725</c:v>
                </c:pt>
                <c:pt idx="367">
                  <c:v>40728</c:v>
                </c:pt>
                <c:pt idx="368">
                  <c:v>40729</c:v>
                </c:pt>
                <c:pt idx="369">
                  <c:v>40731</c:v>
                </c:pt>
                <c:pt idx="370">
                  <c:v>40732</c:v>
                </c:pt>
                <c:pt idx="371">
                  <c:v>40735</c:v>
                </c:pt>
                <c:pt idx="372">
                  <c:v>40736</c:v>
                </c:pt>
                <c:pt idx="373">
                  <c:v>40737</c:v>
                </c:pt>
                <c:pt idx="374">
                  <c:v>40738</c:v>
                </c:pt>
                <c:pt idx="375">
                  <c:v>40739</c:v>
                </c:pt>
                <c:pt idx="376">
                  <c:v>40742</c:v>
                </c:pt>
                <c:pt idx="377">
                  <c:v>40743</c:v>
                </c:pt>
                <c:pt idx="378">
                  <c:v>40744</c:v>
                </c:pt>
                <c:pt idx="379">
                  <c:v>40745</c:v>
                </c:pt>
                <c:pt idx="380">
                  <c:v>40746</c:v>
                </c:pt>
                <c:pt idx="381">
                  <c:v>40749</c:v>
                </c:pt>
                <c:pt idx="382">
                  <c:v>40750</c:v>
                </c:pt>
                <c:pt idx="383">
                  <c:v>40751</c:v>
                </c:pt>
                <c:pt idx="384">
                  <c:v>40752</c:v>
                </c:pt>
                <c:pt idx="385">
                  <c:v>40753</c:v>
                </c:pt>
                <c:pt idx="386">
                  <c:v>40756</c:v>
                </c:pt>
                <c:pt idx="387">
                  <c:v>40757</c:v>
                </c:pt>
                <c:pt idx="388">
                  <c:v>40758</c:v>
                </c:pt>
                <c:pt idx="389">
                  <c:v>40759</c:v>
                </c:pt>
                <c:pt idx="390">
                  <c:v>40760</c:v>
                </c:pt>
                <c:pt idx="391">
                  <c:v>40763</c:v>
                </c:pt>
                <c:pt idx="392">
                  <c:v>40764</c:v>
                </c:pt>
                <c:pt idx="393">
                  <c:v>40765</c:v>
                </c:pt>
                <c:pt idx="394">
                  <c:v>40766</c:v>
                </c:pt>
                <c:pt idx="395">
                  <c:v>40767</c:v>
                </c:pt>
                <c:pt idx="396">
                  <c:v>40770</c:v>
                </c:pt>
                <c:pt idx="397">
                  <c:v>40771</c:v>
                </c:pt>
                <c:pt idx="398">
                  <c:v>40772</c:v>
                </c:pt>
                <c:pt idx="399">
                  <c:v>40773</c:v>
                </c:pt>
                <c:pt idx="400">
                  <c:v>40774</c:v>
                </c:pt>
                <c:pt idx="401">
                  <c:v>40777</c:v>
                </c:pt>
                <c:pt idx="402">
                  <c:v>40778</c:v>
                </c:pt>
                <c:pt idx="403">
                  <c:v>40779</c:v>
                </c:pt>
                <c:pt idx="404">
                  <c:v>40780</c:v>
                </c:pt>
                <c:pt idx="405">
                  <c:v>40781</c:v>
                </c:pt>
                <c:pt idx="406">
                  <c:v>40782</c:v>
                </c:pt>
                <c:pt idx="407">
                  <c:v>40786</c:v>
                </c:pt>
                <c:pt idx="408">
                  <c:v>40787</c:v>
                </c:pt>
                <c:pt idx="409">
                  <c:v>40788</c:v>
                </c:pt>
                <c:pt idx="410">
                  <c:v>40791</c:v>
                </c:pt>
                <c:pt idx="411">
                  <c:v>40792</c:v>
                </c:pt>
                <c:pt idx="412">
                  <c:v>40793</c:v>
                </c:pt>
                <c:pt idx="413">
                  <c:v>40794</c:v>
                </c:pt>
                <c:pt idx="414">
                  <c:v>40795</c:v>
                </c:pt>
                <c:pt idx="415">
                  <c:v>40798</c:v>
                </c:pt>
                <c:pt idx="416">
                  <c:v>40799</c:v>
                </c:pt>
                <c:pt idx="417">
                  <c:v>40800</c:v>
                </c:pt>
                <c:pt idx="418">
                  <c:v>40801</c:v>
                </c:pt>
                <c:pt idx="419">
                  <c:v>40802</c:v>
                </c:pt>
                <c:pt idx="420">
                  <c:v>40805</c:v>
                </c:pt>
                <c:pt idx="421">
                  <c:v>40806</c:v>
                </c:pt>
                <c:pt idx="422">
                  <c:v>40807</c:v>
                </c:pt>
                <c:pt idx="423">
                  <c:v>40808</c:v>
                </c:pt>
                <c:pt idx="424">
                  <c:v>40809</c:v>
                </c:pt>
                <c:pt idx="425">
                  <c:v>40812</c:v>
                </c:pt>
                <c:pt idx="426">
                  <c:v>40813</c:v>
                </c:pt>
                <c:pt idx="427">
                  <c:v>40814</c:v>
                </c:pt>
                <c:pt idx="428">
                  <c:v>40815</c:v>
                </c:pt>
                <c:pt idx="429">
                  <c:v>40816</c:v>
                </c:pt>
                <c:pt idx="430">
                  <c:v>40819</c:v>
                </c:pt>
                <c:pt idx="431">
                  <c:v>40820</c:v>
                </c:pt>
                <c:pt idx="432">
                  <c:v>40821</c:v>
                </c:pt>
                <c:pt idx="433">
                  <c:v>40822</c:v>
                </c:pt>
                <c:pt idx="434">
                  <c:v>40823</c:v>
                </c:pt>
                <c:pt idx="435">
                  <c:v>40827</c:v>
                </c:pt>
                <c:pt idx="436">
                  <c:v>40828</c:v>
                </c:pt>
                <c:pt idx="437">
                  <c:v>40829</c:v>
                </c:pt>
                <c:pt idx="438">
                  <c:v>40830</c:v>
                </c:pt>
                <c:pt idx="439">
                  <c:v>40833</c:v>
                </c:pt>
                <c:pt idx="440">
                  <c:v>40834</c:v>
                </c:pt>
                <c:pt idx="441">
                  <c:v>40835</c:v>
                </c:pt>
                <c:pt idx="442">
                  <c:v>40836</c:v>
                </c:pt>
                <c:pt idx="443">
                  <c:v>40837</c:v>
                </c:pt>
                <c:pt idx="444">
                  <c:v>40840</c:v>
                </c:pt>
                <c:pt idx="445">
                  <c:v>40841</c:v>
                </c:pt>
                <c:pt idx="446">
                  <c:v>40842</c:v>
                </c:pt>
                <c:pt idx="447">
                  <c:v>40843</c:v>
                </c:pt>
                <c:pt idx="448">
                  <c:v>40844</c:v>
                </c:pt>
                <c:pt idx="449">
                  <c:v>40847</c:v>
                </c:pt>
                <c:pt idx="450">
                  <c:v>40848</c:v>
                </c:pt>
                <c:pt idx="451">
                  <c:v>40849</c:v>
                </c:pt>
                <c:pt idx="452">
                  <c:v>40850</c:v>
                </c:pt>
                <c:pt idx="453">
                  <c:v>40851</c:v>
                </c:pt>
                <c:pt idx="454">
                  <c:v>40854</c:v>
                </c:pt>
                <c:pt idx="455">
                  <c:v>40855</c:v>
                </c:pt>
                <c:pt idx="456">
                  <c:v>40856</c:v>
                </c:pt>
                <c:pt idx="457">
                  <c:v>40857</c:v>
                </c:pt>
                <c:pt idx="458">
                  <c:v>40861</c:v>
                </c:pt>
                <c:pt idx="459">
                  <c:v>40862</c:v>
                </c:pt>
                <c:pt idx="460">
                  <c:v>40863</c:v>
                </c:pt>
                <c:pt idx="461">
                  <c:v>40864</c:v>
                </c:pt>
                <c:pt idx="462">
                  <c:v>40865</c:v>
                </c:pt>
                <c:pt idx="463">
                  <c:v>40868</c:v>
                </c:pt>
                <c:pt idx="464">
                  <c:v>40869</c:v>
                </c:pt>
                <c:pt idx="465">
                  <c:v>40870</c:v>
                </c:pt>
                <c:pt idx="466">
                  <c:v>40872</c:v>
                </c:pt>
                <c:pt idx="467">
                  <c:v>40875</c:v>
                </c:pt>
                <c:pt idx="468">
                  <c:v>40876</c:v>
                </c:pt>
                <c:pt idx="469">
                  <c:v>40877</c:v>
                </c:pt>
                <c:pt idx="470">
                  <c:v>40878</c:v>
                </c:pt>
                <c:pt idx="471">
                  <c:v>40879</c:v>
                </c:pt>
                <c:pt idx="472">
                  <c:v>40882</c:v>
                </c:pt>
                <c:pt idx="473">
                  <c:v>40883</c:v>
                </c:pt>
                <c:pt idx="474">
                  <c:v>40884</c:v>
                </c:pt>
                <c:pt idx="475">
                  <c:v>40885</c:v>
                </c:pt>
                <c:pt idx="476">
                  <c:v>40886</c:v>
                </c:pt>
                <c:pt idx="477">
                  <c:v>40889</c:v>
                </c:pt>
                <c:pt idx="478">
                  <c:v>40890</c:v>
                </c:pt>
                <c:pt idx="479">
                  <c:v>40891</c:v>
                </c:pt>
                <c:pt idx="480">
                  <c:v>40892</c:v>
                </c:pt>
                <c:pt idx="481">
                  <c:v>40897</c:v>
                </c:pt>
                <c:pt idx="482">
                  <c:v>40898</c:v>
                </c:pt>
                <c:pt idx="483">
                  <c:v>40899</c:v>
                </c:pt>
                <c:pt idx="484">
                  <c:v>40900</c:v>
                </c:pt>
                <c:pt idx="485">
                  <c:v>40904</c:v>
                </c:pt>
                <c:pt idx="486">
                  <c:v>40905</c:v>
                </c:pt>
                <c:pt idx="487">
                  <c:v>40906</c:v>
                </c:pt>
                <c:pt idx="488">
                  <c:v>40907</c:v>
                </c:pt>
                <c:pt idx="489">
                  <c:v>40912</c:v>
                </c:pt>
                <c:pt idx="490">
                  <c:v>40913</c:v>
                </c:pt>
                <c:pt idx="491">
                  <c:v>40914</c:v>
                </c:pt>
                <c:pt idx="492">
                  <c:v>40917</c:v>
                </c:pt>
                <c:pt idx="493">
                  <c:v>40918</c:v>
                </c:pt>
                <c:pt idx="494">
                  <c:v>40919</c:v>
                </c:pt>
                <c:pt idx="495">
                  <c:v>40920</c:v>
                </c:pt>
                <c:pt idx="496">
                  <c:v>40921</c:v>
                </c:pt>
                <c:pt idx="497">
                  <c:v>40925</c:v>
                </c:pt>
                <c:pt idx="498">
                  <c:v>40926</c:v>
                </c:pt>
                <c:pt idx="499">
                  <c:v>40927</c:v>
                </c:pt>
                <c:pt idx="500">
                  <c:v>40928</c:v>
                </c:pt>
                <c:pt idx="501">
                  <c:v>40931</c:v>
                </c:pt>
                <c:pt idx="502">
                  <c:v>40932</c:v>
                </c:pt>
                <c:pt idx="503">
                  <c:v>40933</c:v>
                </c:pt>
                <c:pt idx="504">
                  <c:v>40934</c:v>
                </c:pt>
                <c:pt idx="505">
                  <c:v>40935</c:v>
                </c:pt>
                <c:pt idx="506">
                  <c:v>40938</c:v>
                </c:pt>
                <c:pt idx="507">
                  <c:v>40939</c:v>
                </c:pt>
                <c:pt idx="508">
                  <c:v>40940</c:v>
                </c:pt>
                <c:pt idx="509">
                  <c:v>40941</c:v>
                </c:pt>
                <c:pt idx="510">
                  <c:v>40942</c:v>
                </c:pt>
                <c:pt idx="511">
                  <c:v>40945</c:v>
                </c:pt>
                <c:pt idx="512">
                  <c:v>40946</c:v>
                </c:pt>
                <c:pt idx="513">
                  <c:v>40947</c:v>
                </c:pt>
                <c:pt idx="514">
                  <c:v>40948</c:v>
                </c:pt>
                <c:pt idx="515">
                  <c:v>40949</c:v>
                </c:pt>
                <c:pt idx="516">
                  <c:v>40952</c:v>
                </c:pt>
                <c:pt idx="517">
                  <c:v>40953</c:v>
                </c:pt>
                <c:pt idx="518">
                  <c:v>40954</c:v>
                </c:pt>
                <c:pt idx="519">
                  <c:v>40955</c:v>
                </c:pt>
                <c:pt idx="520">
                  <c:v>40956</c:v>
                </c:pt>
                <c:pt idx="521">
                  <c:v>40960</c:v>
                </c:pt>
                <c:pt idx="522">
                  <c:v>40961</c:v>
                </c:pt>
                <c:pt idx="523">
                  <c:v>40962</c:v>
                </c:pt>
                <c:pt idx="524">
                  <c:v>40963</c:v>
                </c:pt>
                <c:pt idx="525">
                  <c:v>40966</c:v>
                </c:pt>
                <c:pt idx="526">
                  <c:v>40967</c:v>
                </c:pt>
                <c:pt idx="527">
                  <c:v>40968</c:v>
                </c:pt>
                <c:pt idx="528">
                  <c:v>40969</c:v>
                </c:pt>
                <c:pt idx="529">
                  <c:v>40970</c:v>
                </c:pt>
                <c:pt idx="530">
                  <c:v>40973</c:v>
                </c:pt>
                <c:pt idx="531">
                  <c:v>40974</c:v>
                </c:pt>
                <c:pt idx="532">
                  <c:v>40975</c:v>
                </c:pt>
                <c:pt idx="533">
                  <c:v>40980</c:v>
                </c:pt>
                <c:pt idx="534">
                  <c:v>40981</c:v>
                </c:pt>
                <c:pt idx="535">
                  <c:v>40982</c:v>
                </c:pt>
                <c:pt idx="536">
                  <c:v>40983</c:v>
                </c:pt>
                <c:pt idx="537">
                  <c:v>40984</c:v>
                </c:pt>
                <c:pt idx="538">
                  <c:v>40987</c:v>
                </c:pt>
                <c:pt idx="539">
                  <c:v>40988</c:v>
                </c:pt>
                <c:pt idx="540">
                  <c:v>40994</c:v>
                </c:pt>
                <c:pt idx="541">
                  <c:v>40995</c:v>
                </c:pt>
                <c:pt idx="542">
                  <c:v>40996</c:v>
                </c:pt>
                <c:pt idx="543">
                  <c:v>40997</c:v>
                </c:pt>
                <c:pt idx="544">
                  <c:v>40998</c:v>
                </c:pt>
                <c:pt idx="545">
                  <c:v>41001</c:v>
                </c:pt>
                <c:pt idx="546">
                  <c:v>41002</c:v>
                </c:pt>
                <c:pt idx="547">
                  <c:v>41003</c:v>
                </c:pt>
                <c:pt idx="548">
                  <c:v>41004</c:v>
                </c:pt>
                <c:pt idx="549">
                  <c:v>41005</c:v>
                </c:pt>
                <c:pt idx="550">
                  <c:v>41008</c:v>
                </c:pt>
                <c:pt idx="551">
                  <c:v>41009</c:v>
                </c:pt>
                <c:pt idx="552">
                  <c:v>41010</c:v>
                </c:pt>
                <c:pt idx="553">
                  <c:v>41011</c:v>
                </c:pt>
                <c:pt idx="554">
                  <c:v>41012</c:v>
                </c:pt>
                <c:pt idx="555">
                  <c:v>41015</c:v>
                </c:pt>
                <c:pt idx="556">
                  <c:v>41016</c:v>
                </c:pt>
                <c:pt idx="557">
                  <c:v>41017</c:v>
                </c:pt>
                <c:pt idx="558">
                  <c:v>41018</c:v>
                </c:pt>
                <c:pt idx="559">
                  <c:v>41019</c:v>
                </c:pt>
                <c:pt idx="560">
                  <c:v>41022</c:v>
                </c:pt>
                <c:pt idx="561">
                  <c:v>41023</c:v>
                </c:pt>
                <c:pt idx="562">
                  <c:v>41024</c:v>
                </c:pt>
                <c:pt idx="563">
                  <c:v>41025</c:v>
                </c:pt>
                <c:pt idx="564">
                  <c:v>41026</c:v>
                </c:pt>
                <c:pt idx="565">
                  <c:v>41031</c:v>
                </c:pt>
                <c:pt idx="566">
                  <c:v>41032</c:v>
                </c:pt>
                <c:pt idx="567">
                  <c:v>41033</c:v>
                </c:pt>
                <c:pt idx="568">
                  <c:v>41036</c:v>
                </c:pt>
                <c:pt idx="569">
                  <c:v>41037</c:v>
                </c:pt>
                <c:pt idx="570">
                  <c:v>41039</c:v>
                </c:pt>
                <c:pt idx="571">
                  <c:v>41040</c:v>
                </c:pt>
                <c:pt idx="572">
                  <c:v>41043</c:v>
                </c:pt>
                <c:pt idx="573">
                  <c:v>41044</c:v>
                </c:pt>
                <c:pt idx="574">
                  <c:v>41045</c:v>
                </c:pt>
                <c:pt idx="575">
                  <c:v>41046</c:v>
                </c:pt>
                <c:pt idx="576">
                  <c:v>41047</c:v>
                </c:pt>
                <c:pt idx="577">
                  <c:v>41050</c:v>
                </c:pt>
                <c:pt idx="578">
                  <c:v>41051</c:v>
                </c:pt>
                <c:pt idx="579">
                  <c:v>41052</c:v>
                </c:pt>
                <c:pt idx="580">
                  <c:v>41053</c:v>
                </c:pt>
                <c:pt idx="581">
                  <c:v>41054</c:v>
                </c:pt>
                <c:pt idx="582">
                  <c:v>41058</c:v>
                </c:pt>
                <c:pt idx="583">
                  <c:v>41059</c:v>
                </c:pt>
                <c:pt idx="584">
                  <c:v>41060</c:v>
                </c:pt>
                <c:pt idx="585">
                  <c:v>41061</c:v>
                </c:pt>
                <c:pt idx="586">
                  <c:v>41064</c:v>
                </c:pt>
                <c:pt idx="587">
                  <c:v>41065</c:v>
                </c:pt>
                <c:pt idx="588">
                  <c:v>41066</c:v>
                </c:pt>
                <c:pt idx="589">
                  <c:v>41067</c:v>
                </c:pt>
                <c:pt idx="590">
                  <c:v>41068</c:v>
                </c:pt>
                <c:pt idx="591">
                  <c:v>41071</c:v>
                </c:pt>
                <c:pt idx="592">
                  <c:v>41072</c:v>
                </c:pt>
                <c:pt idx="593">
                  <c:v>41073</c:v>
                </c:pt>
                <c:pt idx="594">
                  <c:v>41074</c:v>
                </c:pt>
                <c:pt idx="595">
                  <c:v>41075</c:v>
                </c:pt>
                <c:pt idx="596">
                  <c:v>41078</c:v>
                </c:pt>
                <c:pt idx="597">
                  <c:v>41079</c:v>
                </c:pt>
                <c:pt idx="598">
                  <c:v>41080</c:v>
                </c:pt>
                <c:pt idx="599">
                  <c:v>41081</c:v>
                </c:pt>
                <c:pt idx="600">
                  <c:v>41082</c:v>
                </c:pt>
                <c:pt idx="601">
                  <c:v>41085</c:v>
                </c:pt>
                <c:pt idx="602">
                  <c:v>41086</c:v>
                </c:pt>
                <c:pt idx="603">
                  <c:v>41087</c:v>
                </c:pt>
                <c:pt idx="604">
                  <c:v>41088</c:v>
                </c:pt>
                <c:pt idx="605">
                  <c:v>41089</c:v>
                </c:pt>
                <c:pt idx="606">
                  <c:v>41092</c:v>
                </c:pt>
                <c:pt idx="607">
                  <c:v>41093</c:v>
                </c:pt>
                <c:pt idx="608">
                  <c:v>41095</c:v>
                </c:pt>
                <c:pt idx="609">
                  <c:v>41099</c:v>
                </c:pt>
                <c:pt idx="610">
                  <c:v>41100</c:v>
                </c:pt>
                <c:pt idx="611">
                  <c:v>41101</c:v>
                </c:pt>
                <c:pt idx="612">
                  <c:v>41102</c:v>
                </c:pt>
                <c:pt idx="613">
                  <c:v>41103</c:v>
                </c:pt>
                <c:pt idx="614">
                  <c:v>41106</c:v>
                </c:pt>
                <c:pt idx="615">
                  <c:v>41107</c:v>
                </c:pt>
                <c:pt idx="616">
                  <c:v>41108</c:v>
                </c:pt>
                <c:pt idx="617">
                  <c:v>41109</c:v>
                </c:pt>
                <c:pt idx="618">
                  <c:v>41110</c:v>
                </c:pt>
                <c:pt idx="619">
                  <c:v>41113</c:v>
                </c:pt>
                <c:pt idx="620">
                  <c:v>41114</c:v>
                </c:pt>
                <c:pt idx="621">
                  <c:v>41115</c:v>
                </c:pt>
                <c:pt idx="622">
                  <c:v>41116</c:v>
                </c:pt>
                <c:pt idx="623">
                  <c:v>41117</c:v>
                </c:pt>
                <c:pt idx="624">
                  <c:v>41120</c:v>
                </c:pt>
                <c:pt idx="625">
                  <c:v>41121</c:v>
                </c:pt>
                <c:pt idx="626">
                  <c:v>41122</c:v>
                </c:pt>
                <c:pt idx="627">
                  <c:v>41123</c:v>
                </c:pt>
                <c:pt idx="628">
                  <c:v>41124</c:v>
                </c:pt>
                <c:pt idx="629">
                  <c:v>41127</c:v>
                </c:pt>
                <c:pt idx="630">
                  <c:v>41128</c:v>
                </c:pt>
                <c:pt idx="631">
                  <c:v>41129</c:v>
                </c:pt>
                <c:pt idx="632">
                  <c:v>41130</c:v>
                </c:pt>
                <c:pt idx="633">
                  <c:v>41131</c:v>
                </c:pt>
                <c:pt idx="634">
                  <c:v>41134</c:v>
                </c:pt>
                <c:pt idx="635">
                  <c:v>41135</c:v>
                </c:pt>
                <c:pt idx="636">
                  <c:v>41136</c:v>
                </c:pt>
                <c:pt idx="637">
                  <c:v>41137</c:v>
                </c:pt>
                <c:pt idx="638">
                  <c:v>41138</c:v>
                </c:pt>
                <c:pt idx="639">
                  <c:v>41141</c:v>
                </c:pt>
                <c:pt idx="640">
                  <c:v>41142</c:v>
                </c:pt>
                <c:pt idx="641">
                  <c:v>41143</c:v>
                </c:pt>
                <c:pt idx="642">
                  <c:v>41144</c:v>
                </c:pt>
                <c:pt idx="643">
                  <c:v>41145</c:v>
                </c:pt>
                <c:pt idx="644">
                  <c:v>41148</c:v>
                </c:pt>
                <c:pt idx="645">
                  <c:v>41149</c:v>
                </c:pt>
                <c:pt idx="646">
                  <c:v>41150</c:v>
                </c:pt>
                <c:pt idx="647">
                  <c:v>41152</c:v>
                </c:pt>
                <c:pt idx="648">
                  <c:v>41156</c:v>
                </c:pt>
                <c:pt idx="649">
                  <c:v>41157</c:v>
                </c:pt>
                <c:pt idx="650">
                  <c:v>41158</c:v>
                </c:pt>
                <c:pt idx="651">
                  <c:v>41159</c:v>
                </c:pt>
                <c:pt idx="652">
                  <c:v>41162</c:v>
                </c:pt>
                <c:pt idx="653">
                  <c:v>41163</c:v>
                </c:pt>
                <c:pt idx="654">
                  <c:v>41164</c:v>
                </c:pt>
                <c:pt idx="655">
                  <c:v>41165</c:v>
                </c:pt>
                <c:pt idx="656">
                  <c:v>41166</c:v>
                </c:pt>
                <c:pt idx="657">
                  <c:v>41169</c:v>
                </c:pt>
                <c:pt idx="658">
                  <c:v>41170</c:v>
                </c:pt>
                <c:pt idx="659">
                  <c:v>41171</c:v>
                </c:pt>
                <c:pt idx="660">
                  <c:v>41172</c:v>
                </c:pt>
                <c:pt idx="661">
                  <c:v>41173</c:v>
                </c:pt>
                <c:pt idx="662">
                  <c:v>41176</c:v>
                </c:pt>
                <c:pt idx="663">
                  <c:v>41177</c:v>
                </c:pt>
                <c:pt idx="664">
                  <c:v>41178</c:v>
                </c:pt>
                <c:pt idx="665">
                  <c:v>41179</c:v>
                </c:pt>
                <c:pt idx="666">
                  <c:v>41180</c:v>
                </c:pt>
              </c:numCache>
            </c:numRef>
          </c:cat>
          <c:val>
            <c:numRef>
              <c:f>'Figure 2.3.3'!$C$5:$C$671</c:f>
              <c:numCache>
                <c:formatCode>0.00</c:formatCode>
                <c:ptCount val="667"/>
                <c:pt idx="0">
                  <c:v>148.33500000000001</c:v>
                </c:pt>
                <c:pt idx="1">
                  <c:v>148.19999999999999</c:v>
                </c:pt>
                <c:pt idx="2">
                  <c:v>148.16499999999999</c:v>
                </c:pt>
                <c:pt idx="3">
                  <c:v>148.13999999999999</c:v>
                </c:pt>
                <c:pt idx="4">
                  <c:v>148.1</c:v>
                </c:pt>
                <c:pt idx="5">
                  <c:v>148.07499999999999</c:v>
                </c:pt>
                <c:pt idx="6">
                  <c:v>148.07499999999999</c:v>
                </c:pt>
                <c:pt idx="7">
                  <c:v>148.02500000000001</c:v>
                </c:pt>
                <c:pt idx="8">
                  <c:v>147.995</c:v>
                </c:pt>
                <c:pt idx="9">
                  <c:v>147.95500000000001</c:v>
                </c:pt>
                <c:pt idx="10">
                  <c:v>147.94</c:v>
                </c:pt>
                <c:pt idx="11">
                  <c:v>147.905</c:v>
                </c:pt>
                <c:pt idx="12">
                  <c:v>147.875</c:v>
                </c:pt>
                <c:pt idx="13">
                  <c:v>147.99</c:v>
                </c:pt>
                <c:pt idx="14">
                  <c:v>148.01</c:v>
                </c:pt>
                <c:pt idx="15">
                  <c:v>148.10499999999999</c:v>
                </c:pt>
                <c:pt idx="16">
                  <c:v>148.19999999999999</c:v>
                </c:pt>
                <c:pt idx="17">
                  <c:v>148.095</c:v>
                </c:pt>
                <c:pt idx="18">
                  <c:v>147.995</c:v>
                </c:pt>
                <c:pt idx="19">
                  <c:v>147.97</c:v>
                </c:pt>
                <c:pt idx="20">
                  <c:v>147.89500000000001</c:v>
                </c:pt>
                <c:pt idx="21">
                  <c:v>147.84</c:v>
                </c:pt>
                <c:pt idx="22">
                  <c:v>147.82499999999999</c:v>
                </c:pt>
                <c:pt idx="23">
                  <c:v>147.97499999999999</c:v>
                </c:pt>
                <c:pt idx="24">
                  <c:v>148.15</c:v>
                </c:pt>
                <c:pt idx="25">
                  <c:v>148.21</c:v>
                </c:pt>
                <c:pt idx="26">
                  <c:v>147.94999999999999</c:v>
                </c:pt>
                <c:pt idx="27">
                  <c:v>147.9</c:v>
                </c:pt>
                <c:pt idx="28">
                  <c:v>148.07499999999999</c:v>
                </c:pt>
                <c:pt idx="29">
                  <c:v>148.155</c:v>
                </c:pt>
                <c:pt idx="30">
                  <c:v>147.83500000000001</c:v>
                </c:pt>
                <c:pt idx="31">
                  <c:v>147.76499999999999</c:v>
                </c:pt>
                <c:pt idx="32">
                  <c:v>147.76</c:v>
                </c:pt>
                <c:pt idx="33">
                  <c:v>147.65</c:v>
                </c:pt>
                <c:pt idx="34">
                  <c:v>147.47</c:v>
                </c:pt>
                <c:pt idx="35">
                  <c:v>147.32</c:v>
                </c:pt>
                <c:pt idx="36">
                  <c:v>147.34</c:v>
                </c:pt>
                <c:pt idx="37">
                  <c:v>147.32</c:v>
                </c:pt>
                <c:pt idx="38">
                  <c:v>147.22</c:v>
                </c:pt>
                <c:pt idx="39">
                  <c:v>147.36500000000001</c:v>
                </c:pt>
                <c:pt idx="40">
                  <c:v>147.41499999999999</c:v>
                </c:pt>
                <c:pt idx="41">
                  <c:v>147.28</c:v>
                </c:pt>
                <c:pt idx="42">
                  <c:v>147.22499999999999</c:v>
                </c:pt>
                <c:pt idx="43">
                  <c:v>147.23500000000001</c:v>
                </c:pt>
                <c:pt idx="44">
                  <c:v>147.285</c:v>
                </c:pt>
                <c:pt idx="45">
                  <c:v>147.14500000000001</c:v>
                </c:pt>
                <c:pt idx="46">
                  <c:v>147.11000000000001</c:v>
                </c:pt>
                <c:pt idx="47">
                  <c:v>147.1</c:v>
                </c:pt>
                <c:pt idx="48">
                  <c:v>147.05000000000001</c:v>
                </c:pt>
                <c:pt idx="49">
                  <c:v>147.01</c:v>
                </c:pt>
                <c:pt idx="50">
                  <c:v>147.04499999999999</c:v>
                </c:pt>
                <c:pt idx="51">
                  <c:v>146.94999999999999</c:v>
                </c:pt>
                <c:pt idx="52">
                  <c:v>146.89500000000001</c:v>
                </c:pt>
                <c:pt idx="53">
                  <c:v>146.89500000000001</c:v>
                </c:pt>
                <c:pt idx="54">
                  <c:v>146.97999999999999</c:v>
                </c:pt>
                <c:pt idx="55">
                  <c:v>147.08500000000001</c:v>
                </c:pt>
                <c:pt idx="56">
                  <c:v>146.97</c:v>
                </c:pt>
                <c:pt idx="57">
                  <c:v>147.065</c:v>
                </c:pt>
                <c:pt idx="58">
                  <c:v>146.97999999999999</c:v>
                </c:pt>
                <c:pt idx="59">
                  <c:v>146.88</c:v>
                </c:pt>
                <c:pt idx="60">
                  <c:v>146.905</c:v>
                </c:pt>
                <c:pt idx="61">
                  <c:v>146.9</c:v>
                </c:pt>
                <c:pt idx="62">
                  <c:v>146.84</c:v>
                </c:pt>
                <c:pt idx="63">
                  <c:v>146.785</c:v>
                </c:pt>
                <c:pt idx="64">
                  <c:v>146.755</c:v>
                </c:pt>
                <c:pt idx="65">
                  <c:v>146.68</c:v>
                </c:pt>
                <c:pt idx="66">
                  <c:v>146.63499999999999</c:v>
                </c:pt>
                <c:pt idx="67">
                  <c:v>146.57499999999999</c:v>
                </c:pt>
                <c:pt idx="68">
                  <c:v>146.49</c:v>
                </c:pt>
                <c:pt idx="69">
                  <c:v>146.625</c:v>
                </c:pt>
                <c:pt idx="70">
                  <c:v>146.63499999999999</c:v>
                </c:pt>
                <c:pt idx="71">
                  <c:v>146.46</c:v>
                </c:pt>
                <c:pt idx="72">
                  <c:v>146.61000000000001</c:v>
                </c:pt>
                <c:pt idx="73">
                  <c:v>146.495</c:v>
                </c:pt>
                <c:pt idx="74">
                  <c:v>146.52000000000001</c:v>
                </c:pt>
                <c:pt idx="75">
                  <c:v>146.405</c:v>
                </c:pt>
                <c:pt idx="76">
                  <c:v>146.62</c:v>
                </c:pt>
                <c:pt idx="77">
                  <c:v>146.73500000000001</c:v>
                </c:pt>
                <c:pt idx="78">
                  <c:v>146.435</c:v>
                </c:pt>
                <c:pt idx="79">
                  <c:v>146.52500000000001</c:v>
                </c:pt>
                <c:pt idx="80">
                  <c:v>146.73500000000001</c:v>
                </c:pt>
                <c:pt idx="81">
                  <c:v>146.9</c:v>
                </c:pt>
                <c:pt idx="82">
                  <c:v>147.065</c:v>
                </c:pt>
                <c:pt idx="83">
                  <c:v>147.16999999999999</c:v>
                </c:pt>
                <c:pt idx="84">
                  <c:v>147.17500000000001</c:v>
                </c:pt>
                <c:pt idx="85">
                  <c:v>146.54</c:v>
                </c:pt>
                <c:pt idx="86">
                  <c:v>146.47499999999999</c:v>
                </c:pt>
                <c:pt idx="87">
                  <c:v>146.72999999999999</c:v>
                </c:pt>
                <c:pt idx="88">
                  <c:v>146.69499999999999</c:v>
                </c:pt>
                <c:pt idx="89">
                  <c:v>146.56</c:v>
                </c:pt>
                <c:pt idx="90">
                  <c:v>146.54</c:v>
                </c:pt>
                <c:pt idx="91">
                  <c:v>146.935</c:v>
                </c:pt>
                <c:pt idx="92">
                  <c:v>146.45500000000001</c:v>
                </c:pt>
                <c:pt idx="93">
                  <c:v>146.655</c:v>
                </c:pt>
                <c:pt idx="94">
                  <c:v>146.83500000000001</c:v>
                </c:pt>
                <c:pt idx="95">
                  <c:v>146.625</c:v>
                </c:pt>
                <c:pt idx="96">
                  <c:v>146.505</c:v>
                </c:pt>
                <c:pt idx="97">
                  <c:v>146.69999999999999</c:v>
                </c:pt>
                <c:pt idx="98">
                  <c:v>146.88999999999999</c:v>
                </c:pt>
                <c:pt idx="99">
                  <c:v>146.83500000000001</c:v>
                </c:pt>
                <c:pt idx="100">
                  <c:v>146.64500000000001</c:v>
                </c:pt>
                <c:pt idx="101">
                  <c:v>146.77000000000001</c:v>
                </c:pt>
                <c:pt idx="102">
                  <c:v>147.08000000000001</c:v>
                </c:pt>
                <c:pt idx="103">
                  <c:v>147.19</c:v>
                </c:pt>
                <c:pt idx="104">
                  <c:v>147.23500000000001</c:v>
                </c:pt>
                <c:pt idx="105">
                  <c:v>146.95500000000001</c:v>
                </c:pt>
                <c:pt idx="106">
                  <c:v>147.04</c:v>
                </c:pt>
                <c:pt idx="107">
                  <c:v>147.08500000000001</c:v>
                </c:pt>
                <c:pt idx="108">
                  <c:v>147.26</c:v>
                </c:pt>
                <c:pt idx="109">
                  <c:v>147.08500000000001</c:v>
                </c:pt>
                <c:pt idx="110">
                  <c:v>147.06</c:v>
                </c:pt>
                <c:pt idx="111">
                  <c:v>147</c:v>
                </c:pt>
                <c:pt idx="112">
                  <c:v>146.94499999999999</c:v>
                </c:pt>
                <c:pt idx="113">
                  <c:v>146.99</c:v>
                </c:pt>
                <c:pt idx="114">
                  <c:v>147.13499999999999</c:v>
                </c:pt>
                <c:pt idx="115">
                  <c:v>147.19999999999999</c:v>
                </c:pt>
                <c:pt idx="116">
                  <c:v>147.32499999999999</c:v>
                </c:pt>
                <c:pt idx="117">
                  <c:v>147.41999999999999</c:v>
                </c:pt>
                <c:pt idx="118">
                  <c:v>147.47499999999999</c:v>
                </c:pt>
                <c:pt idx="119">
                  <c:v>147.535</c:v>
                </c:pt>
                <c:pt idx="120">
                  <c:v>147.47499999999999</c:v>
                </c:pt>
                <c:pt idx="121">
                  <c:v>147.46</c:v>
                </c:pt>
                <c:pt idx="122">
                  <c:v>147.36000000000001</c:v>
                </c:pt>
                <c:pt idx="123">
                  <c:v>147.35499999999999</c:v>
                </c:pt>
                <c:pt idx="124">
                  <c:v>147.505</c:v>
                </c:pt>
                <c:pt idx="125">
                  <c:v>147.535</c:v>
                </c:pt>
                <c:pt idx="126">
                  <c:v>147.61500000000001</c:v>
                </c:pt>
                <c:pt idx="127">
                  <c:v>147.715</c:v>
                </c:pt>
                <c:pt idx="128">
                  <c:v>147.72499999999999</c:v>
                </c:pt>
                <c:pt idx="129">
                  <c:v>147.565</c:v>
                </c:pt>
                <c:pt idx="130">
                  <c:v>147.54</c:v>
                </c:pt>
                <c:pt idx="131">
                  <c:v>147.47</c:v>
                </c:pt>
                <c:pt idx="132">
                  <c:v>147.54</c:v>
                </c:pt>
                <c:pt idx="133">
                  <c:v>147.56</c:v>
                </c:pt>
                <c:pt idx="134">
                  <c:v>147.63499999999999</c:v>
                </c:pt>
                <c:pt idx="135">
                  <c:v>147.435</c:v>
                </c:pt>
                <c:pt idx="136">
                  <c:v>147.315</c:v>
                </c:pt>
                <c:pt idx="137">
                  <c:v>147.43</c:v>
                </c:pt>
                <c:pt idx="138">
                  <c:v>147.56</c:v>
                </c:pt>
                <c:pt idx="139">
                  <c:v>147.6</c:v>
                </c:pt>
                <c:pt idx="140">
                  <c:v>147.72</c:v>
                </c:pt>
                <c:pt idx="141">
                  <c:v>147.78</c:v>
                </c:pt>
                <c:pt idx="142">
                  <c:v>147.655</c:v>
                </c:pt>
                <c:pt idx="143">
                  <c:v>147.465</c:v>
                </c:pt>
                <c:pt idx="144">
                  <c:v>147.375</c:v>
                </c:pt>
                <c:pt idx="145">
                  <c:v>147.27500000000001</c:v>
                </c:pt>
                <c:pt idx="146">
                  <c:v>147.25</c:v>
                </c:pt>
                <c:pt idx="147">
                  <c:v>147.36500000000001</c:v>
                </c:pt>
                <c:pt idx="148">
                  <c:v>147.33500000000001</c:v>
                </c:pt>
                <c:pt idx="149">
                  <c:v>147.67500000000001</c:v>
                </c:pt>
                <c:pt idx="150">
                  <c:v>147.36500000000001</c:v>
                </c:pt>
                <c:pt idx="151">
                  <c:v>147.37</c:v>
                </c:pt>
                <c:pt idx="152">
                  <c:v>147.255</c:v>
                </c:pt>
                <c:pt idx="153">
                  <c:v>147.16999999999999</c:v>
                </c:pt>
                <c:pt idx="154">
                  <c:v>147.16499999999999</c:v>
                </c:pt>
                <c:pt idx="155">
                  <c:v>147.11500000000001</c:v>
                </c:pt>
                <c:pt idx="156">
                  <c:v>147.21</c:v>
                </c:pt>
                <c:pt idx="157">
                  <c:v>147.16499999999999</c:v>
                </c:pt>
                <c:pt idx="158">
                  <c:v>147.26</c:v>
                </c:pt>
                <c:pt idx="159">
                  <c:v>147.16</c:v>
                </c:pt>
                <c:pt idx="160">
                  <c:v>147.14500000000001</c:v>
                </c:pt>
                <c:pt idx="161">
                  <c:v>147.34</c:v>
                </c:pt>
                <c:pt idx="162">
                  <c:v>147.23500000000001</c:v>
                </c:pt>
                <c:pt idx="163">
                  <c:v>147.27000000000001</c:v>
                </c:pt>
                <c:pt idx="164">
                  <c:v>147.285</c:v>
                </c:pt>
                <c:pt idx="165">
                  <c:v>147.285</c:v>
                </c:pt>
                <c:pt idx="166">
                  <c:v>147.35499999999999</c:v>
                </c:pt>
                <c:pt idx="167">
                  <c:v>147.47999999999999</c:v>
                </c:pt>
                <c:pt idx="168">
                  <c:v>147.47</c:v>
                </c:pt>
                <c:pt idx="169">
                  <c:v>147.38</c:v>
                </c:pt>
                <c:pt idx="170">
                  <c:v>147.245</c:v>
                </c:pt>
                <c:pt idx="171">
                  <c:v>147.19999999999999</c:v>
                </c:pt>
                <c:pt idx="172">
                  <c:v>147.16499999999999</c:v>
                </c:pt>
                <c:pt idx="173">
                  <c:v>147.29499999999999</c:v>
                </c:pt>
                <c:pt idx="174">
                  <c:v>147.39500000000001</c:v>
                </c:pt>
                <c:pt idx="175">
                  <c:v>147.44999999999999</c:v>
                </c:pt>
                <c:pt idx="176">
                  <c:v>147.47999999999999</c:v>
                </c:pt>
                <c:pt idx="177">
                  <c:v>147.32</c:v>
                </c:pt>
                <c:pt idx="178">
                  <c:v>147.48500000000001</c:v>
                </c:pt>
                <c:pt idx="179">
                  <c:v>147.535</c:v>
                </c:pt>
                <c:pt idx="180">
                  <c:v>147.54</c:v>
                </c:pt>
                <c:pt idx="181">
                  <c:v>147.42500000000001</c:v>
                </c:pt>
                <c:pt idx="182">
                  <c:v>147.49</c:v>
                </c:pt>
                <c:pt idx="183">
                  <c:v>147.62</c:v>
                </c:pt>
                <c:pt idx="184">
                  <c:v>147.61000000000001</c:v>
                </c:pt>
                <c:pt idx="185">
                  <c:v>147.51</c:v>
                </c:pt>
                <c:pt idx="186">
                  <c:v>147.535</c:v>
                </c:pt>
                <c:pt idx="187">
                  <c:v>147.44</c:v>
                </c:pt>
                <c:pt idx="188">
                  <c:v>147.47</c:v>
                </c:pt>
                <c:pt idx="189">
                  <c:v>147.56</c:v>
                </c:pt>
                <c:pt idx="190">
                  <c:v>147.60499999999999</c:v>
                </c:pt>
                <c:pt idx="191">
                  <c:v>147.755</c:v>
                </c:pt>
                <c:pt idx="192">
                  <c:v>147.76</c:v>
                </c:pt>
                <c:pt idx="193">
                  <c:v>147.59</c:v>
                </c:pt>
                <c:pt idx="194">
                  <c:v>147.465</c:v>
                </c:pt>
                <c:pt idx="195">
                  <c:v>147.565</c:v>
                </c:pt>
                <c:pt idx="196">
                  <c:v>147.58000000000001</c:v>
                </c:pt>
                <c:pt idx="197">
                  <c:v>147.58500000000001</c:v>
                </c:pt>
                <c:pt idx="198">
                  <c:v>147.68</c:v>
                </c:pt>
                <c:pt idx="199">
                  <c:v>147.52000000000001</c:v>
                </c:pt>
                <c:pt idx="200">
                  <c:v>147.58000000000001</c:v>
                </c:pt>
                <c:pt idx="201">
                  <c:v>147.625</c:v>
                </c:pt>
                <c:pt idx="202">
                  <c:v>147.54499999999999</c:v>
                </c:pt>
                <c:pt idx="203">
                  <c:v>147.57499999999999</c:v>
                </c:pt>
                <c:pt idx="204">
                  <c:v>147.52000000000001</c:v>
                </c:pt>
                <c:pt idx="205">
                  <c:v>147.55000000000001</c:v>
                </c:pt>
                <c:pt idx="206">
                  <c:v>147.55000000000001</c:v>
                </c:pt>
                <c:pt idx="207">
                  <c:v>147.59</c:v>
                </c:pt>
                <c:pt idx="208">
                  <c:v>147.51499999999999</c:v>
                </c:pt>
                <c:pt idx="209">
                  <c:v>147.5</c:v>
                </c:pt>
                <c:pt idx="210">
                  <c:v>147.60499999999999</c:v>
                </c:pt>
                <c:pt idx="211">
                  <c:v>147.63499999999999</c:v>
                </c:pt>
                <c:pt idx="212">
                  <c:v>147.62</c:v>
                </c:pt>
                <c:pt idx="213">
                  <c:v>147.62</c:v>
                </c:pt>
                <c:pt idx="214">
                  <c:v>147.55000000000001</c:v>
                </c:pt>
                <c:pt idx="215">
                  <c:v>147.58000000000001</c:v>
                </c:pt>
                <c:pt idx="216">
                  <c:v>147.55000000000001</c:v>
                </c:pt>
                <c:pt idx="217">
                  <c:v>147.52000000000001</c:v>
                </c:pt>
                <c:pt idx="218">
                  <c:v>147.535</c:v>
                </c:pt>
                <c:pt idx="219">
                  <c:v>147.44999999999999</c:v>
                </c:pt>
                <c:pt idx="220">
                  <c:v>147.47</c:v>
                </c:pt>
                <c:pt idx="221">
                  <c:v>147.44499999999999</c:v>
                </c:pt>
                <c:pt idx="222">
                  <c:v>147.46</c:v>
                </c:pt>
                <c:pt idx="223">
                  <c:v>147.49</c:v>
                </c:pt>
                <c:pt idx="224">
                  <c:v>147.51</c:v>
                </c:pt>
                <c:pt idx="225">
                  <c:v>147.59</c:v>
                </c:pt>
                <c:pt idx="226">
                  <c:v>147.61000000000001</c:v>
                </c:pt>
                <c:pt idx="227">
                  <c:v>147.6</c:v>
                </c:pt>
                <c:pt idx="228">
                  <c:v>147.565</c:v>
                </c:pt>
                <c:pt idx="229">
                  <c:v>147.5</c:v>
                </c:pt>
                <c:pt idx="230">
                  <c:v>147.495</c:v>
                </c:pt>
                <c:pt idx="231">
                  <c:v>147.48500000000001</c:v>
                </c:pt>
                <c:pt idx="232">
                  <c:v>147.495</c:v>
                </c:pt>
                <c:pt idx="233">
                  <c:v>147.58500000000001</c:v>
                </c:pt>
                <c:pt idx="234">
                  <c:v>147.51499999999999</c:v>
                </c:pt>
                <c:pt idx="235">
                  <c:v>147.44</c:v>
                </c:pt>
                <c:pt idx="236">
                  <c:v>147.44499999999999</c:v>
                </c:pt>
                <c:pt idx="237">
                  <c:v>147.45500000000001</c:v>
                </c:pt>
                <c:pt idx="238">
                  <c:v>147.41999999999999</c:v>
                </c:pt>
                <c:pt idx="239">
                  <c:v>147.41</c:v>
                </c:pt>
                <c:pt idx="240">
                  <c:v>147.4</c:v>
                </c:pt>
                <c:pt idx="241">
                  <c:v>147.33000000000001</c:v>
                </c:pt>
                <c:pt idx="242">
                  <c:v>147.49</c:v>
                </c:pt>
                <c:pt idx="243">
                  <c:v>147.51499999999999</c:v>
                </c:pt>
                <c:pt idx="244">
                  <c:v>147.5</c:v>
                </c:pt>
                <c:pt idx="245">
                  <c:v>147.49</c:v>
                </c:pt>
                <c:pt idx="246">
                  <c:v>147.51499999999999</c:v>
                </c:pt>
                <c:pt idx="247">
                  <c:v>147.13499999999999</c:v>
                </c:pt>
                <c:pt idx="248">
                  <c:v>147.125</c:v>
                </c:pt>
                <c:pt idx="249">
                  <c:v>147.32499999999999</c:v>
                </c:pt>
                <c:pt idx="250">
                  <c:v>147.27500000000001</c:v>
                </c:pt>
                <c:pt idx="251">
                  <c:v>147.35</c:v>
                </c:pt>
                <c:pt idx="252">
                  <c:v>147.1</c:v>
                </c:pt>
                <c:pt idx="253">
                  <c:v>147.04499999999999</c:v>
                </c:pt>
                <c:pt idx="254">
                  <c:v>146.995</c:v>
                </c:pt>
                <c:pt idx="255">
                  <c:v>147.005</c:v>
                </c:pt>
                <c:pt idx="256">
                  <c:v>146.94999999999999</c:v>
                </c:pt>
                <c:pt idx="257">
                  <c:v>146.88499999999999</c:v>
                </c:pt>
                <c:pt idx="258">
                  <c:v>146.97999999999999</c:v>
                </c:pt>
                <c:pt idx="259">
                  <c:v>146.85</c:v>
                </c:pt>
                <c:pt idx="260">
                  <c:v>146.80500000000001</c:v>
                </c:pt>
                <c:pt idx="261">
                  <c:v>146.80500000000001</c:v>
                </c:pt>
                <c:pt idx="262">
                  <c:v>146.77500000000001</c:v>
                </c:pt>
                <c:pt idx="263">
                  <c:v>146.815</c:v>
                </c:pt>
                <c:pt idx="264">
                  <c:v>146.91999999999999</c:v>
                </c:pt>
                <c:pt idx="265">
                  <c:v>147.03</c:v>
                </c:pt>
                <c:pt idx="266">
                  <c:v>146.99</c:v>
                </c:pt>
                <c:pt idx="267">
                  <c:v>147.035</c:v>
                </c:pt>
                <c:pt idx="268">
                  <c:v>147.05000000000001</c:v>
                </c:pt>
                <c:pt idx="269">
                  <c:v>147.02000000000001</c:v>
                </c:pt>
                <c:pt idx="270">
                  <c:v>146.86500000000001</c:v>
                </c:pt>
                <c:pt idx="271">
                  <c:v>146.745</c:v>
                </c:pt>
                <c:pt idx="272">
                  <c:v>146.70500000000001</c:v>
                </c:pt>
                <c:pt idx="273">
                  <c:v>146.72</c:v>
                </c:pt>
                <c:pt idx="274">
                  <c:v>146.71</c:v>
                </c:pt>
                <c:pt idx="275">
                  <c:v>146.61500000000001</c:v>
                </c:pt>
                <c:pt idx="276">
                  <c:v>146.655</c:v>
                </c:pt>
                <c:pt idx="277">
                  <c:v>146.57</c:v>
                </c:pt>
                <c:pt idx="278">
                  <c:v>146.495</c:v>
                </c:pt>
                <c:pt idx="279">
                  <c:v>146.47999999999999</c:v>
                </c:pt>
                <c:pt idx="280">
                  <c:v>146.44999999999999</c:v>
                </c:pt>
                <c:pt idx="281">
                  <c:v>146.44</c:v>
                </c:pt>
                <c:pt idx="282">
                  <c:v>146.495</c:v>
                </c:pt>
                <c:pt idx="283">
                  <c:v>146.005</c:v>
                </c:pt>
                <c:pt idx="284">
                  <c:v>146.01</c:v>
                </c:pt>
                <c:pt idx="285">
                  <c:v>146.5</c:v>
                </c:pt>
                <c:pt idx="286">
                  <c:v>146.47499999999999</c:v>
                </c:pt>
                <c:pt idx="287">
                  <c:v>146.55500000000001</c:v>
                </c:pt>
                <c:pt idx="288">
                  <c:v>146.47499999999999</c:v>
                </c:pt>
                <c:pt idx="289">
                  <c:v>146.44499999999999</c:v>
                </c:pt>
                <c:pt idx="290">
                  <c:v>146.38999999999999</c:v>
                </c:pt>
                <c:pt idx="291">
                  <c:v>146.285</c:v>
                </c:pt>
                <c:pt idx="292">
                  <c:v>146.33000000000001</c:v>
                </c:pt>
                <c:pt idx="293">
                  <c:v>146.43</c:v>
                </c:pt>
                <c:pt idx="294">
                  <c:v>146.47</c:v>
                </c:pt>
                <c:pt idx="295">
                  <c:v>146.27000000000001</c:v>
                </c:pt>
                <c:pt idx="296">
                  <c:v>146.37</c:v>
                </c:pt>
                <c:pt idx="297">
                  <c:v>146.33000000000001</c:v>
                </c:pt>
                <c:pt idx="298">
                  <c:v>146.435</c:v>
                </c:pt>
                <c:pt idx="299">
                  <c:v>146.215</c:v>
                </c:pt>
                <c:pt idx="300">
                  <c:v>146.16999999999999</c:v>
                </c:pt>
                <c:pt idx="301">
                  <c:v>146.19499999999999</c:v>
                </c:pt>
                <c:pt idx="302">
                  <c:v>146.33500000000001</c:v>
                </c:pt>
                <c:pt idx="303">
                  <c:v>145.70500000000001</c:v>
                </c:pt>
                <c:pt idx="304">
                  <c:v>146.38999999999999</c:v>
                </c:pt>
                <c:pt idx="305">
                  <c:v>146.465</c:v>
                </c:pt>
                <c:pt idx="306">
                  <c:v>146.47</c:v>
                </c:pt>
                <c:pt idx="307">
                  <c:v>146.35</c:v>
                </c:pt>
                <c:pt idx="308">
                  <c:v>146.375</c:v>
                </c:pt>
                <c:pt idx="309">
                  <c:v>146.24</c:v>
                </c:pt>
                <c:pt idx="310">
                  <c:v>146.21</c:v>
                </c:pt>
                <c:pt idx="311">
                  <c:v>146.185</c:v>
                </c:pt>
                <c:pt idx="312">
                  <c:v>146.19499999999999</c:v>
                </c:pt>
                <c:pt idx="313">
                  <c:v>146.125</c:v>
                </c:pt>
                <c:pt idx="314">
                  <c:v>146.08000000000001</c:v>
                </c:pt>
                <c:pt idx="315">
                  <c:v>146.125</c:v>
                </c:pt>
                <c:pt idx="316">
                  <c:v>146.16499999999999</c:v>
                </c:pt>
                <c:pt idx="317">
                  <c:v>146.16499999999999</c:v>
                </c:pt>
                <c:pt idx="318">
                  <c:v>146.06</c:v>
                </c:pt>
                <c:pt idx="319">
                  <c:v>146.03</c:v>
                </c:pt>
                <c:pt idx="320">
                  <c:v>146.09</c:v>
                </c:pt>
                <c:pt idx="321">
                  <c:v>146.215</c:v>
                </c:pt>
                <c:pt idx="322">
                  <c:v>145.42500000000001</c:v>
                </c:pt>
                <c:pt idx="323">
                  <c:v>145.57</c:v>
                </c:pt>
                <c:pt idx="324">
                  <c:v>146.44499999999999</c:v>
                </c:pt>
                <c:pt idx="325">
                  <c:v>146.46</c:v>
                </c:pt>
                <c:pt idx="326">
                  <c:v>146.51499999999999</c:v>
                </c:pt>
                <c:pt idx="327">
                  <c:v>146.47499999999999</c:v>
                </c:pt>
                <c:pt idx="328">
                  <c:v>146.60499999999999</c:v>
                </c:pt>
                <c:pt idx="329">
                  <c:v>146.41499999999999</c:v>
                </c:pt>
                <c:pt idx="330">
                  <c:v>146.38</c:v>
                </c:pt>
                <c:pt idx="331">
                  <c:v>146.36500000000001</c:v>
                </c:pt>
                <c:pt idx="332">
                  <c:v>146.4</c:v>
                </c:pt>
                <c:pt idx="333">
                  <c:v>146.345</c:v>
                </c:pt>
                <c:pt idx="334">
                  <c:v>146.24</c:v>
                </c:pt>
                <c:pt idx="335">
                  <c:v>146.215</c:v>
                </c:pt>
                <c:pt idx="336">
                  <c:v>146.03</c:v>
                </c:pt>
                <c:pt idx="337">
                  <c:v>146.01499999999999</c:v>
                </c:pt>
                <c:pt idx="338">
                  <c:v>146.095</c:v>
                </c:pt>
                <c:pt idx="339">
                  <c:v>146.02000000000001</c:v>
                </c:pt>
                <c:pt idx="340">
                  <c:v>145.98500000000001</c:v>
                </c:pt>
                <c:pt idx="341">
                  <c:v>146.13499999999999</c:v>
                </c:pt>
                <c:pt idx="342">
                  <c:v>145.32</c:v>
                </c:pt>
                <c:pt idx="343">
                  <c:v>145.41999999999999</c:v>
                </c:pt>
                <c:pt idx="344">
                  <c:v>146.215</c:v>
                </c:pt>
                <c:pt idx="345">
                  <c:v>146.31</c:v>
                </c:pt>
                <c:pt idx="346">
                  <c:v>146.42500000000001</c:v>
                </c:pt>
                <c:pt idx="347">
                  <c:v>146.41</c:v>
                </c:pt>
                <c:pt idx="348">
                  <c:v>146.38999999999999</c:v>
                </c:pt>
                <c:pt idx="349">
                  <c:v>146.285</c:v>
                </c:pt>
                <c:pt idx="350">
                  <c:v>146.25</c:v>
                </c:pt>
                <c:pt idx="351">
                  <c:v>146.26</c:v>
                </c:pt>
                <c:pt idx="352">
                  <c:v>146.375</c:v>
                </c:pt>
                <c:pt idx="353">
                  <c:v>146.345</c:v>
                </c:pt>
                <c:pt idx="354">
                  <c:v>146.31</c:v>
                </c:pt>
                <c:pt idx="355">
                  <c:v>146.285</c:v>
                </c:pt>
                <c:pt idx="356">
                  <c:v>146.38</c:v>
                </c:pt>
                <c:pt idx="357">
                  <c:v>146.41499999999999</c:v>
                </c:pt>
                <c:pt idx="358">
                  <c:v>146.32499999999999</c:v>
                </c:pt>
                <c:pt idx="359">
                  <c:v>146.34</c:v>
                </c:pt>
                <c:pt idx="360">
                  <c:v>146.4</c:v>
                </c:pt>
                <c:pt idx="361">
                  <c:v>146.54499999999999</c:v>
                </c:pt>
                <c:pt idx="362">
                  <c:v>146.285</c:v>
                </c:pt>
                <c:pt idx="363">
                  <c:v>146.35499999999999</c:v>
                </c:pt>
                <c:pt idx="364">
                  <c:v>146.17500000000001</c:v>
                </c:pt>
                <c:pt idx="365">
                  <c:v>145.88999999999999</c:v>
                </c:pt>
                <c:pt idx="366">
                  <c:v>146.44999999999999</c:v>
                </c:pt>
                <c:pt idx="367">
                  <c:v>146.47499999999999</c:v>
                </c:pt>
                <c:pt idx="368">
                  <c:v>146.51499999999999</c:v>
                </c:pt>
                <c:pt idx="369">
                  <c:v>146.38</c:v>
                </c:pt>
                <c:pt idx="370">
                  <c:v>146.37</c:v>
                </c:pt>
                <c:pt idx="371">
                  <c:v>146.35</c:v>
                </c:pt>
                <c:pt idx="372">
                  <c:v>146.58000000000001</c:v>
                </c:pt>
                <c:pt idx="373">
                  <c:v>146.565</c:v>
                </c:pt>
                <c:pt idx="374">
                  <c:v>146.595</c:v>
                </c:pt>
                <c:pt idx="375">
                  <c:v>146.48500000000001</c:v>
                </c:pt>
                <c:pt idx="376">
                  <c:v>146.375</c:v>
                </c:pt>
                <c:pt idx="377">
                  <c:v>146.63</c:v>
                </c:pt>
                <c:pt idx="378">
                  <c:v>146.655</c:v>
                </c:pt>
                <c:pt idx="379">
                  <c:v>146.505</c:v>
                </c:pt>
                <c:pt idx="380">
                  <c:v>146.43</c:v>
                </c:pt>
                <c:pt idx="381">
                  <c:v>146.33500000000001</c:v>
                </c:pt>
                <c:pt idx="382">
                  <c:v>146.1</c:v>
                </c:pt>
                <c:pt idx="383">
                  <c:v>146.245</c:v>
                </c:pt>
                <c:pt idx="384">
                  <c:v>146.11500000000001</c:v>
                </c:pt>
                <c:pt idx="385">
                  <c:v>146.245</c:v>
                </c:pt>
                <c:pt idx="386">
                  <c:v>146.495</c:v>
                </c:pt>
                <c:pt idx="387">
                  <c:v>146.63</c:v>
                </c:pt>
                <c:pt idx="388">
                  <c:v>146.785</c:v>
                </c:pt>
                <c:pt idx="389">
                  <c:v>146.86500000000001</c:v>
                </c:pt>
                <c:pt idx="390">
                  <c:v>146.91999999999999</c:v>
                </c:pt>
                <c:pt idx="391">
                  <c:v>146.86500000000001</c:v>
                </c:pt>
                <c:pt idx="392">
                  <c:v>146.93</c:v>
                </c:pt>
                <c:pt idx="393">
                  <c:v>147.02000000000001</c:v>
                </c:pt>
                <c:pt idx="394">
                  <c:v>147.04</c:v>
                </c:pt>
                <c:pt idx="395">
                  <c:v>147.06</c:v>
                </c:pt>
                <c:pt idx="396">
                  <c:v>146.97499999999999</c:v>
                </c:pt>
                <c:pt idx="397">
                  <c:v>146.91999999999999</c:v>
                </c:pt>
                <c:pt idx="398">
                  <c:v>146.55500000000001</c:v>
                </c:pt>
                <c:pt idx="399">
                  <c:v>146.54499999999999</c:v>
                </c:pt>
                <c:pt idx="400">
                  <c:v>146.80000000000001</c:v>
                </c:pt>
                <c:pt idx="401">
                  <c:v>146.73500000000001</c:v>
                </c:pt>
                <c:pt idx="402">
                  <c:v>146.60499999999999</c:v>
                </c:pt>
                <c:pt idx="403">
                  <c:v>146.68</c:v>
                </c:pt>
                <c:pt idx="404">
                  <c:v>146.42500000000001</c:v>
                </c:pt>
                <c:pt idx="405">
                  <c:v>146.42500000000001</c:v>
                </c:pt>
                <c:pt idx="406">
                  <c:v>146.41499999999999</c:v>
                </c:pt>
                <c:pt idx="407">
                  <c:v>146.52500000000001</c:v>
                </c:pt>
                <c:pt idx="408">
                  <c:v>146.87</c:v>
                </c:pt>
                <c:pt idx="409">
                  <c:v>146.91499999999999</c:v>
                </c:pt>
                <c:pt idx="410">
                  <c:v>147.06</c:v>
                </c:pt>
                <c:pt idx="411">
                  <c:v>147.09</c:v>
                </c:pt>
                <c:pt idx="412">
                  <c:v>147.09</c:v>
                </c:pt>
                <c:pt idx="413">
                  <c:v>146.99</c:v>
                </c:pt>
                <c:pt idx="414">
                  <c:v>147.065</c:v>
                </c:pt>
                <c:pt idx="415">
                  <c:v>147.155</c:v>
                </c:pt>
                <c:pt idx="416">
                  <c:v>147.17500000000001</c:v>
                </c:pt>
                <c:pt idx="417">
                  <c:v>147.11500000000001</c:v>
                </c:pt>
                <c:pt idx="418">
                  <c:v>146.97999999999999</c:v>
                </c:pt>
                <c:pt idx="419">
                  <c:v>147.01499999999999</c:v>
                </c:pt>
                <c:pt idx="420">
                  <c:v>146.97</c:v>
                </c:pt>
                <c:pt idx="421">
                  <c:v>147.07499999999999</c:v>
                </c:pt>
                <c:pt idx="422">
                  <c:v>147.095</c:v>
                </c:pt>
                <c:pt idx="423">
                  <c:v>147.13499999999999</c:v>
                </c:pt>
                <c:pt idx="424">
                  <c:v>147.24</c:v>
                </c:pt>
                <c:pt idx="425">
                  <c:v>147.375</c:v>
                </c:pt>
                <c:pt idx="426">
                  <c:v>147.69499999999999</c:v>
                </c:pt>
                <c:pt idx="427">
                  <c:v>147.72</c:v>
                </c:pt>
                <c:pt idx="428">
                  <c:v>147.88499999999999</c:v>
                </c:pt>
                <c:pt idx="429">
                  <c:v>148.04</c:v>
                </c:pt>
                <c:pt idx="430">
                  <c:v>148.19</c:v>
                </c:pt>
                <c:pt idx="431">
                  <c:v>148.16999999999999</c:v>
                </c:pt>
                <c:pt idx="432">
                  <c:v>148.19999999999999</c:v>
                </c:pt>
                <c:pt idx="433">
                  <c:v>148.34</c:v>
                </c:pt>
                <c:pt idx="434">
                  <c:v>148.36000000000001</c:v>
                </c:pt>
                <c:pt idx="435">
                  <c:v>148.08000000000001</c:v>
                </c:pt>
                <c:pt idx="436">
                  <c:v>147.88999999999999</c:v>
                </c:pt>
                <c:pt idx="437">
                  <c:v>147.72</c:v>
                </c:pt>
                <c:pt idx="438">
                  <c:v>147.72</c:v>
                </c:pt>
                <c:pt idx="439">
                  <c:v>147.87</c:v>
                </c:pt>
                <c:pt idx="440">
                  <c:v>147.88999999999999</c:v>
                </c:pt>
                <c:pt idx="441">
                  <c:v>147.85</c:v>
                </c:pt>
                <c:pt idx="442">
                  <c:v>147.91999999999999</c:v>
                </c:pt>
                <c:pt idx="443">
                  <c:v>148</c:v>
                </c:pt>
                <c:pt idx="444">
                  <c:v>147.97</c:v>
                </c:pt>
                <c:pt idx="445">
                  <c:v>147.96</c:v>
                </c:pt>
                <c:pt idx="446">
                  <c:v>147.96</c:v>
                </c:pt>
                <c:pt idx="447">
                  <c:v>147.85</c:v>
                </c:pt>
                <c:pt idx="448">
                  <c:v>147.54</c:v>
                </c:pt>
                <c:pt idx="449">
                  <c:v>147.77000000000001</c:v>
                </c:pt>
                <c:pt idx="450">
                  <c:v>147.99</c:v>
                </c:pt>
                <c:pt idx="451">
                  <c:v>148.04</c:v>
                </c:pt>
                <c:pt idx="452">
                  <c:v>147.91</c:v>
                </c:pt>
                <c:pt idx="453">
                  <c:v>147.94</c:v>
                </c:pt>
                <c:pt idx="454">
                  <c:v>147.97</c:v>
                </c:pt>
                <c:pt idx="455">
                  <c:v>147.97999999999999</c:v>
                </c:pt>
                <c:pt idx="456">
                  <c:v>147.91</c:v>
                </c:pt>
                <c:pt idx="457">
                  <c:v>148.08000000000001</c:v>
                </c:pt>
                <c:pt idx="458">
                  <c:v>148.13999999999999</c:v>
                </c:pt>
                <c:pt idx="459">
                  <c:v>148.22</c:v>
                </c:pt>
                <c:pt idx="460">
                  <c:v>148.08000000000001</c:v>
                </c:pt>
                <c:pt idx="461">
                  <c:v>148.01</c:v>
                </c:pt>
                <c:pt idx="462">
                  <c:v>148.02000000000001</c:v>
                </c:pt>
                <c:pt idx="463">
                  <c:v>147.94999999999999</c:v>
                </c:pt>
                <c:pt idx="464">
                  <c:v>147.57</c:v>
                </c:pt>
                <c:pt idx="465">
                  <c:v>147.34</c:v>
                </c:pt>
                <c:pt idx="466">
                  <c:v>147.22999999999999</c:v>
                </c:pt>
                <c:pt idx="467">
                  <c:v>147.47999999999999</c:v>
                </c:pt>
                <c:pt idx="468">
                  <c:v>147.72</c:v>
                </c:pt>
                <c:pt idx="469">
                  <c:v>147.69</c:v>
                </c:pt>
                <c:pt idx="470">
                  <c:v>147.68</c:v>
                </c:pt>
                <c:pt idx="471">
                  <c:v>147.59</c:v>
                </c:pt>
                <c:pt idx="472">
                  <c:v>147.63</c:v>
                </c:pt>
                <c:pt idx="473">
                  <c:v>147.65</c:v>
                </c:pt>
                <c:pt idx="474">
                  <c:v>147.68</c:v>
                </c:pt>
                <c:pt idx="475">
                  <c:v>147.63999999999999</c:v>
                </c:pt>
                <c:pt idx="476">
                  <c:v>147.80000000000001</c:v>
                </c:pt>
                <c:pt idx="477">
                  <c:v>147.87</c:v>
                </c:pt>
                <c:pt idx="478">
                  <c:v>147.88999999999999</c:v>
                </c:pt>
                <c:pt idx="479">
                  <c:v>147.96</c:v>
                </c:pt>
                <c:pt idx="480">
                  <c:v>148.08000000000001</c:v>
                </c:pt>
                <c:pt idx="481">
                  <c:v>148.27000000000001</c:v>
                </c:pt>
                <c:pt idx="482">
                  <c:v>147.83000000000001</c:v>
                </c:pt>
                <c:pt idx="483">
                  <c:v>147.99</c:v>
                </c:pt>
                <c:pt idx="484">
                  <c:v>148.11000000000001</c:v>
                </c:pt>
                <c:pt idx="485">
                  <c:v>148.26</c:v>
                </c:pt>
                <c:pt idx="486">
                  <c:v>148.28</c:v>
                </c:pt>
                <c:pt idx="487">
                  <c:v>148.04</c:v>
                </c:pt>
                <c:pt idx="488">
                  <c:v>148.4</c:v>
                </c:pt>
                <c:pt idx="489">
                  <c:v>148.22999999999999</c:v>
                </c:pt>
                <c:pt idx="490">
                  <c:v>148.08000000000001</c:v>
                </c:pt>
                <c:pt idx="491">
                  <c:v>148.29</c:v>
                </c:pt>
                <c:pt idx="492">
                  <c:v>148.54</c:v>
                </c:pt>
                <c:pt idx="493">
                  <c:v>148.59</c:v>
                </c:pt>
                <c:pt idx="494">
                  <c:v>148.4</c:v>
                </c:pt>
                <c:pt idx="495">
                  <c:v>148.52000000000001</c:v>
                </c:pt>
                <c:pt idx="496">
                  <c:v>148.16999999999999</c:v>
                </c:pt>
                <c:pt idx="497">
                  <c:v>148.35</c:v>
                </c:pt>
                <c:pt idx="498">
                  <c:v>148.30000000000001</c:v>
                </c:pt>
                <c:pt idx="499">
                  <c:v>148.19999999999999</c:v>
                </c:pt>
                <c:pt idx="500">
                  <c:v>148.32</c:v>
                </c:pt>
                <c:pt idx="501">
                  <c:v>148.44</c:v>
                </c:pt>
                <c:pt idx="502">
                  <c:v>148.41999999999999</c:v>
                </c:pt>
                <c:pt idx="503">
                  <c:v>148.61000000000001</c:v>
                </c:pt>
                <c:pt idx="504">
                  <c:v>148.35</c:v>
                </c:pt>
                <c:pt idx="505">
                  <c:v>148.37</c:v>
                </c:pt>
                <c:pt idx="506">
                  <c:v>148.6</c:v>
                </c:pt>
                <c:pt idx="507">
                  <c:v>148.56</c:v>
                </c:pt>
                <c:pt idx="508">
                  <c:v>148.69999999999999</c:v>
                </c:pt>
                <c:pt idx="509">
                  <c:v>148.61000000000001</c:v>
                </c:pt>
                <c:pt idx="510">
                  <c:v>148.72</c:v>
                </c:pt>
                <c:pt idx="511">
                  <c:v>148.66</c:v>
                </c:pt>
                <c:pt idx="512">
                  <c:v>148.63</c:v>
                </c:pt>
                <c:pt idx="513">
                  <c:v>148.59</c:v>
                </c:pt>
                <c:pt idx="514">
                  <c:v>148.49</c:v>
                </c:pt>
                <c:pt idx="515">
                  <c:v>148.37</c:v>
                </c:pt>
                <c:pt idx="516">
                  <c:v>148.37</c:v>
                </c:pt>
                <c:pt idx="517">
                  <c:v>148.37</c:v>
                </c:pt>
                <c:pt idx="518">
                  <c:v>148.29</c:v>
                </c:pt>
                <c:pt idx="519">
                  <c:v>148.12</c:v>
                </c:pt>
                <c:pt idx="520">
                  <c:v>148.12</c:v>
                </c:pt>
                <c:pt idx="521">
                  <c:v>148.02000000000001</c:v>
                </c:pt>
                <c:pt idx="522">
                  <c:v>148.01</c:v>
                </c:pt>
                <c:pt idx="523">
                  <c:v>147.83000000000001</c:v>
                </c:pt>
                <c:pt idx="524">
                  <c:v>147.62</c:v>
                </c:pt>
                <c:pt idx="525">
                  <c:v>147.62</c:v>
                </c:pt>
                <c:pt idx="526">
                  <c:v>147.65</c:v>
                </c:pt>
                <c:pt idx="527">
                  <c:v>147.74</c:v>
                </c:pt>
                <c:pt idx="528">
                  <c:v>147.78</c:v>
                </c:pt>
                <c:pt idx="529">
                  <c:v>147.93</c:v>
                </c:pt>
                <c:pt idx="530">
                  <c:v>147.94999999999999</c:v>
                </c:pt>
                <c:pt idx="531">
                  <c:v>147.93</c:v>
                </c:pt>
                <c:pt idx="532">
                  <c:v>147.96</c:v>
                </c:pt>
                <c:pt idx="533">
                  <c:v>147.93</c:v>
                </c:pt>
                <c:pt idx="534">
                  <c:v>147.94999999999999</c:v>
                </c:pt>
                <c:pt idx="535">
                  <c:v>147.72999999999999</c:v>
                </c:pt>
                <c:pt idx="536">
                  <c:v>147.51</c:v>
                </c:pt>
                <c:pt idx="537">
                  <c:v>147.72</c:v>
                </c:pt>
                <c:pt idx="538">
                  <c:v>147.71</c:v>
                </c:pt>
                <c:pt idx="539">
                  <c:v>147.75</c:v>
                </c:pt>
                <c:pt idx="540">
                  <c:v>147.66</c:v>
                </c:pt>
                <c:pt idx="541">
                  <c:v>147.75</c:v>
                </c:pt>
                <c:pt idx="542">
                  <c:v>147.56</c:v>
                </c:pt>
                <c:pt idx="543">
                  <c:v>147.65</c:v>
                </c:pt>
                <c:pt idx="544">
                  <c:v>147.77000000000001</c:v>
                </c:pt>
                <c:pt idx="545">
                  <c:v>147.91999999999999</c:v>
                </c:pt>
                <c:pt idx="546">
                  <c:v>148.04</c:v>
                </c:pt>
                <c:pt idx="547">
                  <c:v>148.11000000000001</c:v>
                </c:pt>
                <c:pt idx="548">
                  <c:v>148.29</c:v>
                </c:pt>
                <c:pt idx="549">
                  <c:v>148.07</c:v>
                </c:pt>
                <c:pt idx="550">
                  <c:v>147.52000000000001</c:v>
                </c:pt>
                <c:pt idx="551">
                  <c:v>147.58000000000001</c:v>
                </c:pt>
                <c:pt idx="552">
                  <c:v>147.66</c:v>
                </c:pt>
                <c:pt idx="553">
                  <c:v>147.63999999999999</c:v>
                </c:pt>
                <c:pt idx="554">
                  <c:v>147.63</c:v>
                </c:pt>
                <c:pt idx="555">
                  <c:v>147.5</c:v>
                </c:pt>
                <c:pt idx="556">
                  <c:v>147.54</c:v>
                </c:pt>
                <c:pt idx="557">
                  <c:v>147.63999999999999</c:v>
                </c:pt>
                <c:pt idx="558">
                  <c:v>147.76</c:v>
                </c:pt>
                <c:pt idx="559">
                  <c:v>147.96</c:v>
                </c:pt>
                <c:pt idx="560">
                  <c:v>147.82</c:v>
                </c:pt>
                <c:pt idx="561">
                  <c:v>147.66999999999999</c:v>
                </c:pt>
                <c:pt idx="562">
                  <c:v>147.75</c:v>
                </c:pt>
                <c:pt idx="563">
                  <c:v>147.9</c:v>
                </c:pt>
                <c:pt idx="564">
                  <c:v>147.9</c:v>
                </c:pt>
                <c:pt idx="565">
                  <c:v>148.06</c:v>
                </c:pt>
                <c:pt idx="566">
                  <c:v>147.87</c:v>
                </c:pt>
                <c:pt idx="567">
                  <c:v>147.94999999999999</c:v>
                </c:pt>
                <c:pt idx="568">
                  <c:v>147.85</c:v>
                </c:pt>
                <c:pt idx="569">
                  <c:v>147.94</c:v>
                </c:pt>
                <c:pt idx="570">
                  <c:v>147.82</c:v>
                </c:pt>
                <c:pt idx="571">
                  <c:v>147.87</c:v>
                </c:pt>
                <c:pt idx="572">
                  <c:v>148</c:v>
                </c:pt>
                <c:pt idx="573">
                  <c:v>148</c:v>
                </c:pt>
                <c:pt idx="574">
                  <c:v>147.94</c:v>
                </c:pt>
                <c:pt idx="575">
                  <c:v>148.03</c:v>
                </c:pt>
                <c:pt idx="576">
                  <c:v>147.72</c:v>
                </c:pt>
                <c:pt idx="577">
                  <c:v>147.99</c:v>
                </c:pt>
                <c:pt idx="578">
                  <c:v>147.88999999999999</c:v>
                </c:pt>
                <c:pt idx="579">
                  <c:v>147.78</c:v>
                </c:pt>
                <c:pt idx="580">
                  <c:v>147.66999999999999</c:v>
                </c:pt>
                <c:pt idx="581">
                  <c:v>147.62</c:v>
                </c:pt>
                <c:pt idx="582">
                  <c:v>147.96</c:v>
                </c:pt>
                <c:pt idx="583">
                  <c:v>147.91</c:v>
                </c:pt>
                <c:pt idx="584">
                  <c:v>148.06</c:v>
                </c:pt>
                <c:pt idx="585">
                  <c:v>148.02000000000001</c:v>
                </c:pt>
                <c:pt idx="586">
                  <c:v>148.76</c:v>
                </c:pt>
                <c:pt idx="587">
                  <c:v>148.83000000000001</c:v>
                </c:pt>
                <c:pt idx="588">
                  <c:v>148.88999999999999</c:v>
                </c:pt>
                <c:pt idx="589">
                  <c:v>148.63999999999999</c:v>
                </c:pt>
                <c:pt idx="590">
                  <c:v>148.63999999999999</c:v>
                </c:pt>
                <c:pt idx="591">
                  <c:v>148.69999999999999</c:v>
                </c:pt>
                <c:pt idx="592">
                  <c:v>148.83000000000001</c:v>
                </c:pt>
                <c:pt idx="593">
                  <c:v>148.9</c:v>
                </c:pt>
                <c:pt idx="594">
                  <c:v>148.96</c:v>
                </c:pt>
                <c:pt idx="595">
                  <c:v>148.99</c:v>
                </c:pt>
                <c:pt idx="596">
                  <c:v>148.91999999999999</c:v>
                </c:pt>
                <c:pt idx="597">
                  <c:v>148.88</c:v>
                </c:pt>
                <c:pt idx="598">
                  <c:v>148.80000000000001</c:v>
                </c:pt>
                <c:pt idx="599">
                  <c:v>148.99</c:v>
                </c:pt>
                <c:pt idx="600">
                  <c:v>149.16999999999999</c:v>
                </c:pt>
                <c:pt idx="601">
                  <c:v>149.22</c:v>
                </c:pt>
                <c:pt idx="602">
                  <c:v>149.31</c:v>
                </c:pt>
                <c:pt idx="603">
                  <c:v>149.32</c:v>
                </c:pt>
                <c:pt idx="604">
                  <c:v>149.16999999999999</c:v>
                </c:pt>
                <c:pt idx="605">
                  <c:v>149.41999999999999</c:v>
                </c:pt>
                <c:pt idx="606">
                  <c:v>149.29</c:v>
                </c:pt>
                <c:pt idx="607">
                  <c:v>149.44999999999999</c:v>
                </c:pt>
                <c:pt idx="608">
                  <c:v>149.57</c:v>
                </c:pt>
                <c:pt idx="609">
                  <c:v>149.69999999999999</c:v>
                </c:pt>
                <c:pt idx="610">
                  <c:v>149.86000000000001</c:v>
                </c:pt>
                <c:pt idx="611">
                  <c:v>149.91</c:v>
                </c:pt>
                <c:pt idx="612">
                  <c:v>149.88999999999999</c:v>
                </c:pt>
                <c:pt idx="613">
                  <c:v>149.86000000000001</c:v>
                </c:pt>
                <c:pt idx="614">
                  <c:v>149.94999999999999</c:v>
                </c:pt>
                <c:pt idx="615">
                  <c:v>149.88999999999999</c:v>
                </c:pt>
                <c:pt idx="616">
                  <c:v>149.66</c:v>
                </c:pt>
                <c:pt idx="617">
                  <c:v>149.56</c:v>
                </c:pt>
                <c:pt idx="618">
                  <c:v>149.51</c:v>
                </c:pt>
                <c:pt idx="619">
                  <c:v>149.74</c:v>
                </c:pt>
                <c:pt idx="620">
                  <c:v>149.91999999999999</c:v>
                </c:pt>
                <c:pt idx="621">
                  <c:v>150.03</c:v>
                </c:pt>
                <c:pt idx="622">
                  <c:v>150.03</c:v>
                </c:pt>
                <c:pt idx="623">
                  <c:v>149.93</c:v>
                </c:pt>
                <c:pt idx="624">
                  <c:v>149.93</c:v>
                </c:pt>
                <c:pt idx="625">
                  <c:v>150.01</c:v>
                </c:pt>
                <c:pt idx="626">
                  <c:v>150.08000000000001</c:v>
                </c:pt>
                <c:pt idx="627">
                  <c:v>150.15</c:v>
                </c:pt>
                <c:pt idx="628">
                  <c:v>150.22</c:v>
                </c:pt>
                <c:pt idx="629">
                  <c:v>150.13999999999999</c:v>
                </c:pt>
                <c:pt idx="630">
                  <c:v>150.05000000000001</c:v>
                </c:pt>
                <c:pt idx="631">
                  <c:v>150.09</c:v>
                </c:pt>
                <c:pt idx="632">
                  <c:v>149.94999999999999</c:v>
                </c:pt>
                <c:pt idx="633">
                  <c:v>149.71</c:v>
                </c:pt>
                <c:pt idx="634">
                  <c:v>149.63999999999999</c:v>
                </c:pt>
                <c:pt idx="635">
                  <c:v>149.41999999999999</c:v>
                </c:pt>
                <c:pt idx="636">
                  <c:v>149.22</c:v>
                </c:pt>
                <c:pt idx="637">
                  <c:v>149.22</c:v>
                </c:pt>
                <c:pt idx="638">
                  <c:v>149.18</c:v>
                </c:pt>
                <c:pt idx="639">
                  <c:v>149.22</c:v>
                </c:pt>
                <c:pt idx="640">
                  <c:v>149.35</c:v>
                </c:pt>
                <c:pt idx="641">
                  <c:v>149.11000000000001</c:v>
                </c:pt>
                <c:pt idx="642">
                  <c:v>148.99</c:v>
                </c:pt>
                <c:pt idx="643">
                  <c:v>148.86000000000001</c:v>
                </c:pt>
                <c:pt idx="644">
                  <c:v>148.86000000000001</c:v>
                </c:pt>
                <c:pt idx="645">
                  <c:v>148.93</c:v>
                </c:pt>
                <c:pt idx="646">
                  <c:v>149.41</c:v>
                </c:pt>
                <c:pt idx="647">
                  <c:v>149.57</c:v>
                </c:pt>
                <c:pt idx="648">
                  <c:v>149.55000000000001</c:v>
                </c:pt>
                <c:pt idx="649">
                  <c:v>149.34</c:v>
                </c:pt>
                <c:pt idx="650">
                  <c:v>149.55000000000001</c:v>
                </c:pt>
                <c:pt idx="651">
                  <c:v>149.49</c:v>
                </c:pt>
                <c:pt idx="652">
                  <c:v>149.59</c:v>
                </c:pt>
                <c:pt idx="653">
                  <c:v>149.62</c:v>
                </c:pt>
                <c:pt idx="654">
                  <c:v>149.82</c:v>
                </c:pt>
                <c:pt idx="655">
                  <c:v>149.93</c:v>
                </c:pt>
                <c:pt idx="656">
                  <c:v>149.88</c:v>
                </c:pt>
                <c:pt idx="657">
                  <c:v>149.76</c:v>
                </c:pt>
                <c:pt idx="658">
                  <c:v>149.69999999999999</c:v>
                </c:pt>
                <c:pt idx="659">
                  <c:v>149.91</c:v>
                </c:pt>
                <c:pt idx="660">
                  <c:v>149.80000000000001</c:v>
                </c:pt>
                <c:pt idx="661">
                  <c:v>150.05000000000001</c:v>
                </c:pt>
                <c:pt idx="662">
                  <c:v>150.12</c:v>
                </c:pt>
                <c:pt idx="663">
                  <c:v>150.01</c:v>
                </c:pt>
                <c:pt idx="664">
                  <c:v>150.15</c:v>
                </c:pt>
                <c:pt idx="665">
                  <c:v>150.01</c:v>
                </c:pt>
                <c:pt idx="666">
                  <c:v>149.86000000000001</c:v>
                </c:pt>
              </c:numCache>
            </c:numRef>
          </c:val>
          <c:smooth val="0"/>
          <c:extLst>
            <c:ext xmlns:c16="http://schemas.microsoft.com/office/drawing/2014/chart" uri="{C3380CC4-5D6E-409C-BE32-E72D297353CC}">
              <c16:uniqueId val="{00000002-6660-450A-AFB7-E00F2890000E}"/>
            </c:ext>
          </c:extLst>
        </c:ser>
        <c:dLbls>
          <c:showLegendKey val="0"/>
          <c:showVal val="0"/>
          <c:showCatName val="0"/>
          <c:showSerName val="0"/>
          <c:showPercent val="0"/>
          <c:showBubbleSize val="0"/>
        </c:dLbls>
        <c:marker val="1"/>
        <c:smooth val="0"/>
        <c:axId val="3"/>
        <c:axId val="4"/>
      </c:lineChart>
      <c:dateAx>
        <c:axId val="471716128"/>
        <c:scaling>
          <c:orientation val="minMax"/>
        </c:scaling>
        <c:delete val="0"/>
        <c:axPos val="b"/>
        <c:numFmt formatCode="mm/yy" sourceLinked="0"/>
        <c:majorTickMark val="out"/>
        <c:minorTickMark val="none"/>
        <c:tickLblPos val="low"/>
        <c:spPr>
          <a:ln w="3175">
            <a:solidFill>
              <a:srgbClr val="000000"/>
            </a:solidFill>
            <a:prstDash val="solid"/>
          </a:ln>
        </c:spPr>
        <c:txPr>
          <a:bodyPr rot="-5400000" vert="horz"/>
          <a:lstStyle/>
          <a:p>
            <a:pPr>
              <a:defRPr lang="en-US" sz="1000"/>
            </a:pPr>
            <a:endParaRPr lang="ru-RU"/>
          </a:p>
        </c:txPr>
        <c:crossAx val="1"/>
        <c:crosses val="autoZero"/>
        <c:auto val="1"/>
        <c:lblOffset val="100"/>
        <c:baseTimeUnit val="days"/>
        <c:majorUnit val="2"/>
        <c:majorTimeUnit val="months"/>
        <c:minorUnit val="1"/>
        <c:minorTimeUnit val="months"/>
      </c:dateAx>
      <c:valAx>
        <c:axId val="1"/>
        <c:scaling>
          <c:orientation val="minMax"/>
          <c:max val="4"/>
          <c:min val="-3"/>
        </c:scaling>
        <c:delete val="0"/>
        <c:axPos val="l"/>
        <c:majorGridlines>
          <c:spPr>
            <a:ln w="0">
              <a:solidFill>
                <a:srgbClr val="000000"/>
              </a:solidFill>
              <a:prstDash val="sysDot"/>
            </a:ln>
          </c:spPr>
        </c:majorGridlines>
        <c:numFmt formatCode="0" sourceLinked="0"/>
        <c:majorTickMark val="out"/>
        <c:minorTickMark val="none"/>
        <c:tickLblPos val="nextTo"/>
        <c:spPr>
          <a:ln w="0" cmpd="dbl">
            <a:solidFill>
              <a:srgbClr val="000000"/>
            </a:solidFill>
            <a:prstDash val="sysDot"/>
          </a:ln>
        </c:spPr>
        <c:txPr>
          <a:bodyPr rot="0" vert="horz"/>
          <a:lstStyle/>
          <a:p>
            <a:pPr>
              <a:defRPr lang="en-US" sz="1000"/>
            </a:pPr>
            <a:endParaRPr lang="ru-RU"/>
          </a:p>
        </c:txPr>
        <c:crossAx val="47171612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days"/>
      </c:dateAx>
      <c:valAx>
        <c:axId val="4"/>
        <c:scaling>
          <c:orientation val="minMax"/>
          <c:max val="151"/>
          <c:min val="144"/>
        </c:scaling>
        <c:delete val="0"/>
        <c:axPos val="r"/>
        <c:title>
          <c:tx>
            <c:rich>
              <a:bodyPr rot="5400000" vert="horz"/>
              <a:lstStyle/>
              <a:p>
                <a:pPr>
                  <a:defRPr lang="en-US"/>
                </a:pPr>
                <a:r>
                  <a:rPr lang="en-US"/>
                  <a:t>KZT/USD</a:t>
                </a:r>
              </a:p>
            </c:rich>
          </c:tx>
          <c:layout>
            <c:manualLayout>
              <c:xMode val="edge"/>
              <c:yMode val="edge"/>
              <c:x val="0.96386193661276209"/>
              <c:y val="0.28689379513835278"/>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lang="en-US" sz="1000"/>
            </a:pPr>
            <a:endParaRPr lang="ru-RU"/>
          </a:p>
        </c:txPr>
        <c:crossAx val="3"/>
        <c:crosses val="max"/>
        <c:crossBetween val="between"/>
      </c:valAx>
      <c:spPr>
        <a:noFill/>
        <a:ln w="25400">
          <a:noFill/>
        </a:ln>
      </c:spPr>
    </c:plotArea>
    <c:legend>
      <c:legendPos val="b"/>
      <c:layout>
        <c:manualLayout>
          <c:xMode val="edge"/>
          <c:yMode val="edge"/>
          <c:wMode val="edge"/>
          <c:hMode val="edge"/>
          <c:x val="0"/>
          <c:y val="0.82261232051875877"/>
          <c:w val="1"/>
          <c:h val="0.99071209236100399"/>
        </c:manualLayout>
      </c:layout>
      <c:overlay val="0"/>
      <c:spPr>
        <a:solidFill>
          <a:srgbClr val="FFFFFF"/>
        </a:solidFill>
        <a:ln w="25400">
          <a:noFill/>
        </a:ln>
      </c:spPr>
      <c:txPr>
        <a:bodyPr/>
        <a:lstStyle/>
        <a:p>
          <a:pPr>
            <a:defRPr lang="en-US" sz="900"/>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3582554517133993E-2"/>
          <c:y val="4.7457705670196089E-2"/>
          <c:w val="0.85545249834424908"/>
          <c:h val="0.66970994010364349"/>
        </c:manualLayout>
      </c:layout>
      <c:lineChart>
        <c:grouping val="standard"/>
        <c:varyColors val="0"/>
        <c:ser>
          <c:idx val="0"/>
          <c:order val="0"/>
          <c:tx>
            <c:strRef>
              <c:f>'Figure 2.3.4'!$C$4</c:f>
              <c:strCache>
                <c:ptCount val="1"/>
                <c:pt idx="0">
                  <c:v>Liquidity market index USD_TOD</c:v>
                </c:pt>
              </c:strCache>
            </c:strRef>
          </c:tx>
          <c:spPr>
            <a:ln w="3175">
              <a:solidFill>
                <a:srgbClr val="666699"/>
              </a:solidFill>
              <a:prstDash val="solid"/>
            </a:ln>
          </c:spPr>
          <c:marker>
            <c:symbol val="none"/>
          </c:marker>
          <c:trendline>
            <c:name>Liquidity index, USD_TOD transactions (value smoothed at 9 points)</c:name>
            <c:spPr>
              <a:ln w="38100">
                <a:solidFill>
                  <a:srgbClr val="003366"/>
                </a:solidFill>
                <a:prstDash val="solid"/>
              </a:ln>
            </c:spPr>
            <c:trendlineType val="movingAvg"/>
            <c:period val="9"/>
            <c:dispRSqr val="0"/>
            <c:dispEq val="0"/>
          </c:trendline>
          <c:cat>
            <c:numRef>
              <c:f>'Figure 2.3.4'!$B$5:$B$665</c:f>
              <c:numCache>
                <c:formatCode>m/d/yyyy</c:formatCode>
                <c:ptCount val="661"/>
                <c:pt idx="0">
                  <c:v>40183</c:v>
                </c:pt>
                <c:pt idx="1">
                  <c:v>40184</c:v>
                </c:pt>
                <c:pt idx="2">
                  <c:v>40189</c:v>
                </c:pt>
                <c:pt idx="3">
                  <c:v>40190</c:v>
                </c:pt>
                <c:pt idx="4">
                  <c:v>40191</c:v>
                </c:pt>
                <c:pt idx="5">
                  <c:v>40192</c:v>
                </c:pt>
                <c:pt idx="6">
                  <c:v>40193</c:v>
                </c:pt>
                <c:pt idx="7">
                  <c:v>40197</c:v>
                </c:pt>
                <c:pt idx="8">
                  <c:v>40198</c:v>
                </c:pt>
                <c:pt idx="9">
                  <c:v>40199</c:v>
                </c:pt>
                <c:pt idx="10">
                  <c:v>40200</c:v>
                </c:pt>
                <c:pt idx="11">
                  <c:v>40203</c:v>
                </c:pt>
                <c:pt idx="12">
                  <c:v>40204</c:v>
                </c:pt>
                <c:pt idx="13">
                  <c:v>40205</c:v>
                </c:pt>
                <c:pt idx="14">
                  <c:v>40206</c:v>
                </c:pt>
                <c:pt idx="15">
                  <c:v>40207</c:v>
                </c:pt>
                <c:pt idx="16">
                  <c:v>40210</c:v>
                </c:pt>
                <c:pt idx="17">
                  <c:v>40211</c:v>
                </c:pt>
                <c:pt idx="18">
                  <c:v>40212</c:v>
                </c:pt>
                <c:pt idx="19">
                  <c:v>40213</c:v>
                </c:pt>
                <c:pt idx="20">
                  <c:v>40214</c:v>
                </c:pt>
                <c:pt idx="21">
                  <c:v>40217</c:v>
                </c:pt>
                <c:pt idx="22">
                  <c:v>40218</c:v>
                </c:pt>
                <c:pt idx="23">
                  <c:v>40219</c:v>
                </c:pt>
                <c:pt idx="24">
                  <c:v>40220</c:v>
                </c:pt>
                <c:pt idx="25">
                  <c:v>40221</c:v>
                </c:pt>
                <c:pt idx="26">
                  <c:v>40225</c:v>
                </c:pt>
                <c:pt idx="27">
                  <c:v>40226</c:v>
                </c:pt>
                <c:pt idx="28">
                  <c:v>40227</c:v>
                </c:pt>
                <c:pt idx="29">
                  <c:v>40228</c:v>
                </c:pt>
                <c:pt idx="30">
                  <c:v>40231</c:v>
                </c:pt>
                <c:pt idx="31">
                  <c:v>40232</c:v>
                </c:pt>
                <c:pt idx="32">
                  <c:v>40233</c:v>
                </c:pt>
                <c:pt idx="33">
                  <c:v>40234</c:v>
                </c:pt>
                <c:pt idx="34">
                  <c:v>40235</c:v>
                </c:pt>
                <c:pt idx="35">
                  <c:v>40238</c:v>
                </c:pt>
                <c:pt idx="36">
                  <c:v>40239</c:v>
                </c:pt>
                <c:pt idx="37">
                  <c:v>40240</c:v>
                </c:pt>
                <c:pt idx="38">
                  <c:v>40241</c:v>
                </c:pt>
                <c:pt idx="39">
                  <c:v>40242</c:v>
                </c:pt>
                <c:pt idx="40">
                  <c:v>40246</c:v>
                </c:pt>
                <c:pt idx="41">
                  <c:v>40247</c:v>
                </c:pt>
                <c:pt idx="42">
                  <c:v>40248</c:v>
                </c:pt>
                <c:pt idx="43">
                  <c:v>40249</c:v>
                </c:pt>
                <c:pt idx="44">
                  <c:v>40252</c:v>
                </c:pt>
                <c:pt idx="45">
                  <c:v>40253</c:v>
                </c:pt>
                <c:pt idx="46">
                  <c:v>40254</c:v>
                </c:pt>
                <c:pt idx="47">
                  <c:v>40255</c:v>
                </c:pt>
                <c:pt idx="48">
                  <c:v>40256</c:v>
                </c:pt>
                <c:pt idx="49">
                  <c:v>40262</c:v>
                </c:pt>
                <c:pt idx="50">
                  <c:v>40263</c:v>
                </c:pt>
                <c:pt idx="51">
                  <c:v>40266</c:v>
                </c:pt>
                <c:pt idx="52">
                  <c:v>40267</c:v>
                </c:pt>
                <c:pt idx="53">
                  <c:v>40268</c:v>
                </c:pt>
                <c:pt idx="54">
                  <c:v>40269</c:v>
                </c:pt>
                <c:pt idx="55">
                  <c:v>40270</c:v>
                </c:pt>
                <c:pt idx="56">
                  <c:v>40273</c:v>
                </c:pt>
                <c:pt idx="57">
                  <c:v>40274</c:v>
                </c:pt>
                <c:pt idx="58">
                  <c:v>40275</c:v>
                </c:pt>
                <c:pt idx="59">
                  <c:v>40276</c:v>
                </c:pt>
                <c:pt idx="60">
                  <c:v>40277</c:v>
                </c:pt>
                <c:pt idx="61">
                  <c:v>40280</c:v>
                </c:pt>
                <c:pt idx="62">
                  <c:v>40281</c:v>
                </c:pt>
                <c:pt idx="63">
                  <c:v>40282</c:v>
                </c:pt>
                <c:pt idx="64">
                  <c:v>40283</c:v>
                </c:pt>
                <c:pt idx="65">
                  <c:v>40284</c:v>
                </c:pt>
                <c:pt idx="66">
                  <c:v>40287</c:v>
                </c:pt>
                <c:pt idx="67">
                  <c:v>40288</c:v>
                </c:pt>
                <c:pt idx="68">
                  <c:v>40289</c:v>
                </c:pt>
                <c:pt idx="69">
                  <c:v>40290</c:v>
                </c:pt>
                <c:pt idx="70">
                  <c:v>40291</c:v>
                </c:pt>
                <c:pt idx="71">
                  <c:v>40294</c:v>
                </c:pt>
                <c:pt idx="72">
                  <c:v>40295</c:v>
                </c:pt>
                <c:pt idx="73">
                  <c:v>40296</c:v>
                </c:pt>
                <c:pt idx="74">
                  <c:v>40297</c:v>
                </c:pt>
                <c:pt idx="75">
                  <c:v>40298</c:v>
                </c:pt>
                <c:pt idx="76">
                  <c:v>40302</c:v>
                </c:pt>
                <c:pt idx="77">
                  <c:v>40303</c:v>
                </c:pt>
                <c:pt idx="78">
                  <c:v>40304</c:v>
                </c:pt>
                <c:pt idx="79">
                  <c:v>40305</c:v>
                </c:pt>
                <c:pt idx="80">
                  <c:v>40309</c:v>
                </c:pt>
                <c:pt idx="81">
                  <c:v>40310</c:v>
                </c:pt>
                <c:pt idx="82">
                  <c:v>40311</c:v>
                </c:pt>
                <c:pt idx="83">
                  <c:v>40312</c:v>
                </c:pt>
                <c:pt idx="84">
                  <c:v>40315</c:v>
                </c:pt>
                <c:pt idx="85">
                  <c:v>40316</c:v>
                </c:pt>
                <c:pt idx="86">
                  <c:v>40317</c:v>
                </c:pt>
                <c:pt idx="87">
                  <c:v>40318</c:v>
                </c:pt>
                <c:pt idx="88">
                  <c:v>40319</c:v>
                </c:pt>
                <c:pt idx="89">
                  <c:v>40322</c:v>
                </c:pt>
                <c:pt idx="90">
                  <c:v>40323</c:v>
                </c:pt>
                <c:pt idx="91">
                  <c:v>40324</c:v>
                </c:pt>
                <c:pt idx="92">
                  <c:v>40325</c:v>
                </c:pt>
                <c:pt idx="93">
                  <c:v>40326</c:v>
                </c:pt>
                <c:pt idx="94">
                  <c:v>40330</c:v>
                </c:pt>
                <c:pt idx="95">
                  <c:v>40331</c:v>
                </c:pt>
                <c:pt idx="96">
                  <c:v>40332</c:v>
                </c:pt>
                <c:pt idx="97">
                  <c:v>40333</c:v>
                </c:pt>
                <c:pt idx="98">
                  <c:v>40336</c:v>
                </c:pt>
                <c:pt idx="99">
                  <c:v>40337</c:v>
                </c:pt>
                <c:pt idx="100">
                  <c:v>40338</c:v>
                </c:pt>
                <c:pt idx="101">
                  <c:v>40339</c:v>
                </c:pt>
                <c:pt idx="102">
                  <c:v>40340</c:v>
                </c:pt>
                <c:pt idx="103">
                  <c:v>40343</c:v>
                </c:pt>
                <c:pt idx="104">
                  <c:v>40344</c:v>
                </c:pt>
                <c:pt idx="105">
                  <c:v>40345</c:v>
                </c:pt>
                <c:pt idx="106">
                  <c:v>40346</c:v>
                </c:pt>
                <c:pt idx="107">
                  <c:v>40347</c:v>
                </c:pt>
                <c:pt idx="108">
                  <c:v>40350</c:v>
                </c:pt>
                <c:pt idx="109">
                  <c:v>40351</c:v>
                </c:pt>
                <c:pt idx="110">
                  <c:v>40352</c:v>
                </c:pt>
                <c:pt idx="111">
                  <c:v>40353</c:v>
                </c:pt>
                <c:pt idx="112">
                  <c:v>40354</c:v>
                </c:pt>
                <c:pt idx="113">
                  <c:v>40357</c:v>
                </c:pt>
                <c:pt idx="114">
                  <c:v>40358</c:v>
                </c:pt>
                <c:pt idx="115">
                  <c:v>40359</c:v>
                </c:pt>
                <c:pt idx="116">
                  <c:v>40360</c:v>
                </c:pt>
                <c:pt idx="117">
                  <c:v>40361</c:v>
                </c:pt>
                <c:pt idx="118">
                  <c:v>40366</c:v>
                </c:pt>
                <c:pt idx="119">
                  <c:v>40367</c:v>
                </c:pt>
                <c:pt idx="120">
                  <c:v>40368</c:v>
                </c:pt>
                <c:pt idx="121">
                  <c:v>40371</c:v>
                </c:pt>
                <c:pt idx="122">
                  <c:v>40372</c:v>
                </c:pt>
                <c:pt idx="123">
                  <c:v>40373</c:v>
                </c:pt>
                <c:pt idx="124">
                  <c:v>40374</c:v>
                </c:pt>
                <c:pt idx="125">
                  <c:v>40375</c:v>
                </c:pt>
                <c:pt idx="126">
                  <c:v>40378</c:v>
                </c:pt>
                <c:pt idx="127">
                  <c:v>40379</c:v>
                </c:pt>
                <c:pt idx="128">
                  <c:v>40380</c:v>
                </c:pt>
                <c:pt idx="129">
                  <c:v>40381</c:v>
                </c:pt>
                <c:pt idx="130">
                  <c:v>40382</c:v>
                </c:pt>
                <c:pt idx="131">
                  <c:v>40385</c:v>
                </c:pt>
                <c:pt idx="132">
                  <c:v>40386</c:v>
                </c:pt>
                <c:pt idx="133">
                  <c:v>40387</c:v>
                </c:pt>
                <c:pt idx="134">
                  <c:v>40388</c:v>
                </c:pt>
                <c:pt idx="135">
                  <c:v>40389</c:v>
                </c:pt>
                <c:pt idx="136">
                  <c:v>40392</c:v>
                </c:pt>
                <c:pt idx="137">
                  <c:v>40393</c:v>
                </c:pt>
                <c:pt idx="138">
                  <c:v>40394</c:v>
                </c:pt>
                <c:pt idx="139">
                  <c:v>40395</c:v>
                </c:pt>
                <c:pt idx="140">
                  <c:v>40396</c:v>
                </c:pt>
                <c:pt idx="141">
                  <c:v>40399</c:v>
                </c:pt>
                <c:pt idx="142">
                  <c:v>40400</c:v>
                </c:pt>
                <c:pt idx="143">
                  <c:v>40401</c:v>
                </c:pt>
                <c:pt idx="144">
                  <c:v>40402</c:v>
                </c:pt>
                <c:pt idx="145">
                  <c:v>40403</c:v>
                </c:pt>
                <c:pt idx="146">
                  <c:v>40406</c:v>
                </c:pt>
                <c:pt idx="147">
                  <c:v>40407</c:v>
                </c:pt>
                <c:pt idx="148">
                  <c:v>40408</c:v>
                </c:pt>
                <c:pt idx="149">
                  <c:v>40409</c:v>
                </c:pt>
                <c:pt idx="150">
                  <c:v>40410</c:v>
                </c:pt>
                <c:pt idx="151">
                  <c:v>40413</c:v>
                </c:pt>
                <c:pt idx="152">
                  <c:v>40414</c:v>
                </c:pt>
                <c:pt idx="153">
                  <c:v>40415</c:v>
                </c:pt>
                <c:pt idx="154">
                  <c:v>40416</c:v>
                </c:pt>
                <c:pt idx="155">
                  <c:v>40417</c:v>
                </c:pt>
                <c:pt idx="156">
                  <c:v>40421</c:v>
                </c:pt>
                <c:pt idx="157">
                  <c:v>40422</c:v>
                </c:pt>
                <c:pt idx="158">
                  <c:v>40423</c:v>
                </c:pt>
                <c:pt idx="159">
                  <c:v>40424</c:v>
                </c:pt>
                <c:pt idx="160">
                  <c:v>40428</c:v>
                </c:pt>
                <c:pt idx="161">
                  <c:v>40429</c:v>
                </c:pt>
                <c:pt idx="162">
                  <c:v>40430</c:v>
                </c:pt>
                <c:pt idx="163">
                  <c:v>40431</c:v>
                </c:pt>
                <c:pt idx="164">
                  <c:v>40434</c:v>
                </c:pt>
                <c:pt idx="165">
                  <c:v>40435</c:v>
                </c:pt>
                <c:pt idx="166">
                  <c:v>40436</c:v>
                </c:pt>
                <c:pt idx="167">
                  <c:v>40437</c:v>
                </c:pt>
                <c:pt idx="168">
                  <c:v>40438</c:v>
                </c:pt>
                <c:pt idx="169">
                  <c:v>40441</c:v>
                </c:pt>
                <c:pt idx="170">
                  <c:v>40442</c:v>
                </c:pt>
                <c:pt idx="171">
                  <c:v>40443</c:v>
                </c:pt>
                <c:pt idx="172">
                  <c:v>40444</c:v>
                </c:pt>
                <c:pt idx="173">
                  <c:v>40445</c:v>
                </c:pt>
                <c:pt idx="174">
                  <c:v>40448</c:v>
                </c:pt>
                <c:pt idx="175">
                  <c:v>40449</c:v>
                </c:pt>
                <c:pt idx="176">
                  <c:v>40450</c:v>
                </c:pt>
                <c:pt idx="177">
                  <c:v>40451</c:v>
                </c:pt>
                <c:pt idx="178">
                  <c:v>40452</c:v>
                </c:pt>
                <c:pt idx="179">
                  <c:v>40455</c:v>
                </c:pt>
                <c:pt idx="180">
                  <c:v>40456</c:v>
                </c:pt>
                <c:pt idx="181">
                  <c:v>40457</c:v>
                </c:pt>
                <c:pt idx="182">
                  <c:v>40458</c:v>
                </c:pt>
                <c:pt idx="183">
                  <c:v>40459</c:v>
                </c:pt>
                <c:pt idx="184">
                  <c:v>40462</c:v>
                </c:pt>
                <c:pt idx="185">
                  <c:v>40463</c:v>
                </c:pt>
                <c:pt idx="186">
                  <c:v>40464</c:v>
                </c:pt>
                <c:pt idx="187">
                  <c:v>40465</c:v>
                </c:pt>
                <c:pt idx="188">
                  <c:v>40466</c:v>
                </c:pt>
                <c:pt idx="189">
                  <c:v>40469</c:v>
                </c:pt>
                <c:pt idx="190">
                  <c:v>40470</c:v>
                </c:pt>
                <c:pt idx="191">
                  <c:v>40471</c:v>
                </c:pt>
                <c:pt idx="192">
                  <c:v>40472</c:v>
                </c:pt>
                <c:pt idx="193">
                  <c:v>40473</c:v>
                </c:pt>
                <c:pt idx="194">
                  <c:v>40476</c:v>
                </c:pt>
                <c:pt idx="195">
                  <c:v>40477</c:v>
                </c:pt>
                <c:pt idx="196">
                  <c:v>40478</c:v>
                </c:pt>
                <c:pt idx="197">
                  <c:v>40479</c:v>
                </c:pt>
                <c:pt idx="198">
                  <c:v>40480</c:v>
                </c:pt>
                <c:pt idx="199">
                  <c:v>40483</c:v>
                </c:pt>
                <c:pt idx="200">
                  <c:v>40484</c:v>
                </c:pt>
                <c:pt idx="201">
                  <c:v>40485</c:v>
                </c:pt>
                <c:pt idx="202">
                  <c:v>40486</c:v>
                </c:pt>
                <c:pt idx="203">
                  <c:v>40487</c:v>
                </c:pt>
                <c:pt idx="204">
                  <c:v>40490</c:v>
                </c:pt>
                <c:pt idx="205">
                  <c:v>40491</c:v>
                </c:pt>
                <c:pt idx="206">
                  <c:v>40492</c:v>
                </c:pt>
                <c:pt idx="207">
                  <c:v>40493</c:v>
                </c:pt>
                <c:pt idx="208">
                  <c:v>40494</c:v>
                </c:pt>
                <c:pt idx="209">
                  <c:v>40497</c:v>
                </c:pt>
                <c:pt idx="210">
                  <c:v>40499</c:v>
                </c:pt>
                <c:pt idx="211">
                  <c:v>40500</c:v>
                </c:pt>
                <c:pt idx="212">
                  <c:v>40501</c:v>
                </c:pt>
                <c:pt idx="213">
                  <c:v>40504</c:v>
                </c:pt>
                <c:pt idx="214">
                  <c:v>40505</c:v>
                </c:pt>
                <c:pt idx="215">
                  <c:v>40506</c:v>
                </c:pt>
                <c:pt idx="216">
                  <c:v>40507</c:v>
                </c:pt>
                <c:pt idx="217">
                  <c:v>40508</c:v>
                </c:pt>
                <c:pt idx="218">
                  <c:v>40511</c:v>
                </c:pt>
                <c:pt idx="219">
                  <c:v>40512</c:v>
                </c:pt>
                <c:pt idx="220">
                  <c:v>40513</c:v>
                </c:pt>
                <c:pt idx="221">
                  <c:v>40514</c:v>
                </c:pt>
                <c:pt idx="222">
                  <c:v>40515</c:v>
                </c:pt>
                <c:pt idx="223">
                  <c:v>40518</c:v>
                </c:pt>
                <c:pt idx="224">
                  <c:v>40519</c:v>
                </c:pt>
                <c:pt idx="225">
                  <c:v>40520</c:v>
                </c:pt>
                <c:pt idx="226">
                  <c:v>40521</c:v>
                </c:pt>
                <c:pt idx="227">
                  <c:v>40522</c:v>
                </c:pt>
                <c:pt idx="228">
                  <c:v>40525</c:v>
                </c:pt>
                <c:pt idx="229">
                  <c:v>40526</c:v>
                </c:pt>
                <c:pt idx="230">
                  <c:v>40527</c:v>
                </c:pt>
                <c:pt idx="231">
                  <c:v>40532</c:v>
                </c:pt>
                <c:pt idx="232">
                  <c:v>40533</c:v>
                </c:pt>
                <c:pt idx="233">
                  <c:v>40534</c:v>
                </c:pt>
                <c:pt idx="234">
                  <c:v>40535</c:v>
                </c:pt>
                <c:pt idx="235">
                  <c:v>40536</c:v>
                </c:pt>
                <c:pt idx="236">
                  <c:v>40539</c:v>
                </c:pt>
                <c:pt idx="237">
                  <c:v>40540</c:v>
                </c:pt>
                <c:pt idx="238">
                  <c:v>40541</c:v>
                </c:pt>
                <c:pt idx="239">
                  <c:v>40542</c:v>
                </c:pt>
                <c:pt idx="240">
                  <c:v>40543</c:v>
                </c:pt>
                <c:pt idx="241">
                  <c:v>40548</c:v>
                </c:pt>
                <c:pt idx="242">
                  <c:v>40549</c:v>
                </c:pt>
                <c:pt idx="243">
                  <c:v>40553</c:v>
                </c:pt>
                <c:pt idx="244">
                  <c:v>40554</c:v>
                </c:pt>
                <c:pt idx="245">
                  <c:v>40555</c:v>
                </c:pt>
                <c:pt idx="246">
                  <c:v>40556</c:v>
                </c:pt>
                <c:pt idx="247">
                  <c:v>40557</c:v>
                </c:pt>
                <c:pt idx="248">
                  <c:v>40560</c:v>
                </c:pt>
                <c:pt idx="249">
                  <c:v>40561</c:v>
                </c:pt>
                <c:pt idx="250">
                  <c:v>40562</c:v>
                </c:pt>
                <c:pt idx="251">
                  <c:v>40563</c:v>
                </c:pt>
                <c:pt idx="252">
                  <c:v>40564</c:v>
                </c:pt>
                <c:pt idx="253">
                  <c:v>40567</c:v>
                </c:pt>
                <c:pt idx="254">
                  <c:v>40568</c:v>
                </c:pt>
                <c:pt idx="255">
                  <c:v>40569</c:v>
                </c:pt>
                <c:pt idx="256">
                  <c:v>40570</c:v>
                </c:pt>
                <c:pt idx="257">
                  <c:v>40571</c:v>
                </c:pt>
                <c:pt idx="258">
                  <c:v>40574</c:v>
                </c:pt>
                <c:pt idx="259">
                  <c:v>40575</c:v>
                </c:pt>
                <c:pt idx="260">
                  <c:v>40576</c:v>
                </c:pt>
                <c:pt idx="261">
                  <c:v>40577</c:v>
                </c:pt>
                <c:pt idx="262">
                  <c:v>40578</c:v>
                </c:pt>
                <c:pt idx="263">
                  <c:v>40581</c:v>
                </c:pt>
                <c:pt idx="264">
                  <c:v>40582</c:v>
                </c:pt>
                <c:pt idx="265">
                  <c:v>40583</c:v>
                </c:pt>
                <c:pt idx="266">
                  <c:v>40584</c:v>
                </c:pt>
                <c:pt idx="267">
                  <c:v>40585</c:v>
                </c:pt>
                <c:pt idx="268">
                  <c:v>40588</c:v>
                </c:pt>
                <c:pt idx="269">
                  <c:v>40589</c:v>
                </c:pt>
                <c:pt idx="270">
                  <c:v>40590</c:v>
                </c:pt>
                <c:pt idx="271">
                  <c:v>40591</c:v>
                </c:pt>
                <c:pt idx="272">
                  <c:v>40592</c:v>
                </c:pt>
                <c:pt idx="273">
                  <c:v>40595</c:v>
                </c:pt>
                <c:pt idx="274">
                  <c:v>40596</c:v>
                </c:pt>
                <c:pt idx="275">
                  <c:v>40597</c:v>
                </c:pt>
                <c:pt idx="276">
                  <c:v>40598</c:v>
                </c:pt>
                <c:pt idx="277">
                  <c:v>40599</c:v>
                </c:pt>
                <c:pt idx="278">
                  <c:v>40602</c:v>
                </c:pt>
                <c:pt idx="279">
                  <c:v>40603</c:v>
                </c:pt>
                <c:pt idx="280">
                  <c:v>40604</c:v>
                </c:pt>
                <c:pt idx="281">
                  <c:v>40605</c:v>
                </c:pt>
                <c:pt idx="282">
                  <c:v>40606</c:v>
                </c:pt>
                <c:pt idx="283">
                  <c:v>40607</c:v>
                </c:pt>
                <c:pt idx="284">
                  <c:v>40611</c:v>
                </c:pt>
                <c:pt idx="285">
                  <c:v>40612</c:v>
                </c:pt>
                <c:pt idx="286">
                  <c:v>40613</c:v>
                </c:pt>
                <c:pt idx="287">
                  <c:v>40616</c:v>
                </c:pt>
                <c:pt idx="288">
                  <c:v>40617</c:v>
                </c:pt>
                <c:pt idx="289">
                  <c:v>40618</c:v>
                </c:pt>
                <c:pt idx="290">
                  <c:v>40619</c:v>
                </c:pt>
                <c:pt idx="291">
                  <c:v>40620</c:v>
                </c:pt>
                <c:pt idx="292">
                  <c:v>40626</c:v>
                </c:pt>
                <c:pt idx="293">
                  <c:v>40627</c:v>
                </c:pt>
                <c:pt idx="294">
                  <c:v>40630</c:v>
                </c:pt>
                <c:pt idx="295">
                  <c:v>40631</c:v>
                </c:pt>
                <c:pt idx="296">
                  <c:v>40632</c:v>
                </c:pt>
                <c:pt idx="297">
                  <c:v>40633</c:v>
                </c:pt>
                <c:pt idx="298">
                  <c:v>40634</c:v>
                </c:pt>
                <c:pt idx="299">
                  <c:v>40637</c:v>
                </c:pt>
                <c:pt idx="300">
                  <c:v>40638</c:v>
                </c:pt>
                <c:pt idx="301">
                  <c:v>40639</c:v>
                </c:pt>
                <c:pt idx="302">
                  <c:v>40640</c:v>
                </c:pt>
                <c:pt idx="303">
                  <c:v>40641</c:v>
                </c:pt>
                <c:pt idx="304">
                  <c:v>40644</c:v>
                </c:pt>
                <c:pt idx="305">
                  <c:v>40645</c:v>
                </c:pt>
                <c:pt idx="306">
                  <c:v>40647</c:v>
                </c:pt>
                <c:pt idx="307">
                  <c:v>40648</c:v>
                </c:pt>
                <c:pt idx="308">
                  <c:v>40651</c:v>
                </c:pt>
                <c:pt idx="309">
                  <c:v>40652</c:v>
                </c:pt>
                <c:pt idx="310">
                  <c:v>40653</c:v>
                </c:pt>
                <c:pt idx="311">
                  <c:v>40654</c:v>
                </c:pt>
                <c:pt idx="312">
                  <c:v>40655</c:v>
                </c:pt>
                <c:pt idx="313">
                  <c:v>40658</c:v>
                </c:pt>
                <c:pt idx="314">
                  <c:v>40659</c:v>
                </c:pt>
                <c:pt idx="315">
                  <c:v>40660</c:v>
                </c:pt>
                <c:pt idx="316">
                  <c:v>40661</c:v>
                </c:pt>
                <c:pt idx="317">
                  <c:v>40662</c:v>
                </c:pt>
                <c:pt idx="318">
                  <c:v>40666</c:v>
                </c:pt>
                <c:pt idx="319">
                  <c:v>40667</c:v>
                </c:pt>
                <c:pt idx="320">
                  <c:v>40668</c:v>
                </c:pt>
                <c:pt idx="321">
                  <c:v>40669</c:v>
                </c:pt>
                <c:pt idx="322">
                  <c:v>40673</c:v>
                </c:pt>
                <c:pt idx="323">
                  <c:v>40674</c:v>
                </c:pt>
                <c:pt idx="324">
                  <c:v>40675</c:v>
                </c:pt>
                <c:pt idx="325">
                  <c:v>40676</c:v>
                </c:pt>
                <c:pt idx="326">
                  <c:v>40679</c:v>
                </c:pt>
                <c:pt idx="327">
                  <c:v>40680</c:v>
                </c:pt>
                <c:pt idx="328">
                  <c:v>40681</c:v>
                </c:pt>
                <c:pt idx="329">
                  <c:v>40682</c:v>
                </c:pt>
                <c:pt idx="330">
                  <c:v>40683</c:v>
                </c:pt>
                <c:pt idx="331">
                  <c:v>40686</c:v>
                </c:pt>
                <c:pt idx="332">
                  <c:v>40687</c:v>
                </c:pt>
                <c:pt idx="333">
                  <c:v>40688</c:v>
                </c:pt>
                <c:pt idx="334">
                  <c:v>40689</c:v>
                </c:pt>
                <c:pt idx="335">
                  <c:v>40690</c:v>
                </c:pt>
                <c:pt idx="336">
                  <c:v>40693</c:v>
                </c:pt>
                <c:pt idx="337">
                  <c:v>40694</c:v>
                </c:pt>
                <c:pt idx="338">
                  <c:v>40695</c:v>
                </c:pt>
                <c:pt idx="339">
                  <c:v>40696</c:v>
                </c:pt>
                <c:pt idx="340">
                  <c:v>40697</c:v>
                </c:pt>
                <c:pt idx="341">
                  <c:v>40700</c:v>
                </c:pt>
                <c:pt idx="342">
                  <c:v>40701</c:v>
                </c:pt>
                <c:pt idx="343">
                  <c:v>40702</c:v>
                </c:pt>
                <c:pt idx="344">
                  <c:v>40703</c:v>
                </c:pt>
                <c:pt idx="345">
                  <c:v>40704</c:v>
                </c:pt>
                <c:pt idx="346">
                  <c:v>40707</c:v>
                </c:pt>
                <c:pt idx="347">
                  <c:v>40708</c:v>
                </c:pt>
                <c:pt idx="348">
                  <c:v>40709</c:v>
                </c:pt>
                <c:pt idx="349">
                  <c:v>40710</c:v>
                </c:pt>
                <c:pt idx="350">
                  <c:v>40711</c:v>
                </c:pt>
                <c:pt idx="351">
                  <c:v>40714</c:v>
                </c:pt>
                <c:pt idx="352">
                  <c:v>40715</c:v>
                </c:pt>
                <c:pt idx="353">
                  <c:v>40716</c:v>
                </c:pt>
                <c:pt idx="354">
                  <c:v>40717</c:v>
                </c:pt>
                <c:pt idx="355">
                  <c:v>40718</c:v>
                </c:pt>
                <c:pt idx="356">
                  <c:v>40721</c:v>
                </c:pt>
                <c:pt idx="357">
                  <c:v>40722</c:v>
                </c:pt>
                <c:pt idx="358">
                  <c:v>40723</c:v>
                </c:pt>
                <c:pt idx="359">
                  <c:v>40724</c:v>
                </c:pt>
                <c:pt idx="360">
                  <c:v>40725</c:v>
                </c:pt>
                <c:pt idx="361">
                  <c:v>40728</c:v>
                </c:pt>
                <c:pt idx="362">
                  <c:v>40729</c:v>
                </c:pt>
                <c:pt idx="363">
                  <c:v>40731</c:v>
                </c:pt>
                <c:pt idx="364">
                  <c:v>40732</c:v>
                </c:pt>
                <c:pt idx="365">
                  <c:v>40735</c:v>
                </c:pt>
                <c:pt idx="366">
                  <c:v>40736</c:v>
                </c:pt>
                <c:pt idx="367">
                  <c:v>40737</c:v>
                </c:pt>
                <c:pt idx="368">
                  <c:v>40738</c:v>
                </c:pt>
                <c:pt idx="369">
                  <c:v>40739</c:v>
                </c:pt>
                <c:pt idx="370">
                  <c:v>40742</c:v>
                </c:pt>
                <c:pt idx="371">
                  <c:v>40743</c:v>
                </c:pt>
                <c:pt idx="372">
                  <c:v>40744</c:v>
                </c:pt>
                <c:pt idx="373">
                  <c:v>40745</c:v>
                </c:pt>
                <c:pt idx="374">
                  <c:v>40746</c:v>
                </c:pt>
                <c:pt idx="375">
                  <c:v>40749</c:v>
                </c:pt>
                <c:pt idx="376">
                  <c:v>40750</c:v>
                </c:pt>
                <c:pt idx="377">
                  <c:v>40751</c:v>
                </c:pt>
                <c:pt idx="378">
                  <c:v>40752</c:v>
                </c:pt>
                <c:pt idx="379">
                  <c:v>40753</c:v>
                </c:pt>
                <c:pt idx="380">
                  <c:v>40756</c:v>
                </c:pt>
                <c:pt idx="381">
                  <c:v>40757</c:v>
                </c:pt>
                <c:pt idx="382">
                  <c:v>40758</c:v>
                </c:pt>
                <c:pt idx="383">
                  <c:v>40759</c:v>
                </c:pt>
                <c:pt idx="384">
                  <c:v>40760</c:v>
                </c:pt>
                <c:pt idx="385">
                  <c:v>40763</c:v>
                </c:pt>
                <c:pt idx="386">
                  <c:v>40764</c:v>
                </c:pt>
                <c:pt idx="387">
                  <c:v>40765</c:v>
                </c:pt>
                <c:pt idx="388">
                  <c:v>40766</c:v>
                </c:pt>
                <c:pt idx="389">
                  <c:v>40767</c:v>
                </c:pt>
                <c:pt idx="390">
                  <c:v>40770</c:v>
                </c:pt>
                <c:pt idx="391">
                  <c:v>40771</c:v>
                </c:pt>
                <c:pt idx="392">
                  <c:v>40772</c:v>
                </c:pt>
                <c:pt idx="393">
                  <c:v>40773</c:v>
                </c:pt>
                <c:pt idx="394">
                  <c:v>40774</c:v>
                </c:pt>
                <c:pt idx="395">
                  <c:v>40777</c:v>
                </c:pt>
                <c:pt idx="396">
                  <c:v>40778</c:v>
                </c:pt>
                <c:pt idx="397">
                  <c:v>40779</c:v>
                </c:pt>
                <c:pt idx="398">
                  <c:v>40780</c:v>
                </c:pt>
                <c:pt idx="399">
                  <c:v>40781</c:v>
                </c:pt>
                <c:pt idx="400">
                  <c:v>40782</c:v>
                </c:pt>
                <c:pt idx="401">
                  <c:v>40786</c:v>
                </c:pt>
                <c:pt idx="402">
                  <c:v>40787</c:v>
                </c:pt>
                <c:pt idx="403">
                  <c:v>40788</c:v>
                </c:pt>
                <c:pt idx="404">
                  <c:v>40791</c:v>
                </c:pt>
                <c:pt idx="405">
                  <c:v>40792</c:v>
                </c:pt>
                <c:pt idx="406">
                  <c:v>40793</c:v>
                </c:pt>
                <c:pt idx="407">
                  <c:v>40794</c:v>
                </c:pt>
                <c:pt idx="408">
                  <c:v>40795</c:v>
                </c:pt>
                <c:pt idx="409">
                  <c:v>40798</c:v>
                </c:pt>
                <c:pt idx="410">
                  <c:v>40799</c:v>
                </c:pt>
                <c:pt idx="411">
                  <c:v>40800</c:v>
                </c:pt>
                <c:pt idx="412">
                  <c:v>40801</c:v>
                </c:pt>
                <c:pt idx="413">
                  <c:v>40802</c:v>
                </c:pt>
                <c:pt idx="414">
                  <c:v>40805</c:v>
                </c:pt>
                <c:pt idx="415">
                  <c:v>40806</c:v>
                </c:pt>
                <c:pt idx="416">
                  <c:v>40807</c:v>
                </c:pt>
                <c:pt idx="417">
                  <c:v>40808</c:v>
                </c:pt>
                <c:pt idx="418">
                  <c:v>40809</c:v>
                </c:pt>
                <c:pt idx="419">
                  <c:v>40812</c:v>
                </c:pt>
                <c:pt idx="420">
                  <c:v>40813</c:v>
                </c:pt>
                <c:pt idx="421">
                  <c:v>40814</c:v>
                </c:pt>
                <c:pt idx="422">
                  <c:v>40815</c:v>
                </c:pt>
                <c:pt idx="423">
                  <c:v>40816</c:v>
                </c:pt>
                <c:pt idx="424">
                  <c:v>40819</c:v>
                </c:pt>
                <c:pt idx="425">
                  <c:v>40820</c:v>
                </c:pt>
                <c:pt idx="426">
                  <c:v>40821</c:v>
                </c:pt>
                <c:pt idx="427">
                  <c:v>40822</c:v>
                </c:pt>
                <c:pt idx="428">
                  <c:v>40823</c:v>
                </c:pt>
                <c:pt idx="429">
                  <c:v>40827</c:v>
                </c:pt>
                <c:pt idx="430">
                  <c:v>40828</c:v>
                </c:pt>
                <c:pt idx="431">
                  <c:v>40829</c:v>
                </c:pt>
                <c:pt idx="432">
                  <c:v>40830</c:v>
                </c:pt>
                <c:pt idx="433">
                  <c:v>40833</c:v>
                </c:pt>
                <c:pt idx="434">
                  <c:v>40834</c:v>
                </c:pt>
                <c:pt idx="435">
                  <c:v>40835</c:v>
                </c:pt>
                <c:pt idx="436">
                  <c:v>40836</c:v>
                </c:pt>
                <c:pt idx="437">
                  <c:v>40837</c:v>
                </c:pt>
                <c:pt idx="438">
                  <c:v>40840</c:v>
                </c:pt>
                <c:pt idx="439">
                  <c:v>40841</c:v>
                </c:pt>
                <c:pt idx="440">
                  <c:v>40842</c:v>
                </c:pt>
                <c:pt idx="441">
                  <c:v>40843</c:v>
                </c:pt>
                <c:pt idx="442">
                  <c:v>40844</c:v>
                </c:pt>
                <c:pt idx="443">
                  <c:v>40847</c:v>
                </c:pt>
                <c:pt idx="444">
                  <c:v>40848</c:v>
                </c:pt>
                <c:pt idx="445">
                  <c:v>40849</c:v>
                </c:pt>
                <c:pt idx="446">
                  <c:v>40850</c:v>
                </c:pt>
                <c:pt idx="447">
                  <c:v>40851</c:v>
                </c:pt>
                <c:pt idx="448">
                  <c:v>40854</c:v>
                </c:pt>
                <c:pt idx="449">
                  <c:v>40855</c:v>
                </c:pt>
                <c:pt idx="450">
                  <c:v>40856</c:v>
                </c:pt>
                <c:pt idx="451">
                  <c:v>40857</c:v>
                </c:pt>
                <c:pt idx="452">
                  <c:v>40861</c:v>
                </c:pt>
                <c:pt idx="453">
                  <c:v>40862</c:v>
                </c:pt>
                <c:pt idx="454">
                  <c:v>40863</c:v>
                </c:pt>
                <c:pt idx="455">
                  <c:v>40864</c:v>
                </c:pt>
                <c:pt idx="456">
                  <c:v>40865</c:v>
                </c:pt>
                <c:pt idx="457">
                  <c:v>40868</c:v>
                </c:pt>
                <c:pt idx="458">
                  <c:v>40869</c:v>
                </c:pt>
                <c:pt idx="459">
                  <c:v>40870</c:v>
                </c:pt>
                <c:pt idx="460">
                  <c:v>40872</c:v>
                </c:pt>
                <c:pt idx="461">
                  <c:v>40875</c:v>
                </c:pt>
                <c:pt idx="462">
                  <c:v>40876</c:v>
                </c:pt>
                <c:pt idx="463">
                  <c:v>40877</c:v>
                </c:pt>
                <c:pt idx="464">
                  <c:v>40878</c:v>
                </c:pt>
                <c:pt idx="465">
                  <c:v>40879</c:v>
                </c:pt>
                <c:pt idx="466">
                  <c:v>40882</c:v>
                </c:pt>
                <c:pt idx="467">
                  <c:v>40883</c:v>
                </c:pt>
                <c:pt idx="468">
                  <c:v>40884</c:v>
                </c:pt>
                <c:pt idx="469">
                  <c:v>40885</c:v>
                </c:pt>
                <c:pt idx="470">
                  <c:v>40886</c:v>
                </c:pt>
                <c:pt idx="471">
                  <c:v>40889</c:v>
                </c:pt>
                <c:pt idx="472">
                  <c:v>40890</c:v>
                </c:pt>
                <c:pt idx="473">
                  <c:v>40891</c:v>
                </c:pt>
                <c:pt idx="474">
                  <c:v>40892</c:v>
                </c:pt>
                <c:pt idx="475">
                  <c:v>40897</c:v>
                </c:pt>
                <c:pt idx="476">
                  <c:v>40898</c:v>
                </c:pt>
                <c:pt idx="477">
                  <c:v>40899</c:v>
                </c:pt>
                <c:pt idx="478">
                  <c:v>40900</c:v>
                </c:pt>
                <c:pt idx="479">
                  <c:v>40904</c:v>
                </c:pt>
                <c:pt idx="480">
                  <c:v>40905</c:v>
                </c:pt>
                <c:pt idx="481">
                  <c:v>40906</c:v>
                </c:pt>
                <c:pt idx="482">
                  <c:v>40907</c:v>
                </c:pt>
                <c:pt idx="483">
                  <c:v>40912</c:v>
                </c:pt>
                <c:pt idx="484">
                  <c:v>40913</c:v>
                </c:pt>
                <c:pt idx="485">
                  <c:v>40914</c:v>
                </c:pt>
                <c:pt idx="486">
                  <c:v>40917</c:v>
                </c:pt>
                <c:pt idx="487">
                  <c:v>40918</c:v>
                </c:pt>
                <c:pt idx="488">
                  <c:v>40919</c:v>
                </c:pt>
                <c:pt idx="489">
                  <c:v>40920</c:v>
                </c:pt>
                <c:pt idx="490">
                  <c:v>40921</c:v>
                </c:pt>
                <c:pt idx="491">
                  <c:v>40925</c:v>
                </c:pt>
                <c:pt idx="492">
                  <c:v>40926</c:v>
                </c:pt>
                <c:pt idx="493">
                  <c:v>40927</c:v>
                </c:pt>
                <c:pt idx="494">
                  <c:v>40928</c:v>
                </c:pt>
                <c:pt idx="495">
                  <c:v>40931</c:v>
                </c:pt>
                <c:pt idx="496">
                  <c:v>40932</c:v>
                </c:pt>
                <c:pt idx="497">
                  <c:v>40933</c:v>
                </c:pt>
                <c:pt idx="498">
                  <c:v>40934</c:v>
                </c:pt>
                <c:pt idx="499">
                  <c:v>40935</c:v>
                </c:pt>
                <c:pt idx="500">
                  <c:v>40938</c:v>
                </c:pt>
                <c:pt idx="501">
                  <c:v>40939</c:v>
                </c:pt>
                <c:pt idx="502">
                  <c:v>40940</c:v>
                </c:pt>
                <c:pt idx="503">
                  <c:v>40941</c:v>
                </c:pt>
                <c:pt idx="504">
                  <c:v>40942</c:v>
                </c:pt>
                <c:pt idx="505">
                  <c:v>40945</c:v>
                </c:pt>
                <c:pt idx="506">
                  <c:v>40946</c:v>
                </c:pt>
                <c:pt idx="507">
                  <c:v>40947</c:v>
                </c:pt>
                <c:pt idx="508">
                  <c:v>40948</c:v>
                </c:pt>
                <c:pt idx="509">
                  <c:v>40949</c:v>
                </c:pt>
                <c:pt idx="510">
                  <c:v>40952</c:v>
                </c:pt>
                <c:pt idx="511">
                  <c:v>40953</c:v>
                </c:pt>
                <c:pt idx="512">
                  <c:v>40954</c:v>
                </c:pt>
                <c:pt idx="513">
                  <c:v>40955</c:v>
                </c:pt>
                <c:pt idx="514">
                  <c:v>40956</c:v>
                </c:pt>
                <c:pt idx="515">
                  <c:v>40960</c:v>
                </c:pt>
                <c:pt idx="516">
                  <c:v>40961</c:v>
                </c:pt>
                <c:pt idx="517">
                  <c:v>40962</c:v>
                </c:pt>
                <c:pt idx="518">
                  <c:v>40963</c:v>
                </c:pt>
                <c:pt idx="519">
                  <c:v>40966</c:v>
                </c:pt>
                <c:pt idx="520">
                  <c:v>40967</c:v>
                </c:pt>
                <c:pt idx="521">
                  <c:v>40968</c:v>
                </c:pt>
                <c:pt idx="522">
                  <c:v>40969</c:v>
                </c:pt>
                <c:pt idx="523">
                  <c:v>40970</c:v>
                </c:pt>
                <c:pt idx="524">
                  <c:v>40973</c:v>
                </c:pt>
                <c:pt idx="525">
                  <c:v>40974</c:v>
                </c:pt>
                <c:pt idx="526">
                  <c:v>40975</c:v>
                </c:pt>
                <c:pt idx="527">
                  <c:v>40980</c:v>
                </c:pt>
                <c:pt idx="528">
                  <c:v>40981</c:v>
                </c:pt>
                <c:pt idx="529">
                  <c:v>40982</c:v>
                </c:pt>
                <c:pt idx="530">
                  <c:v>40983</c:v>
                </c:pt>
                <c:pt idx="531">
                  <c:v>40984</c:v>
                </c:pt>
                <c:pt idx="532">
                  <c:v>40987</c:v>
                </c:pt>
                <c:pt idx="533">
                  <c:v>40988</c:v>
                </c:pt>
                <c:pt idx="534">
                  <c:v>40994</c:v>
                </c:pt>
                <c:pt idx="535">
                  <c:v>40995</c:v>
                </c:pt>
                <c:pt idx="536">
                  <c:v>40996</c:v>
                </c:pt>
                <c:pt idx="537">
                  <c:v>40997</c:v>
                </c:pt>
                <c:pt idx="538">
                  <c:v>40998</c:v>
                </c:pt>
                <c:pt idx="539">
                  <c:v>41001</c:v>
                </c:pt>
                <c:pt idx="540">
                  <c:v>41002</c:v>
                </c:pt>
                <c:pt idx="541">
                  <c:v>41003</c:v>
                </c:pt>
                <c:pt idx="542">
                  <c:v>41004</c:v>
                </c:pt>
                <c:pt idx="543">
                  <c:v>41005</c:v>
                </c:pt>
                <c:pt idx="544">
                  <c:v>41008</c:v>
                </c:pt>
                <c:pt idx="545">
                  <c:v>41009</c:v>
                </c:pt>
                <c:pt idx="546">
                  <c:v>41010</c:v>
                </c:pt>
                <c:pt idx="547">
                  <c:v>41011</c:v>
                </c:pt>
                <c:pt idx="548">
                  <c:v>41012</c:v>
                </c:pt>
                <c:pt idx="549">
                  <c:v>41015</c:v>
                </c:pt>
                <c:pt idx="550">
                  <c:v>41016</c:v>
                </c:pt>
                <c:pt idx="551">
                  <c:v>41017</c:v>
                </c:pt>
                <c:pt idx="552">
                  <c:v>41018</c:v>
                </c:pt>
                <c:pt idx="553">
                  <c:v>41019</c:v>
                </c:pt>
                <c:pt idx="554">
                  <c:v>41022</c:v>
                </c:pt>
                <c:pt idx="555">
                  <c:v>41023</c:v>
                </c:pt>
                <c:pt idx="556">
                  <c:v>41024</c:v>
                </c:pt>
                <c:pt idx="557">
                  <c:v>41025</c:v>
                </c:pt>
                <c:pt idx="558">
                  <c:v>41026</c:v>
                </c:pt>
                <c:pt idx="559">
                  <c:v>41031</c:v>
                </c:pt>
                <c:pt idx="560">
                  <c:v>41032</c:v>
                </c:pt>
                <c:pt idx="561">
                  <c:v>41033</c:v>
                </c:pt>
                <c:pt idx="562">
                  <c:v>41036</c:v>
                </c:pt>
                <c:pt idx="563">
                  <c:v>41037</c:v>
                </c:pt>
                <c:pt idx="564">
                  <c:v>41039</c:v>
                </c:pt>
                <c:pt idx="565">
                  <c:v>41040</c:v>
                </c:pt>
                <c:pt idx="566">
                  <c:v>41043</c:v>
                </c:pt>
                <c:pt idx="567">
                  <c:v>41044</c:v>
                </c:pt>
                <c:pt idx="568">
                  <c:v>41045</c:v>
                </c:pt>
                <c:pt idx="569">
                  <c:v>41046</c:v>
                </c:pt>
                <c:pt idx="570">
                  <c:v>41047</c:v>
                </c:pt>
                <c:pt idx="571">
                  <c:v>41050</c:v>
                </c:pt>
                <c:pt idx="572">
                  <c:v>41051</c:v>
                </c:pt>
                <c:pt idx="573">
                  <c:v>41052</c:v>
                </c:pt>
                <c:pt idx="574">
                  <c:v>41053</c:v>
                </c:pt>
                <c:pt idx="575">
                  <c:v>41054</c:v>
                </c:pt>
                <c:pt idx="576">
                  <c:v>41058</c:v>
                </c:pt>
                <c:pt idx="577">
                  <c:v>41059</c:v>
                </c:pt>
                <c:pt idx="578">
                  <c:v>41060</c:v>
                </c:pt>
                <c:pt idx="579">
                  <c:v>41061</c:v>
                </c:pt>
                <c:pt idx="580">
                  <c:v>41064</c:v>
                </c:pt>
                <c:pt idx="581">
                  <c:v>41065</c:v>
                </c:pt>
                <c:pt idx="582">
                  <c:v>41066</c:v>
                </c:pt>
                <c:pt idx="583">
                  <c:v>41067</c:v>
                </c:pt>
                <c:pt idx="584">
                  <c:v>41068</c:v>
                </c:pt>
                <c:pt idx="585">
                  <c:v>41071</c:v>
                </c:pt>
                <c:pt idx="586">
                  <c:v>41072</c:v>
                </c:pt>
                <c:pt idx="587">
                  <c:v>41073</c:v>
                </c:pt>
                <c:pt idx="588">
                  <c:v>41074</c:v>
                </c:pt>
                <c:pt idx="589">
                  <c:v>41075</c:v>
                </c:pt>
                <c:pt idx="590">
                  <c:v>41078</c:v>
                </c:pt>
                <c:pt idx="591">
                  <c:v>41079</c:v>
                </c:pt>
                <c:pt idx="592">
                  <c:v>41080</c:v>
                </c:pt>
                <c:pt idx="593">
                  <c:v>41081</c:v>
                </c:pt>
                <c:pt idx="594">
                  <c:v>41082</c:v>
                </c:pt>
                <c:pt idx="595">
                  <c:v>41085</c:v>
                </c:pt>
                <c:pt idx="596">
                  <c:v>41086</c:v>
                </c:pt>
                <c:pt idx="597">
                  <c:v>41087</c:v>
                </c:pt>
                <c:pt idx="598">
                  <c:v>41088</c:v>
                </c:pt>
                <c:pt idx="599">
                  <c:v>41089</c:v>
                </c:pt>
                <c:pt idx="600">
                  <c:v>41092</c:v>
                </c:pt>
                <c:pt idx="601">
                  <c:v>41093</c:v>
                </c:pt>
                <c:pt idx="602">
                  <c:v>41095</c:v>
                </c:pt>
                <c:pt idx="603">
                  <c:v>41099</c:v>
                </c:pt>
                <c:pt idx="604">
                  <c:v>41100</c:v>
                </c:pt>
                <c:pt idx="605">
                  <c:v>41101</c:v>
                </c:pt>
                <c:pt idx="606">
                  <c:v>41102</c:v>
                </c:pt>
                <c:pt idx="607">
                  <c:v>41103</c:v>
                </c:pt>
                <c:pt idx="608">
                  <c:v>41106</c:v>
                </c:pt>
                <c:pt idx="609">
                  <c:v>41107</c:v>
                </c:pt>
                <c:pt idx="610">
                  <c:v>41108</c:v>
                </c:pt>
                <c:pt idx="611">
                  <c:v>41109</c:v>
                </c:pt>
                <c:pt idx="612">
                  <c:v>41110</c:v>
                </c:pt>
                <c:pt idx="613">
                  <c:v>41113</c:v>
                </c:pt>
                <c:pt idx="614">
                  <c:v>41114</c:v>
                </c:pt>
                <c:pt idx="615">
                  <c:v>41115</c:v>
                </c:pt>
                <c:pt idx="616">
                  <c:v>41116</c:v>
                </c:pt>
                <c:pt idx="617">
                  <c:v>41117</c:v>
                </c:pt>
                <c:pt idx="618">
                  <c:v>41120</c:v>
                </c:pt>
                <c:pt idx="619">
                  <c:v>41121</c:v>
                </c:pt>
                <c:pt idx="620">
                  <c:v>41122</c:v>
                </c:pt>
                <c:pt idx="621">
                  <c:v>41123</c:v>
                </c:pt>
                <c:pt idx="622">
                  <c:v>41124</c:v>
                </c:pt>
                <c:pt idx="623">
                  <c:v>41127</c:v>
                </c:pt>
                <c:pt idx="624">
                  <c:v>41128</c:v>
                </c:pt>
                <c:pt idx="625">
                  <c:v>41129</c:v>
                </c:pt>
                <c:pt idx="626">
                  <c:v>41130</c:v>
                </c:pt>
                <c:pt idx="627">
                  <c:v>41131</c:v>
                </c:pt>
                <c:pt idx="628">
                  <c:v>41134</c:v>
                </c:pt>
                <c:pt idx="629">
                  <c:v>41135</c:v>
                </c:pt>
                <c:pt idx="630">
                  <c:v>41136</c:v>
                </c:pt>
                <c:pt idx="631">
                  <c:v>41137</c:v>
                </c:pt>
                <c:pt idx="632">
                  <c:v>41138</c:v>
                </c:pt>
                <c:pt idx="633">
                  <c:v>41141</c:v>
                </c:pt>
                <c:pt idx="634">
                  <c:v>41142</c:v>
                </c:pt>
                <c:pt idx="635">
                  <c:v>41143</c:v>
                </c:pt>
                <c:pt idx="636">
                  <c:v>41144</c:v>
                </c:pt>
                <c:pt idx="637">
                  <c:v>41145</c:v>
                </c:pt>
                <c:pt idx="638">
                  <c:v>41148</c:v>
                </c:pt>
                <c:pt idx="639">
                  <c:v>41149</c:v>
                </c:pt>
                <c:pt idx="640">
                  <c:v>41150</c:v>
                </c:pt>
                <c:pt idx="641">
                  <c:v>41152</c:v>
                </c:pt>
                <c:pt idx="642">
                  <c:v>41156</c:v>
                </c:pt>
                <c:pt idx="643">
                  <c:v>41157</c:v>
                </c:pt>
                <c:pt idx="644">
                  <c:v>41158</c:v>
                </c:pt>
                <c:pt idx="645">
                  <c:v>41159</c:v>
                </c:pt>
                <c:pt idx="646">
                  <c:v>41162</c:v>
                </c:pt>
                <c:pt idx="647">
                  <c:v>41163</c:v>
                </c:pt>
                <c:pt idx="648">
                  <c:v>41164</c:v>
                </c:pt>
                <c:pt idx="649">
                  <c:v>41165</c:v>
                </c:pt>
                <c:pt idx="650">
                  <c:v>41166</c:v>
                </c:pt>
                <c:pt idx="651">
                  <c:v>41169</c:v>
                </c:pt>
                <c:pt idx="652">
                  <c:v>41170</c:v>
                </c:pt>
                <c:pt idx="653">
                  <c:v>41171</c:v>
                </c:pt>
                <c:pt idx="654">
                  <c:v>41172</c:v>
                </c:pt>
                <c:pt idx="655">
                  <c:v>41173</c:v>
                </c:pt>
                <c:pt idx="656">
                  <c:v>41176</c:v>
                </c:pt>
                <c:pt idx="657">
                  <c:v>41177</c:v>
                </c:pt>
                <c:pt idx="658">
                  <c:v>41178</c:v>
                </c:pt>
                <c:pt idx="659">
                  <c:v>41179</c:v>
                </c:pt>
                <c:pt idx="660">
                  <c:v>41180</c:v>
                </c:pt>
              </c:numCache>
            </c:numRef>
          </c:cat>
          <c:val>
            <c:numRef>
              <c:f>'Figure 2.3.4'!$C$5:$C$665</c:f>
              <c:numCache>
                <c:formatCode>0.00</c:formatCode>
                <c:ptCount val="661"/>
                <c:pt idx="0">
                  <c:v>-0.27943119554078577</c:v>
                </c:pt>
                <c:pt idx="1">
                  <c:v>-0.65349657916366177</c:v>
                </c:pt>
                <c:pt idx="2">
                  <c:v>-9.4055016415455051E-2</c:v>
                </c:pt>
                <c:pt idx="3">
                  <c:v>2.4311551660869124E-3</c:v>
                </c:pt>
                <c:pt idx="4">
                  <c:v>7.4031609806305826E-3</c:v>
                </c:pt>
                <c:pt idx="5">
                  <c:v>9.073582829241604E-2</c:v>
                </c:pt>
                <c:pt idx="6">
                  <c:v>-0.47409016644554691</c:v>
                </c:pt>
                <c:pt idx="7">
                  <c:v>-0.43301908304637232</c:v>
                </c:pt>
                <c:pt idx="8">
                  <c:v>-0.28177618979038932</c:v>
                </c:pt>
                <c:pt idx="9">
                  <c:v>-0.14688739473365509</c:v>
                </c:pt>
                <c:pt idx="10">
                  <c:v>-6.9214643873133183E-2</c:v>
                </c:pt>
                <c:pt idx="11">
                  <c:v>0.11789946748931839</c:v>
                </c:pt>
                <c:pt idx="12">
                  <c:v>3.7795325126607451E-2</c:v>
                </c:pt>
                <c:pt idx="13">
                  <c:v>0.17670209507911749</c:v>
                </c:pt>
                <c:pt idx="14">
                  <c:v>-3.9473879312100876E-2</c:v>
                </c:pt>
                <c:pt idx="15">
                  <c:v>-0.22093390473663141</c:v>
                </c:pt>
                <c:pt idx="16">
                  <c:v>0.20010759801216008</c:v>
                </c:pt>
                <c:pt idx="17">
                  <c:v>-4.1138306838304772E-3</c:v>
                </c:pt>
                <c:pt idx="18">
                  <c:v>2.3203180155233538E-2</c:v>
                </c:pt>
                <c:pt idx="19">
                  <c:v>-0.19757839548767031</c:v>
                </c:pt>
                <c:pt idx="20">
                  <c:v>9.1376460485801614E-2</c:v>
                </c:pt>
                <c:pt idx="21">
                  <c:v>0.2369902904240358</c:v>
                </c:pt>
                <c:pt idx="22">
                  <c:v>-0.21452176834666248</c:v>
                </c:pt>
                <c:pt idx="23">
                  <c:v>0.10603785728493383</c:v>
                </c:pt>
                <c:pt idx="24">
                  <c:v>-0.26486354941246915</c:v>
                </c:pt>
                <c:pt idx="25">
                  <c:v>3.2456261987433288E-4</c:v>
                </c:pt>
                <c:pt idx="26">
                  <c:v>4.4529191633955884E-2</c:v>
                </c:pt>
                <c:pt idx="27">
                  <c:v>-0.25617985926955777</c:v>
                </c:pt>
                <c:pt idx="28">
                  <c:v>-0.19524434277125607</c:v>
                </c:pt>
                <c:pt idx="29">
                  <c:v>0.17935651880470158</c:v>
                </c:pt>
                <c:pt idx="30">
                  <c:v>-0.23609392722914815</c:v>
                </c:pt>
                <c:pt idx="31">
                  <c:v>-0.52573811263183068</c:v>
                </c:pt>
                <c:pt idx="32">
                  <c:v>-0.7618630028910981</c:v>
                </c:pt>
                <c:pt idx="33">
                  <c:v>-4.6320611487346827E-2</c:v>
                </c:pt>
                <c:pt idx="34">
                  <c:v>2.7162367261012593E-3</c:v>
                </c:pt>
                <c:pt idx="35">
                  <c:v>-8.1079999909408659E-2</c:v>
                </c:pt>
                <c:pt idx="36">
                  <c:v>0.19560278288140207</c:v>
                </c:pt>
                <c:pt idx="37">
                  <c:v>-1.6492541494308038E-2</c:v>
                </c:pt>
                <c:pt idx="38">
                  <c:v>0.15019696659093812</c:v>
                </c:pt>
                <c:pt idx="39">
                  <c:v>3.8117353777287082E-2</c:v>
                </c:pt>
                <c:pt idx="40">
                  <c:v>-3.1080041569482214E-2</c:v>
                </c:pt>
                <c:pt idx="41">
                  <c:v>7.4376407060999003E-2</c:v>
                </c:pt>
                <c:pt idx="42">
                  <c:v>0.12427636641464297</c:v>
                </c:pt>
                <c:pt idx="43">
                  <c:v>0.10699320982017853</c:v>
                </c:pt>
                <c:pt idx="44">
                  <c:v>0.13576688324817515</c:v>
                </c:pt>
                <c:pt idx="45">
                  <c:v>0.3028690103701302</c:v>
                </c:pt>
                <c:pt idx="46">
                  <c:v>8.2907003239525365E-2</c:v>
                </c:pt>
                <c:pt idx="47">
                  <c:v>0.20669348602770915</c:v>
                </c:pt>
                <c:pt idx="48">
                  <c:v>0.10462669597272974</c:v>
                </c:pt>
                <c:pt idx="49">
                  <c:v>-0.24467804273780946</c:v>
                </c:pt>
                <c:pt idx="50">
                  <c:v>-7.3781355629884984E-2</c:v>
                </c:pt>
                <c:pt idx="51">
                  <c:v>0.14310870251698452</c:v>
                </c:pt>
                <c:pt idx="52">
                  <c:v>-0.10554281623990397</c:v>
                </c:pt>
                <c:pt idx="53">
                  <c:v>0.16494473946521432</c:v>
                </c:pt>
                <c:pt idx="54">
                  <c:v>-0.14585708810839199</c:v>
                </c:pt>
                <c:pt idx="55">
                  <c:v>-2.7560377006463938E-2</c:v>
                </c:pt>
                <c:pt idx="56">
                  <c:v>5.8696876212798496E-2</c:v>
                </c:pt>
                <c:pt idx="57">
                  <c:v>1.9757175045097469E-2</c:v>
                </c:pt>
                <c:pt idx="58">
                  <c:v>3.598508104820114E-2</c:v>
                </c:pt>
                <c:pt idx="59">
                  <c:v>0.20400675395023635</c:v>
                </c:pt>
                <c:pt idx="60">
                  <c:v>0.36802076020219499</c:v>
                </c:pt>
                <c:pt idx="61">
                  <c:v>5.3967533523281472E-2</c:v>
                </c:pt>
                <c:pt idx="62">
                  <c:v>0.50207319698758368</c:v>
                </c:pt>
                <c:pt idx="63">
                  <c:v>0.87079080293812583</c:v>
                </c:pt>
                <c:pt idx="64">
                  <c:v>0.46885096424712913</c:v>
                </c:pt>
                <c:pt idx="65">
                  <c:v>-0.21440867561786497</c:v>
                </c:pt>
                <c:pt idx="66">
                  <c:v>0.74410477817462062</c:v>
                </c:pt>
                <c:pt idx="67">
                  <c:v>-0.23384387253247746</c:v>
                </c:pt>
                <c:pt idx="68">
                  <c:v>-0.20547661097655162</c:v>
                </c:pt>
                <c:pt idx="69">
                  <c:v>9.6129520955697739E-2</c:v>
                </c:pt>
                <c:pt idx="70">
                  <c:v>-7.2291497436143007E-2</c:v>
                </c:pt>
                <c:pt idx="71">
                  <c:v>6.4254466087618811E-2</c:v>
                </c:pt>
                <c:pt idx="72">
                  <c:v>-4.3785195403038504E-2</c:v>
                </c:pt>
                <c:pt idx="73">
                  <c:v>0.22067021891483446</c:v>
                </c:pt>
                <c:pt idx="74">
                  <c:v>4.4807086413756213E-2</c:v>
                </c:pt>
                <c:pt idx="75">
                  <c:v>-0.15268257032439742</c:v>
                </c:pt>
                <c:pt idx="76">
                  <c:v>0.29234521965521126</c:v>
                </c:pt>
                <c:pt idx="77">
                  <c:v>-3.7519572074653576E-2</c:v>
                </c:pt>
                <c:pt idx="78">
                  <c:v>-0.37027127485178551</c:v>
                </c:pt>
                <c:pt idx="79">
                  <c:v>-0.51633419618983922</c:v>
                </c:pt>
                <c:pt idx="80">
                  <c:v>-0.1203078204599449</c:v>
                </c:pt>
                <c:pt idx="81">
                  <c:v>-0.52895457058994377</c:v>
                </c:pt>
                <c:pt idx="82">
                  <c:v>-0.14833003160835873</c:v>
                </c:pt>
                <c:pt idx="83">
                  <c:v>-0.16077776603560429</c:v>
                </c:pt>
                <c:pt idx="84">
                  <c:v>-1.3698438720527305E-2</c:v>
                </c:pt>
                <c:pt idx="85">
                  <c:v>-0.22767675557491368</c:v>
                </c:pt>
                <c:pt idx="86">
                  <c:v>-3.1210636663542388E-2</c:v>
                </c:pt>
                <c:pt idx="87">
                  <c:v>-0.14412772366400761</c:v>
                </c:pt>
                <c:pt idx="88">
                  <c:v>-0.40049179013195918</c:v>
                </c:pt>
                <c:pt idx="89">
                  <c:v>-0.68164429182586495</c:v>
                </c:pt>
                <c:pt idx="90">
                  <c:v>-8.1504321339205821E-3</c:v>
                </c:pt>
                <c:pt idx="91">
                  <c:v>-7.1650665796402252E-2</c:v>
                </c:pt>
                <c:pt idx="92">
                  <c:v>0.25629820790080932</c:v>
                </c:pt>
                <c:pt idx="93">
                  <c:v>1.3567021510989458E-2</c:v>
                </c:pt>
                <c:pt idx="94">
                  <c:v>3.4785769754403173E-2</c:v>
                </c:pt>
                <c:pt idx="95">
                  <c:v>0.39318072206459775</c:v>
                </c:pt>
                <c:pt idx="96">
                  <c:v>4.6556073738025616E-2</c:v>
                </c:pt>
                <c:pt idx="97">
                  <c:v>0.2312064089542584</c:v>
                </c:pt>
                <c:pt idx="98">
                  <c:v>-0.20773712906885375</c:v>
                </c:pt>
                <c:pt idx="99">
                  <c:v>4.201213353346863E-2</c:v>
                </c:pt>
                <c:pt idx="100">
                  <c:v>-0.39447079043676636</c:v>
                </c:pt>
                <c:pt idx="101">
                  <c:v>0.12987070818515994</c:v>
                </c:pt>
                <c:pt idx="102">
                  <c:v>-0.27323071352770129</c:v>
                </c:pt>
                <c:pt idx="103">
                  <c:v>-0.2236609976355593</c:v>
                </c:pt>
                <c:pt idx="104">
                  <c:v>1.5871779824536719E-2</c:v>
                </c:pt>
                <c:pt idx="105">
                  <c:v>-0.12189367953004325</c:v>
                </c:pt>
                <c:pt idx="106">
                  <c:v>-0.48020796131092625</c:v>
                </c:pt>
                <c:pt idx="107">
                  <c:v>4.6508940876577268E-2</c:v>
                </c:pt>
                <c:pt idx="108">
                  <c:v>5.6199814904528633E-2</c:v>
                </c:pt>
                <c:pt idx="109">
                  <c:v>-0.10288847065708807</c:v>
                </c:pt>
                <c:pt idx="110">
                  <c:v>1.1463901441992324</c:v>
                </c:pt>
                <c:pt idx="111">
                  <c:v>0.3137938109515902</c:v>
                </c:pt>
                <c:pt idx="112">
                  <c:v>-0.13439420643967945</c:v>
                </c:pt>
                <c:pt idx="113">
                  <c:v>-0.21853810917718314</c:v>
                </c:pt>
                <c:pt idx="114">
                  <c:v>0.35528572526229707</c:v>
                </c:pt>
                <c:pt idx="115">
                  <c:v>-0.10367255795659189</c:v>
                </c:pt>
                <c:pt idx="116">
                  <c:v>1.3808494920637834E-2</c:v>
                </c:pt>
                <c:pt idx="117">
                  <c:v>-0.2892572173603693</c:v>
                </c:pt>
                <c:pt idx="118">
                  <c:v>-0.40126978138023323</c:v>
                </c:pt>
                <c:pt idx="119">
                  <c:v>-8.2110567760537975E-2</c:v>
                </c:pt>
                <c:pt idx="120">
                  <c:v>-0.35688771801972169</c:v>
                </c:pt>
                <c:pt idx="121">
                  <c:v>0.53104423099865417</c:v>
                </c:pt>
                <c:pt idx="122">
                  <c:v>-0.35694189058311138</c:v>
                </c:pt>
                <c:pt idx="123">
                  <c:v>-0.35814584474959565</c:v>
                </c:pt>
                <c:pt idx="124">
                  <c:v>-0.56091060032450435</c:v>
                </c:pt>
                <c:pt idx="125">
                  <c:v>-0.11792264967425972</c:v>
                </c:pt>
                <c:pt idx="126">
                  <c:v>-0.30089555675808505</c:v>
                </c:pt>
                <c:pt idx="127">
                  <c:v>-0.13138962364681775</c:v>
                </c:pt>
                <c:pt idx="128">
                  <c:v>0.18858175443987241</c:v>
                </c:pt>
                <c:pt idx="129">
                  <c:v>0.17377983985656448</c:v>
                </c:pt>
                <c:pt idx="130">
                  <c:v>-0.1764756453404277</c:v>
                </c:pt>
                <c:pt idx="131">
                  <c:v>0.28640638799023016</c:v>
                </c:pt>
                <c:pt idx="132">
                  <c:v>0.27009251927561118</c:v>
                </c:pt>
                <c:pt idx="133">
                  <c:v>0.26359641696723746</c:v>
                </c:pt>
                <c:pt idx="134">
                  <c:v>-0.1860117558137013</c:v>
                </c:pt>
                <c:pt idx="135">
                  <c:v>-0.24193599770657137</c:v>
                </c:pt>
                <c:pt idx="136">
                  <c:v>-0.31810253787587173</c:v>
                </c:pt>
                <c:pt idx="137">
                  <c:v>-0.26482929963351265</c:v>
                </c:pt>
                <c:pt idx="138">
                  <c:v>-0.32778364539000443</c:v>
                </c:pt>
                <c:pt idx="139">
                  <c:v>-0.40250283267731835</c:v>
                </c:pt>
                <c:pt idx="140">
                  <c:v>-0.11174741636557425</c:v>
                </c:pt>
                <c:pt idx="141">
                  <c:v>-9.0335652376468664E-2</c:v>
                </c:pt>
                <c:pt idx="142">
                  <c:v>-0.1937317916872236</c:v>
                </c:pt>
                <c:pt idx="143">
                  <c:v>-0.55516827732160889</c:v>
                </c:pt>
                <c:pt idx="144">
                  <c:v>-0.24515585297426823</c:v>
                </c:pt>
                <c:pt idx="145">
                  <c:v>-0.13449050555260356</c:v>
                </c:pt>
                <c:pt idx="146">
                  <c:v>8.4081600099968526E-2</c:v>
                </c:pt>
                <c:pt idx="147">
                  <c:v>-0.41072516482535915</c:v>
                </c:pt>
                <c:pt idx="148">
                  <c:v>-0.75866658375930429</c:v>
                </c:pt>
                <c:pt idx="149">
                  <c:v>-0.12480001500921187</c:v>
                </c:pt>
                <c:pt idx="150">
                  <c:v>-0.70094001401782591</c:v>
                </c:pt>
                <c:pt idx="151">
                  <c:v>4.3681503948731354E-3</c:v>
                </c:pt>
                <c:pt idx="152">
                  <c:v>-0.31825326651769364</c:v>
                </c:pt>
                <c:pt idx="153">
                  <c:v>-0.17069472394467075</c:v>
                </c:pt>
                <c:pt idx="154">
                  <c:v>-7.0490954464192054E-2</c:v>
                </c:pt>
                <c:pt idx="155">
                  <c:v>0.11577438330208183</c:v>
                </c:pt>
                <c:pt idx="156">
                  <c:v>0.26234220093548988</c:v>
                </c:pt>
                <c:pt idx="157">
                  <c:v>-0.39450806373273761</c:v>
                </c:pt>
                <c:pt idx="158">
                  <c:v>-2.3167521210365569E-2</c:v>
                </c:pt>
                <c:pt idx="159">
                  <c:v>3.1233965536599718E-2</c:v>
                </c:pt>
                <c:pt idx="160">
                  <c:v>-1.2491728336415018</c:v>
                </c:pt>
                <c:pt idx="161">
                  <c:v>-0.37023514822965486</c:v>
                </c:pt>
                <c:pt idx="162">
                  <c:v>-1.2569422589309995</c:v>
                </c:pt>
                <c:pt idx="163">
                  <c:v>-0.23268210561284663</c:v>
                </c:pt>
                <c:pt idx="164">
                  <c:v>-1.7927551174127949</c:v>
                </c:pt>
                <c:pt idx="165">
                  <c:v>-7.5020492386980275E-2</c:v>
                </c:pt>
                <c:pt idx="166">
                  <c:v>-0.63824446134050805</c:v>
                </c:pt>
                <c:pt idx="167">
                  <c:v>0.13617872268811643</c:v>
                </c:pt>
                <c:pt idx="168">
                  <c:v>0.15498406369063533</c:v>
                </c:pt>
                <c:pt idx="169">
                  <c:v>-0.38494703606932501</c:v>
                </c:pt>
                <c:pt idx="170">
                  <c:v>0.28651487687232419</c:v>
                </c:pt>
                <c:pt idx="171">
                  <c:v>-0.14529266921817496</c:v>
                </c:pt>
                <c:pt idx="172">
                  <c:v>0.20215536095373449</c:v>
                </c:pt>
                <c:pt idx="173">
                  <c:v>0.15486678715249286</c:v>
                </c:pt>
                <c:pt idx="174">
                  <c:v>0.20349650462322727</c:v>
                </c:pt>
                <c:pt idx="175">
                  <c:v>-3.4365786215749691E-2</c:v>
                </c:pt>
                <c:pt idx="176">
                  <c:v>0.12634396768038542</c:v>
                </c:pt>
                <c:pt idx="177">
                  <c:v>0.10259984651853886</c:v>
                </c:pt>
                <c:pt idx="178">
                  <c:v>3.0563069807219512E-2</c:v>
                </c:pt>
                <c:pt idx="179">
                  <c:v>7.1803655430031949E-2</c:v>
                </c:pt>
                <c:pt idx="180">
                  <c:v>0.79355053167617295</c:v>
                </c:pt>
                <c:pt idx="181">
                  <c:v>0.87747172808779061</c:v>
                </c:pt>
                <c:pt idx="182">
                  <c:v>1.1946545558081436</c:v>
                </c:pt>
                <c:pt idx="183">
                  <c:v>3.6233854910436153E-2</c:v>
                </c:pt>
                <c:pt idx="184">
                  <c:v>-6.4872884065130004E-2</c:v>
                </c:pt>
                <c:pt idx="185">
                  <c:v>-9.3917957274453498E-2</c:v>
                </c:pt>
                <c:pt idx="186">
                  <c:v>-7.7384662181306796E-3</c:v>
                </c:pt>
                <c:pt idx="187">
                  <c:v>-0.25587905927621801</c:v>
                </c:pt>
                <c:pt idx="188">
                  <c:v>0.36103434279455504</c:v>
                </c:pt>
                <c:pt idx="189">
                  <c:v>-5.6655957932822847E-2</c:v>
                </c:pt>
                <c:pt idx="190">
                  <c:v>0.78299274215054848</c:v>
                </c:pt>
                <c:pt idx="191">
                  <c:v>0.35116350688789766</c:v>
                </c:pt>
                <c:pt idx="192">
                  <c:v>-0.3158497285774613</c:v>
                </c:pt>
                <c:pt idx="193">
                  <c:v>-0.19582877781425159</c:v>
                </c:pt>
                <c:pt idx="194">
                  <c:v>0.75968071573069296</c:v>
                </c:pt>
                <c:pt idx="195">
                  <c:v>-0.26054780314144788</c:v>
                </c:pt>
                <c:pt idx="196">
                  <c:v>-7.5858840630300295E-2</c:v>
                </c:pt>
                <c:pt idx="197">
                  <c:v>0.31325253527100172</c:v>
                </c:pt>
                <c:pt idx="198">
                  <c:v>0.11185193612155606</c:v>
                </c:pt>
                <c:pt idx="199">
                  <c:v>0.30463453817522967</c:v>
                </c:pt>
                <c:pt idx="200">
                  <c:v>0.4244369820437322</c:v>
                </c:pt>
                <c:pt idx="201">
                  <c:v>0.68728086068931971</c:v>
                </c:pt>
                <c:pt idx="202">
                  <c:v>-0.25867808522106284</c:v>
                </c:pt>
                <c:pt idx="203">
                  <c:v>-0.30897969363737149</c:v>
                </c:pt>
                <c:pt idx="204">
                  <c:v>0.36158368926096085</c:v>
                </c:pt>
                <c:pt idx="205">
                  <c:v>-0.19729564745759301</c:v>
                </c:pt>
                <c:pt idx="206">
                  <c:v>0.44403744738754425</c:v>
                </c:pt>
                <c:pt idx="207">
                  <c:v>0.34875453387522998</c:v>
                </c:pt>
                <c:pt idx="208">
                  <c:v>0.30236380775207705</c:v>
                </c:pt>
                <c:pt idx="209">
                  <c:v>-0.37413911234890523</c:v>
                </c:pt>
                <c:pt idx="210">
                  <c:v>-0.15443257879645336</c:v>
                </c:pt>
                <c:pt idx="211">
                  <c:v>0.21353008307374174</c:v>
                </c:pt>
                <c:pt idx="212">
                  <c:v>1.3173655011498333E-2</c:v>
                </c:pt>
                <c:pt idx="213">
                  <c:v>-0.17010619793174064</c:v>
                </c:pt>
                <c:pt idx="214">
                  <c:v>-0.63823982902541632</c:v>
                </c:pt>
                <c:pt idx="215">
                  <c:v>-0.2765100607264005</c:v>
                </c:pt>
                <c:pt idx="216">
                  <c:v>0.34751535767837699</c:v>
                </c:pt>
                <c:pt idx="217">
                  <c:v>0.13868018602104976</c:v>
                </c:pt>
                <c:pt idx="218">
                  <c:v>0.55241345878870918</c:v>
                </c:pt>
                <c:pt idx="219">
                  <c:v>9.6504702211737126E-3</c:v>
                </c:pt>
                <c:pt idx="220">
                  <c:v>0.29718798616668629</c:v>
                </c:pt>
                <c:pt idx="221">
                  <c:v>0.25469107941190128</c:v>
                </c:pt>
                <c:pt idx="222">
                  <c:v>0.54129474354647311</c:v>
                </c:pt>
                <c:pt idx="223">
                  <c:v>-0.4584661866532671</c:v>
                </c:pt>
                <c:pt idx="224">
                  <c:v>0.35269295461141381</c:v>
                </c:pt>
                <c:pt idx="225">
                  <c:v>7.6325357398377786E-2</c:v>
                </c:pt>
                <c:pt idx="226">
                  <c:v>0.6063570724733065</c:v>
                </c:pt>
                <c:pt idx="227">
                  <c:v>-2.9128652595353216E-2</c:v>
                </c:pt>
                <c:pt idx="228">
                  <c:v>-0.34654108686141055</c:v>
                </c:pt>
                <c:pt idx="229">
                  <c:v>0.9230139307814369</c:v>
                </c:pt>
                <c:pt idx="230">
                  <c:v>0.1565607196001424</c:v>
                </c:pt>
                <c:pt idx="231">
                  <c:v>-0.40041692732732775</c:v>
                </c:pt>
                <c:pt idx="232">
                  <c:v>-0.37726469644207927</c:v>
                </c:pt>
                <c:pt idx="233">
                  <c:v>-0.62962573317302828</c:v>
                </c:pt>
                <c:pt idx="234">
                  <c:v>-1.2946865488723458</c:v>
                </c:pt>
                <c:pt idx="235">
                  <c:v>0.44742062952387629</c:v>
                </c:pt>
                <c:pt idx="236">
                  <c:v>0.13115942284737681</c:v>
                </c:pt>
                <c:pt idx="237">
                  <c:v>0.30534852996495998</c:v>
                </c:pt>
                <c:pt idx="238">
                  <c:v>-8.6828539680885761E-2</c:v>
                </c:pt>
                <c:pt idx="239">
                  <c:v>-0.27104766157718418</c:v>
                </c:pt>
                <c:pt idx="240">
                  <c:v>-0.23849424095062771</c:v>
                </c:pt>
                <c:pt idx="241">
                  <c:v>-0.57265447712764916</c:v>
                </c:pt>
                <c:pt idx="242">
                  <c:v>-3.9491673428341249E-2</c:v>
                </c:pt>
                <c:pt idx="243">
                  <c:v>0.31913943750539348</c:v>
                </c:pt>
                <c:pt idx="244">
                  <c:v>0.40052056819488285</c:v>
                </c:pt>
                <c:pt idx="245">
                  <c:v>0.82074426916211807</c:v>
                </c:pt>
                <c:pt idx="246">
                  <c:v>-0.90065433486072732</c:v>
                </c:pt>
                <c:pt idx="247">
                  <c:v>4.8782694415826042E-2</c:v>
                </c:pt>
                <c:pt idx="248">
                  <c:v>3.71872359873337E-2</c:v>
                </c:pt>
                <c:pt idx="249">
                  <c:v>2.1186011576076844E-2</c:v>
                </c:pt>
                <c:pt idx="250">
                  <c:v>-0.87461719908609648</c:v>
                </c:pt>
                <c:pt idx="251">
                  <c:v>-0.31614280355628982</c:v>
                </c:pt>
                <c:pt idx="252">
                  <c:v>4.1387236787333748E-2</c:v>
                </c:pt>
                <c:pt idx="253">
                  <c:v>-0.91255961168736421</c:v>
                </c:pt>
                <c:pt idx="254">
                  <c:v>-0.42352266204447697</c:v>
                </c:pt>
                <c:pt idx="255">
                  <c:v>0.17722427747678154</c:v>
                </c:pt>
                <c:pt idx="256">
                  <c:v>0.5560792353569346</c:v>
                </c:pt>
                <c:pt idx="257">
                  <c:v>0.12027200262337613</c:v>
                </c:pt>
                <c:pt idx="258">
                  <c:v>0.72822159669188391</c:v>
                </c:pt>
                <c:pt idx="259">
                  <c:v>-0.33234212384599693</c:v>
                </c:pt>
                <c:pt idx="260">
                  <c:v>0.33433665434382503</c:v>
                </c:pt>
                <c:pt idx="261">
                  <c:v>6.6258056396807152E-2</c:v>
                </c:pt>
                <c:pt idx="262">
                  <c:v>-0.36464313243881313</c:v>
                </c:pt>
                <c:pt idx="263">
                  <c:v>9.1138807678847411E-2</c:v>
                </c:pt>
                <c:pt idx="264">
                  <c:v>-0.78878336967823393</c:v>
                </c:pt>
                <c:pt idx="265">
                  <c:v>-0.63171143986700939</c:v>
                </c:pt>
                <c:pt idx="266">
                  <c:v>-0.60059002724495991</c:v>
                </c:pt>
                <c:pt idx="267">
                  <c:v>-0.31310225852622564</c:v>
                </c:pt>
                <c:pt idx="268">
                  <c:v>-4.6472616654121945E-2</c:v>
                </c:pt>
                <c:pt idx="269">
                  <c:v>-0.12908356263296536</c:v>
                </c:pt>
                <c:pt idx="270">
                  <c:v>4.0939689624657216E-3</c:v>
                </c:pt>
                <c:pt idx="271">
                  <c:v>-0.63271155733424478</c:v>
                </c:pt>
                <c:pt idx="272">
                  <c:v>-0.96394026114211295</c:v>
                </c:pt>
                <c:pt idx="273">
                  <c:v>-0.65127006324495995</c:v>
                </c:pt>
                <c:pt idx="274">
                  <c:v>-0.221824619140854</c:v>
                </c:pt>
                <c:pt idx="275">
                  <c:v>-0.59696602935627674</c:v>
                </c:pt>
                <c:pt idx="276">
                  <c:v>-0.33688313816530219</c:v>
                </c:pt>
                <c:pt idx="277">
                  <c:v>-7.9381209471318784E-2</c:v>
                </c:pt>
                <c:pt idx="278">
                  <c:v>-6.0166258330293702E-2</c:v>
                </c:pt>
                <c:pt idx="279">
                  <c:v>-0.92853385899119834</c:v>
                </c:pt>
                <c:pt idx="280">
                  <c:v>-0.37137590405225246</c:v>
                </c:pt>
                <c:pt idx="281">
                  <c:v>-0.75214045161756349</c:v>
                </c:pt>
                <c:pt idx="282">
                  <c:v>-1.8075839950792316</c:v>
                </c:pt>
                <c:pt idx="283">
                  <c:v>-0.72183593647372801</c:v>
                </c:pt>
                <c:pt idx="284">
                  <c:v>-0.79921906485865013</c:v>
                </c:pt>
                <c:pt idx="285">
                  <c:v>-0.83063202127594726</c:v>
                </c:pt>
                <c:pt idx="286">
                  <c:v>0.75397128174770955</c:v>
                </c:pt>
                <c:pt idx="287">
                  <c:v>0.40245143190338956</c:v>
                </c:pt>
                <c:pt idx="288">
                  <c:v>-0.33127035757585205</c:v>
                </c:pt>
                <c:pt idx="289">
                  <c:v>-1.9257794716642165</c:v>
                </c:pt>
                <c:pt idx="290">
                  <c:v>-1.8765563420479414E-2</c:v>
                </c:pt>
                <c:pt idx="291">
                  <c:v>0.14883330772993544</c:v>
                </c:pt>
                <c:pt idx="292">
                  <c:v>-0.76816593647372833</c:v>
                </c:pt>
                <c:pt idx="293">
                  <c:v>-0.67964939069332853</c:v>
                </c:pt>
                <c:pt idx="294">
                  <c:v>-0.27166578514140993</c:v>
                </c:pt>
                <c:pt idx="295">
                  <c:v>0.24729788006392572</c:v>
                </c:pt>
                <c:pt idx="296">
                  <c:v>0.41985878582099345</c:v>
                </c:pt>
                <c:pt idx="297">
                  <c:v>-0.28606088616152414</c:v>
                </c:pt>
                <c:pt idx="298">
                  <c:v>0.38478684643759964</c:v>
                </c:pt>
                <c:pt idx="299">
                  <c:v>-0.22043698900938025</c:v>
                </c:pt>
                <c:pt idx="300">
                  <c:v>-0.32858215354848097</c:v>
                </c:pt>
                <c:pt idx="301">
                  <c:v>-0.80357178532449358</c:v>
                </c:pt>
                <c:pt idx="302">
                  <c:v>-7.4752713953975258E-4</c:v>
                </c:pt>
                <c:pt idx="303">
                  <c:v>0.10266150057304096</c:v>
                </c:pt>
                <c:pt idx="304">
                  <c:v>0.26599268467375575</c:v>
                </c:pt>
                <c:pt idx="305">
                  <c:v>1.2292315303920082E-2</c:v>
                </c:pt>
                <c:pt idx="306">
                  <c:v>0.26869546036010317</c:v>
                </c:pt>
                <c:pt idx="307">
                  <c:v>-0.46766775634319102</c:v>
                </c:pt>
                <c:pt idx="308">
                  <c:v>0.53235258933440399</c:v>
                </c:pt>
                <c:pt idx="309">
                  <c:v>-3.2010993521807113E-2</c:v>
                </c:pt>
                <c:pt idx="310">
                  <c:v>-4.8038930670615376E-2</c:v>
                </c:pt>
                <c:pt idx="311">
                  <c:v>-0.77288305716635519</c:v>
                </c:pt>
                <c:pt idx="312">
                  <c:v>0.31220852822200768</c:v>
                </c:pt>
                <c:pt idx="313">
                  <c:v>0.20750911788913873</c:v>
                </c:pt>
                <c:pt idx="314">
                  <c:v>0.31363257000696176</c:v>
                </c:pt>
                <c:pt idx="315">
                  <c:v>0.32818156096817197</c:v>
                </c:pt>
                <c:pt idx="316">
                  <c:v>0.15113683285645249</c:v>
                </c:pt>
                <c:pt idx="317">
                  <c:v>0.33044598052228447</c:v>
                </c:pt>
                <c:pt idx="318">
                  <c:v>-9.4937130198640335E-2</c:v>
                </c:pt>
                <c:pt idx="319">
                  <c:v>-4.0185825866794922E-2</c:v>
                </c:pt>
                <c:pt idx="320">
                  <c:v>-0.21633153083489515</c:v>
                </c:pt>
                <c:pt idx="321">
                  <c:v>0.75856250860663388</c:v>
                </c:pt>
                <c:pt idx="322">
                  <c:v>-0.2101000853787979</c:v>
                </c:pt>
                <c:pt idx="323">
                  <c:v>0.40123961935830693</c:v>
                </c:pt>
                <c:pt idx="324">
                  <c:v>0.40035929869803127</c:v>
                </c:pt>
                <c:pt idx="325">
                  <c:v>-6.5834842406410951E-2</c:v>
                </c:pt>
                <c:pt idx="326">
                  <c:v>9.0895869275428309E-2</c:v>
                </c:pt>
                <c:pt idx="327">
                  <c:v>1.9362482126761962E-2</c:v>
                </c:pt>
                <c:pt idx="328">
                  <c:v>-0.6876341144473096</c:v>
                </c:pt>
                <c:pt idx="329">
                  <c:v>-9.8597697349410041E-2</c:v>
                </c:pt>
                <c:pt idx="330">
                  <c:v>2.5784270607437629E-2</c:v>
                </c:pt>
                <c:pt idx="331">
                  <c:v>0.25563079784103832</c:v>
                </c:pt>
                <c:pt idx="332">
                  <c:v>-0.33248586105316041</c:v>
                </c:pt>
                <c:pt idx="333">
                  <c:v>-0.34515536794820184</c:v>
                </c:pt>
                <c:pt idx="334">
                  <c:v>-0.27437674597593265</c:v>
                </c:pt>
                <c:pt idx="335">
                  <c:v>0.25721792282566852</c:v>
                </c:pt>
                <c:pt idx="336">
                  <c:v>0.15429752503296301</c:v>
                </c:pt>
                <c:pt idx="337">
                  <c:v>3.4720640803972413E-2</c:v>
                </c:pt>
                <c:pt idx="338">
                  <c:v>0.11483499898818209</c:v>
                </c:pt>
                <c:pt idx="339">
                  <c:v>8.0815080759146282E-3</c:v>
                </c:pt>
                <c:pt idx="340">
                  <c:v>-0.1058878763819131</c:v>
                </c:pt>
                <c:pt idx="341">
                  <c:v>0.1079411274911404</c:v>
                </c:pt>
                <c:pt idx="342">
                  <c:v>-0.13532863633431808</c:v>
                </c:pt>
                <c:pt idx="343">
                  <c:v>-6.1541915562094429E-3</c:v>
                </c:pt>
                <c:pt idx="344">
                  <c:v>0.18471752503296285</c:v>
                </c:pt>
                <c:pt idx="345">
                  <c:v>0.11055752217233406</c:v>
                </c:pt>
                <c:pt idx="346">
                  <c:v>0.54753849742588834</c:v>
                </c:pt>
                <c:pt idx="347">
                  <c:v>0.77451852594016535</c:v>
                </c:pt>
                <c:pt idx="348">
                  <c:v>-0.24748066190547502</c:v>
                </c:pt>
                <c:pt idx="349">
                  <c:v>0.11884304593042302</c:v>
                </c:pt>
                <c:pt idx="350">
                  <c:v>-8.9230769682784164E-2</c:v>
                </c:pt>
                <c:pt idx="351">
                  <c:v>-0.12205771269839299</c:v>
                </c:pt>
                <c:pt idx="352">
                  <c:v>-5.0044949086570444E-2</c:v>
                </c:pt>
                <c:pt idx="353">
                  <c:v>0.19015796489191705</c:v>
                </c:pt>
                <c:pt idx="354">
                  <c:v>4.9247016641901786E-3</c:v>
                </c:pt>
                <c:pt idx="355">
                  <c:v>-0.36250907297962903</c:v>
                </c:pt>
                <c:pt idx="356">
                  <c:v>-0.7204276287494964</c:v>
                </c:pt>
                <c:pt idx="357">
                  <c:v>-0.91949472736162297</c:v>
                </c:pt>
                <c:pt idx="358">
                  <c:v>-0.33440454923869328</c:v>
                </c:pt>
                <c:pt idx="359">
                  <c:v>-0.17608368922277168</c:v>
                </c:pt>
                <c:pt idx="360">
                  <c:v>-0.25032903927887118</c:v>
                </c:pt>
                <c:pt idx="361">
                  <c:v>-0.12576771269839301</c:v>
                </c:pt>
                <c:pt idx="362">
                  <c:v>-0.59005183113587711</c:v>
                </c:pt>
                <c:pt idx="363">
                  <c:v>3.9388560861683283E-2</c:v>
                </c:pt>
                <c:pt idx="364">
                  <c:v>-0.10246410142874553</c:v>
                </c:pt>
                <c:pt idx="365">
                  <c:v>1.0570041492044253</c:v>
                </c:pt>
                <c:pt idx="366">
                  <c:v>0.22758785985835572</c:v>
                </c:pt>
                <c:pt idx="367">
                  <c:v>-0.11923240982010096</c:v>
                </c:pt>
                <c:pt idx="368">
                  <c:v>0.24905425219522337</c:v>
                </c:pt>
                <c:pt idx="369">
                  <c:v>-0.52123240536336068</c:v>
                </c:pt>
                <c:pt idx="370">
                  <c:v>0.29227988070477373</c:v>
                </c:pt>
                <c:pt idx="371">
                  <c:v>0.21998969371956006</c:v>
                </c:pt>
                <c:pt idx="372">
                  <c:v>-0.57335338719817797</c:v>
                </c:pt>
                <c:pt idx="373">
                  <c:v>0.23025856816904083</c:v>
                </c:pt>
                <c:pt idx="374">
                  <c:v>-0.18627828312648606</c:v>
                </c:pt>
                <c:pt idx="375">
                  <c:v>-6.7446303970807961E-2</c:v>
                </c:pt>
                <c:pt idx="376">
                  <c:v>-1.0925448479450861</c:v>
                </c:pt>
                <c:pt idx="377">
                  <c:v>0.15590567436307295</c:v>
                </c:pt>
                <c:pt idx="378">
                  <c:v>0.47738425242466154</c:v>
                </c:pt>
                <c:pt idx="379">
                  <c:v>-0.18847277180473737</c:v>
                </c:pt>
                <c:pt idx="380">
                  <c:v>-8.3602436582434964E-2</c:v>
                </c:pt>
                <c:pt idx="381">
                  <c:v>-0.45875834061131682</c:v>
                </c:pt>
                <c:pt idx="382">
                  <c:v>0.54002529563276658</c:v>
                </c:pt>
                <c:pt idx="383">
                  <c:v>0.39875476118697828</c:v>
                </c:pt>
                <c:pt idx="384">
                  <c:v>-1.3784044788471383</c:v>
                </c:pt>
                <c:pt idx="385">
                  <c:v>-1.4563459416277329</c:v>
                </c:pt>
                <c:pt idx="386">
                  <c:v>-2.0037752887352109</c:v>
                </c:pt>
                <c:pt idx="387">
                  <c:v>-0.56208661672393845</c:v>
                </c:pt>
                <c:pt idx="388">
                  <c:v>-9.6510904315417478E-2</c:v>
                </c:pt>
                <c:pt idx="389">
                  <c:v>-1.0433818486123032</c:v>
                </c:pt>
                <c:pt idx="390">
                  <c:v>-0.33724059229110637</c:v>
                </c:pt>
                <c:pt idx="391">
                  <c:v>-1.2683475515921914</c:v>
                </c:pt>
                <c:pt idx="392">
                  <c:v>-0.91774509769133694</c:v>
                </c:pt>
                <c:pt idx="393">
                  <c:v>-0.31505916185077643</c:v>
                </c:pt>
                <c:pt idx="394">
                  <c:v>0.14520149785610029</c:v>
                </c:pt>
                <c:pt idx="395">
                  <c:v>0.15263676681066216</c:v>
                </c:pt>
                <c:pt idx="396">
                  <c:v>-0.77133323754444749</c:v>
                </c:pt>
                <c:pt idx="397">
                  <c:v>-0.30180898094316533</c:v>
                </c:pt>
                <c:pt idx="398">
                  <c:v>5.5010239449820336E-2</c:v>
                </c:pt>
                <c:pt idx="399">
                  <c:v>0.26193017002624103</c:v>
                </c:pt>
                <c:pt idx="400">
                  <c:v>-0.32624087229110599</c:v>
                </c:pt>
                <c:pt idx="401">
                  <c:v>0.6670558895770089</c:v>
                </c:pt>
                <c:pt idx="402">
                  <c:v>-1.9943603859326128E-2</c:v>
                </c:pt>
                <c:pt idx="403">
                  <c:v>0.13185092551409466</c:v>
                </c:pt>
                <c:pt idx="404">
                  <c:v>-0.348923516095968</c:v>
                </c:pt>
                <c:pt idx="405">
                  <c:v>-0.15273453412864921</c:v>
                </c:pt>
                <c:pt idx="406">
                  <c:v>0.14873222977642786</c:v>
                </c:pt>
                <c:pt idx="407">
                  <c:v>0.18289681029335869</c:v>
                </c:pt>
                <c:pt idx="408">
                  <c:v>0.44139695008096091</c:v>
                </c:pt>
                <c:pt idx="409">
                  <c:v>-1.2230730129947618</c:v>
                </c:pt>
                <c:pt idx="410">
                  <c:v>4.4266081784667663E-2</c:v>
                </c:pt>
                <c:pt idx="411">
                  <c:v>-0.87214316535427283</c:v>
                </c:pt>
                <c:pt idx="412">
                  <c:v>5.6071122154452854E-2</c:v>
                </c:pt>
                <c:pt idx="413">
                  <c:v>6.9114597511054629E-2</c:v>
                </c:pt>
                <c:pt idx="414">
                  <c:v>-3.9010073470556808E-2</c:v>
                </c:pt>
                <c:pt idx="415">
                  <c:v>-0.24894331609596815</c:v>
                </c:pt>
                <c:pt idx="416">
                  <c:v>-5.0422985340371138E-2</c:v>
                </c:pt>
                <c:pt idx="417">
                  <c:v>-1.1903941937503888</c:v>
                </c:pt>
                <c:pt idx="418">
                  <c:v>-0.87589854808753398</c:v>
                </c:pt>
                <c:pt idx="419">
                  <c:v>-0.40258102404894458</c:v>
                </c:pt>
                <c:pt idx="420">
                  <c:v>-0.1832734392507851</c:v>
                </c:pt>
                <c:pt idx="421">
                  <c:v>-5.9066692972418511E-2</c:v>
                </c:pt>
                <c:pt idx="422">
                  <c:v>-0.83866561664653694</c:v>
                </c:pt>
                <c:pt idx="423">
                  <c:v>-1.6808701419800194</c:v>
                </c:pt>
                <c:pt idx="424">
                  <c:v>-1.0725428695155792</c:v>
                </c:pt>
                <c:pt idx="425">
                  <c:v>-0.50275408378250741</c:v>
                </c:pt>
                <c:pt idx="426">
                  <c:v>0.41154110538612509</c:v>
                </c:pt>
                <c:pt idx="427">
                  <c:v>-0.2729394820122748</c:v>
                </c:pt>
                <c:pt idx="428">
                  <c:v>0.11224728341886742</c:v>
                </c:pt>
                <c:pt idx="429">
                  <c:v>7.0105917300708809E-2</c:v>
                </c:pt>
                <c:pt idx="430">
                  <c:v>-1.7557491706161193E-2</c:v>
                </c:pt>
                <c:pt idx="431">
                  <c:v>-0.44760250288539233</c:v>
                </c:pt>
                <c:pt idx="432">
                  <c:v>0.10565611079058436</c:v>
                </c:pt>
                <c:pt idx="433">
                  <c:v>-0.33029684080607774</c:v>
                </c:pt>
                <c:pt idx="434">
                  <c:v>0.33954229024526211</c:v>
                </c:pt>
                <c:pt idx="435">
                  <c:v>-2.2591172590491801E-2</c:v>
                </c:pt>
                <c:pt idx="436">
                  <c:v>0.35976759491670124</c:v>
                </c:pt>
                <c:pt idx="437">
                  <c:v>-0.41885520116965036</c:v>
                </c:pt>
                <c:pt idx="438">
                  <c:v>0.16409300392118778</c:v>
                </c:pt>
                <c:pt idx="439">
                  <c:v>-0.10374501453847322</c:v>
                </c:pt>
                <c:pt idx="440">
                  <c:v>-6.4774906518328013E-2</c:v>
                </c:pt>
                <c:pt idx="441">
                  <c:v>-0.77308226309408945</c:v>
                </c:pt>
                <c:pt idx="442">
                  <c:v>-0.54635370406851447</c:v>
                </c:pt>
                <c:pt idx="443">
                  <c:v>8.2613476011643983E-2</c:v>
                </c:pt>
                <c:pt idx="444">
                  <c:v>0.36678581179933845</c:v>
                </c:pt>
                <c:pt idx="445">
                  <c:v>-0.15367043260032703</c:v>
                </c:pt>
                <c:pt idx="446">
                  <c:v>-0.19766697576651945</c:v>
                </c:pt>
                <c:pt idx="447">
                  <c:v>0.62814498623113701</c:v>
                </c:pt>
                <c:pt idx="448">
                  <c:v>9.401233159424506E-2</c:v>
                </c:pt>
                <c:pt idx="449">
                  <c:v>-0.13585681884107406</c:v>
                </c:pt>
                <c:pt idx="450">
                  <c:v>0.21249182648649978</c:v>
                </c:pt>
                <c:pt idx="451">
                  <c:v>-0.20708605667881411</c:v>
                </c:pt>
                <c:pt idx="452">
                  <c:v>0.39545181496119186</c:v>
                </c:pt>
                <c:pt idx="453">
                  <c:v>0.33073878306144694</c:v>
                </c:pt>
                <c:pt idx="454">
                  <c:v>-0.53733737104217527</c:v>
                </c:pt>
                <c:pt idx="455">
                  <c:v>0.14885834132861384</c:v>
                </c:pt>
                <c:pt idx="456">
                  <c:v>-0.38020479821994585</c:v>
                </c:pt>
                <c:pt idx="457">
                  <c:v>-0.19232439605439705</c:v>
                </c:pt>
                <c:pt idx="458">
                  <c:v>-0.56041986344672856</c:v>
                </c:pt>
                <c:pt idx="459">
                  <c:v>-0.86497299146506601</c:v>
                </c:pt>
                <c:pt idx="460">
                  <c:v>-0.20951036968982467</c:v>
                </c:pt>
                <c:pt idx="461">
                  <c:v>0.20113189593049996</c:v>
                </c:pt>
                <c:pt idx="462">
                  <c:v>-1.9054876247089431E-2</c:v>
                </c:pt>
                <c:pt idx="463">
                  <c:v>0.33814838969550443</c:v>
                </c:pt>
                <c:pt idx="464">
                  <c:v>-0.16732242394416164</c:v>
                </c:pt>
                <c:pt idx="465">
                  <c:v>0.28530338426969171</c:v>
                </c:pt>
                <c:pt idx="466">
                  <c:v>0.14459605157759386</c:v>
                </c:pt>
                <c:pt idx="467">
                  <c:v>-0.26351348506520528</c:v>
                </c:pt>
                <c:pt idx="468">
                  <c:v>-0.24453496550379217</c:v>
                </c:pt>
                <c:pt idx="469">
                  <c:v>-9.4668563569074715E-2</c:v>
                </c:pt>
                <c:pt idx="470">
                  <c:v>-0.30575449291345436</c:v>
                </c:pt>
                <c:pt idx="471">
                  <c:v>-0.50450311708966988</c:v>
                </c:pt>
                <c:pt idx="472">
                  <c:v>0.11060268331953957</c:v>
                </c:pt>
                <c:pt idx="473">
                  <c:v>0.40110687257064487</c:v>
                </c:pt>
                <c:pt idx="474">
                  <c:v>-0.45498942902354073</c:v>
                </c:pt>
                <c:pt idx="475">
                  <c:v>9.8319160654207621E-2</c:v>
                </c:pt>
                <c:pt idx="476">
                  <c:v>0.10079096260152209</c:v>
                </c:pt>
                <c:pt idx="477">
                  <c:v>2.2439438442951709E-2</c:v>
                </c:pt>
                <c:pt idx="478">
                  <c:v>-8.2999117021682139E-2</c:v>
                </c:pt>
                <c:pt idx="479">
                  <c:v>-0.49679427234171553</c:v>
                </c:pt>
                <c:pt idx="480">
                  <c:v>-0.122305438292448</c:v>
                </c:pt>
                <c:pt idx="481">
                  <c:v>-0.2647978267268345</c:v>
                </c:pt>
                <c:pt idx="482">
                  <c:v>-1.3425634918928804</c:v>
                </c:pt>
                <c:pt idx="483">
                  <c:v>-0.55327824584651397</c:v>
                </c:pt>
                <c:pt idx="484">
                  <c:v>3.4336930660066482E-2</c:v>
                </c:pt>
                <c:pt idx="485">
                  <c:v>-0.19424513491616338</c:v>
                </c:pt>
                <c:pt idx="486">
                  <c:v>-0.42068261505783194</c:v>
                </c:pt>
                <c:pt idx="487">
                  <c:v>-8.128443403522775E-3</c:v>
                </c:pt>
                <c:pt idx="488">
                  <c:v>-0.18345969200570855</c:v>
                </c:pt>
                <c:pt idx="489">
                  <c:v>-0.2548455928068673</c:v>
                </c:pt>
                <c:pt idx="490">
                  <c:v>-0.4376651001602101</c:v>
                </c:pt>
                <c:pt idx="491">
                  <c:v>-0.17834091502608981</c:v>
                </c:pt>
                <c:pt idx="492">
                  <c:v>-0.20611571713823196</c:v>
                </c:pt>
                <c:pt idx="493">
                  <c:v>4.6246321639577842E-2</c:v>
                </c:pt>
                <c:pt idx="494">
                  <c:v>0.14909102602968419</c:v>
                </c:pt>
                <c:pt idx="495">
                  <c:v>0.27894742310956494</c:v>
                </c:pt>
                <c:pt idx="496">
                  <c:v>0.90648888041199116</c:v>
                </c:pt>
                <c:pt idx="497">
                  <c:v>-0.17455382611873049</c:v>
                </c:pt>
                <c:pt idx="498">
                  <c:v>0.20266787971759137</c:v>
                </c:pt>
                <c:pt idx="499">
                  <c:v>0.14485976262029998</c:v>
                </c:pt>
                <c:pt idx="500">
                  <c:v>0.28538160272272201</c:v>
                </c:pt>
                <c:pt idx="501">
                  <c:v>0.35763885247453991</c:v>
                </c:pt>
                <c:pt idx="502">
                  <c:v>6.49551693339675E-2</c:v>
                </c:pt>
                <c:pt idx="503">
                  <c:v>-0.39294886585714039</c:v>
                </c:pt>
                <c:pt idx="504">
                  <c:v>-0.21088375101593487</c:v>
                </c:pt>
                <c:pt idx="505">
                  <c:v>0.18902740522607078</c:v>
                </c:pt>
                <c:pt idx="506">
                  <c:v>-4.6023257572100851E-2</c:v>
                </c:pt>
                <c:pt idx="507">
                  <c:v>-0.40195972364050575</c:v>
                </c:pt>
                <c:pt idx="508">
                  <c:v>-0.30760141190148238</c:v>
                </c:pt>
                <c:pt idx="509">
                  <c:v>-1.0531859901839302E-2</c:v>
                </c:pt>
                <c:pt idx="510">
                  <c:v>-0.15545857302356575</c:v>
                </c:pt>
                <c:pt idx="511">
                  <c:v>0.26362793792285355</c:v>
                </c:pt>
                <c:pt idx="512">
                  <c:v>-0.22232916746967452</c:v>
                </c:pt>
                <c:pt idx="513">
                  <c:v>-0.95192283765985941</c:v>
                </c:pt>
                <c:pt idx="514">
                  <c:v>-5.7868273417145122E-2</c:v>
                </c:pt>
                <c:pt idx="515">
                  <c:v>-0.45357705762027106</c:v>
                </c:pt>
                <c:pt idx="516">
                  <c:v>-0.51318695213494858</c:v>
                </c:pt>
                <c:pt idx="517">
                  <c:v>-1.1478380877522949</c:v>
                </c:pt>
                <c:pt idx="518">
                  <c:v>-1.1056284869840771</c:v>
                </c:pt>
                <c:pt idx="519">
                  <c:v>-0.21381227511743253</c:v>
                </c:pt>
                <c:pt idx="520">
                  <c:v>3.0494568133018631E-2</c:v>
                </c:pt>
                <c:pt idx="521">
                  <c:v>0.26988939500724773</c:v>
                </c:pt>
                <c:pt idx="522">
                  <c:v>0.19446878995459624</c:v>
                </c:pt>
                <c:pt idx="523">
                  <c:v>-0.24491364110196326</c:v>
                </c:pt>
                <c:pt idx="524">
                  <c:v>-0.18601875027960324</c:v>
                </c:pt>
                <c:pt idx="525">
                  <c:v>3.6296972388988935E-2</c:v>
                </c:pt>
                <c:pt idx="526">
                  <c:v>0.11769015630473599</c:v>
                </c:pt>
                <c:pt idx="527">
                  <c:v>-1.6165446269715611E-2</c:v>
                </c:pt>
                <c:pt idx="528">
                  <c:v>-0.10757213625411184</c:v>
                </c:pt>
                <c:pt idx="529">
                  <c:v>9.4559920026505373E-2</c:v>
                </c:pt>
                <c:pt idx="530">
                  <c:v>-0.61337458387891231</c:v>
                </c:pt>
                <c:pt idx="531">
                  <c:v>-0.12277997173634106</c:v>
                </c:pt>
                <c:pt idx="532">
                  <c:v>0.49064191071610314</c:v>
                </c:pt>
                <c:pt idx="533">
                  <c:v>-5.727726043480505E-2</c:v>
                </c:pt>
                <c:pt idx="534">
                  <c:v>0.11134567643732947</c:v>
                </c:pt>
                <c:pt idx="535">
                  <c:v>-0.14905869236166583</c:v>
                </c:pt>
                <c:pt idx="536">
                  <c:v>0.11808367815755175</c:v>
                </c:pt>
                <c:pt idx="537">
                  <c:v>0.55627208112307747</c:v>
                </c:pt>
                <c:pt idx="538">
                  <c:v>0.29738431918052355</c:v>
                </c:pt>
                <c:pt idx="539">
                  <c:v>0.77736623109650038</c:v>
                </c:pt>
                <c:pt idx="540">
                  <c:v>0.34367642973373858</c:v>
                </c:pt>
                <c:pt idx="541">
                  <c:v>9.1065340114990803E-2</c:v>
                </c:pt>
                <c:pt idx="542">
                  <c:v>-1.225779017860143E-2</c:v>
                </c:pt>
                <c:pt idx="543">
                  <c:v>-0.78875488049784304</c:v>
                </c:pt>
                <c:pt idx="544">
                  <c:v>0.13984731516178775</c:v>
                </c:pt>
                <c:pt idx="545">
                  <c:v>-0.21478027043049797</c:v>
                </c:pt>
                <c:pt idx="546">
                  <c:v>0.73749045736421737</c:v>
                </c:pt>
                <c:pt idx="547">
                  <c:v>0.16072341167176046</c:v>
                </c:pt>
                <c:pt idx="548">
                  <c:v>-0.31380634613414332</c:v>
                </c:pt>
                <c:pt idx="549">
                  <c:v>-1.1656853228255124</c:v>
                </c:pt>
                <c:pt idx="550">
                  <c:v>2.1090850259305047E-2</c:v>
                </c:pt>
                <c:pt idx="551">
                  <c:v>0.14609484228323064</c:v>
                </c:pt>
                <c:pt idx="552">
                  <c:v>0.20866905522465445</c:v>
                </c:pt>
                <c:pt idx="553">
                  <c:v>0.44187549018353789</c:v>
                </c:pt>
                <c:pt idx="554">
                  <c:v>-0.3828106887009789</c:v>
                </c:pt>
                <c:pt idx="555">
                  <c:v>0.15102976439282839</c:v>
                </c:pt>
                <c:pt idx="556">
                  <c:v>0.26721271603184582</c:v>
                </c:pt>
                <c:pt idx="557">
                  <c:v>0.21291906222801496</c:v>
                </c:pt>
                <c:pt idx="558">
                  <c:v>-0.38130679899973163</c:v>
                </c:pt>
                <c:pt idx="559">
                  <c:v>4.6511625828648984E-2</c:v>
                </c:pt>
                <c:pt idx="560">
                  <c:v>-0.28120814608173239</c:v>
                </c:pt>
                <c:pt idx="561">
                  <c:v>0.13018859928170451</c:v>
                </c:pt>
                <c:pt idx="562">
                  <c:v>-0.46797785035313166</c:v>
                </c:pt>
                <c:pt idx="563">
                  <c:v>-0.45623038555877621</c:v>
                </c:pt>
                <c:pt idx="564">
                  <c:v>-2.0136868882581815E-2</c:v>
                </c:pt>
                <c:pt idx="565">
                  <c:v>-3.6367102225691048E-2</c:v>
                </c:pt>
                <c:pt idx="566">
                  <c:v>0.24350638783472303</c:v>
                </c:pt>
                <c:pt idx="567">
                  <c:v>2.8332197085433466E-2</c:v>
                </c:pt>
                <c:pt idx="568">
                  <c:v>0.27358591785735814</c:v>
                </c:pt>
                <c:pt idx="569">
                  <c:v>-0.43882652499493324</c:v>
                </c:pt>
                <c:pt idx="570">
                  <c:v>0.31300955296579908</c:v>
                </c:pt>
                <c:pt idx="571">
                  <c:v>-0.17375506928231052</c:v>
                </c:pt>
                <c:pt idx="572">
                  <c:v>-0.28295048240209703</c:v>
                </c:pt>
                <c:pt idx="573">
                  <c:v>-0.67331362697866282</c:v>
                </c:pt>
                <c:pt idx="574">
                  <c:v>-0.27260372913807479</c:v>
                </c:pt>
                <c:pt idx="575">
                  <c:v>-0.31396402456103489</c:v>
                </c:pt>
                <c:pt idx="576">
                  <c:v>-0.37659117138078863</c:v>
                </c:pt>
                <c:pt idx="577">
                  <c:v>-0.39444184643068048</c:v>
                </c:pt>
                <c:pt idx="578">
                  <c:v>-0.16846574273715761</c:v>
                </c:pt>
                <c:pt idx="579">
                  <c:v>0.13500180374650059</c:v>
                </c:pt>
                <c:pt idx="580">
                  <c:v>0.1607906173321294</c:v>
                </c:pt>
                <c:pt idx="581">
                  <c:v>0.19219693906608853</c:v>
                </c:pt>
                <c:pt idx="582">
                  <c:v>-6.7646161885694028E-2</c:v>
                </c:pt>
                <c:pt idx="583">
                  <c:v>-0.44330092782025482</c:v>
                </c:pt>
                <c:pt idx="584">
                  <c:v>-0.28016551807513035</c:v>
                </c:pt>
                <c:pt idx="585">
                  <c:v>-0.31245939886210905</c:v>
                </c:pt>
                <c:pt idx="586">
                  <c:v>-7.1630536031992584E-2</c:v>
                </c:pt>
                <c:pt idx="587">
                  <c:v>-0.24128745348256503</c:v>
                </c:pt>
                <c:pt idx="588">
                  <c:v>3.1252375580515065E-2</c:v>
                </c:pt>
                <c:pt idx="589">
                  <c:v>-0.15506350518573991</c:v>
                </c:pt>
                <c:pt idx="590">
                  <c:v>-9.3456554375104223E-2</c:v>
                </c:pt>
                <c:pt idx="591">
                  <c:v>-3.1118885748204483E-2</c:v>
                </c:pt>
                <c:pt idx="592">
                  <c:v>-0.10749024692638921</c:v>
                </c:pt>
                <c:pt idx="593">
                  <c:v>0.28627950927956786</c:v>
                </c:pt>
                <c:pt idx="594">
                  <c:v>-1.2350269258553102</c:v>
                </c:pt>
                <c:pt idx="595">
                  <c:v>-0.1667563276774516</c:v>
                </c:pt>
                <c:pt idx="596">
                  <c:v>9.6503128042458711E-2</c:v>
                </c:pt>
                <c:pt idx="597">
                  <c:v>-0.23147987975057288</c:v>
                </c:pt>
                <c:pt idx="598">
                  <c:v>1.8740196562048561E-2</c:v>
                </c:pt>
                <c:pt idx="599">
                  <c:v>-0.10648841996496809</c:v>
                </c:pt>
                <c:pt idx="600">
                  <c:v>-0.13590239687583525</c:v>
                </c:pt>
                <c:pt idx="601">
                  <c:v>-0.15743066308498363</c:v>
                </c:pt>
                <c:pt idx="602">
                  <c:v>0.12348695279304729</c:v>
                </c:pt>
                <c:pt idx="603">
                  <c:v>-0.94469478500685411</c:v>
                </c:pt>
                <c:pt idx="604">
                  <c:v>-5.5239516327762653E-2</c:v>
                </c:pt>
                <c:pt idx="605">
                  <c:v>-0.19167558568313856</c:v>
                </c:pt>
                <c:pt idx="606">
                  <c:v>-0.12034584304539798</c:v>
                </c:pt>
                <c:pt idx="607">
                  <c:v>7.1284718011124903E-2</c:v>
                </c:pt>
                <c:pt idx="608">
                  <c:v>-0.30948412531725222</c:v>
                </c:pt>
                <c:pt idx="609">
                  <c:v>-0.27299072281416781</c:v>
                </c:pt>
                <c:pt idx="610">
                  <c:v>-0.12991966081200049</c:v>
                </c:pt>
                <c:pt idx="611">
                  <c:v>-0.30174701186785191</c:v>
                </c:pt>
                <c:pt idx="612">
                  <c:v>0.3257843215712759</c:v>
                </c:pt>
                <c:pt idx="613">
                  <c:v>0.20868860907030751</c:v>
                </c:pt>
                <c:pt idx="614">
                  <c:v>6.3367377197114771E-2</c:v>
                </c:pt>
                <c:pt idx="615">
                  <c:v>8.7366939316486911E-2</c:v>
                </c:pt>
                <c:pt idx="616">
                  <c:v>3.944100269168016E-2</c:v>
                </c:pt>
                <c:pt idx="617">
                  <c:v>-0.48260529546293174</c:v>
                </c:pt>
                <c:pt idx="618">
                  <c:v>8.8885264835312755E-2</c:v>
                </c:pt>
                <c:pt idx="619">
                  <c:v>0.31532216232882909</c:v>
                </c:pt>
                <c:pt idx="620">
                  <c:v>-0.46574502274029622</c:v>
                </c:pt>
                <c:pt idx="621">
                  <c:v>5.1013145876541682E-2</c:v>
                </c:pt>
                <c:pt idx="622">
                  <c:v>-0.67689783792341507</c:v>
                </c:pt>
                <c:pt idx="623">
                  <c:v>-0.64999072108480815</c:v>
                </c:pt>
                <c:pt idx="624">
                  <c:v>-0.11392270315875024</c:v>
                </c:pt>
                <c:pt idx="625">
                  <c:v>0.48274758196967738</c:v>
                </c:pt>
                <c:pt idx="626">
                  <c:v>-0.44642129223150995</c:v>
                </c:pt>
                <c:pt idx="627">
                  <c:v>-0.68996691362631624</c:v>
                </c:pt>
                <c:pt idx="628">
                  <c:v>-0.12019018341276516</c:v>
                </c:pt>
                <c:pt idx="629">
                  <c:v>-0.28762598827743591</c:v>
                </c:pt>
                <c:pt idx="630">
                  <c:v>-7.064568096851135E-3</c:v>
                </c:pt>
                <c:pt idx="631">
                  <c:v>-0.14955867851611415</c:v>
                </c:pt>
                <c:pt idx="632">
                  <c:v>0.14215857873601945</c:v>
                </c:pt>
                <c:pt idx="633">
                  <c:v>0.46356813942053809</c:v>
                </c:pt>
                <c:pt idx="634">
                  <c:v>5.6073484735118306E-2</c:v>
                </c:pt>
                <c:pt idx="635">
                  <c:v>-0.56037048306586468</c:v>
                </c:pt>
                <c:pt idx="636">
                  <c:v>-0.8896888338879082</c:v>
                </c:pt>
                <c:pt idx="637">
                  <c:v>2.0273917266432545E-2</c:v>
                </c:pt>
                <c:pt idx="638">
                  <c:v>-0.41520857253401044</c:v>
                </c:pt>
                <c:pt idx="639">
                  <c:v>0.1607445364126017</c:v>
                </c:pt>
                <c:pt idx="640">
                  <c:v>6.5863325063811429E-2</c:v>
                </c:pt>
                <c:pt idx="641">
                  <c:v>-0.26141876658932678</c:v>
                </c:pt>
                <c:pt idx="642">
                  <c:v>-0.24450817686181062</c:v>
                </c:pt>
                <c:pt idx="643">
                  <c:v>-0.66820421910414396</c:v>
                </c:pt>
                <c:pt idx="644">
                  <c:v>-0.3808981872139216</c:v>
                </c:pt>
                <c:pt idx="645">
                  <c:v>-0.10375256568027638</c:v>
                </c:pt>
                <c:pt idx="646">
                  <c:v>-0.11805193587856627</c:v>
                </c:pt>
                <c:pt idx="647">
                  <c:v>-0.14930534616417535</c:v>
                </c:pt>
                <c:pt idx="648">
                  <c:v>-0.11063156962805132</c:v>
                </c:pt>
                <c:pt idx="649">
                  <c:v>-0.10330916618980898</c:v>
                </c:pt>
                <c:pt idx="650">
                  <c:v>-0.70702079974187215</c:v>
                </c:pt>
                <c:pt idx="651">
                  <c:v>-0.20177898582463238</c:v>
                </c:pt>
                <c:pt idx="652">
                  <c:v>3.1310596953738556E-2</c:v>
                </c:pt>
                <c:pt idx="653">
                  <c:v>-0.39455958546638836</c:v>
                </c:pt>
                <c:pt idx="654">
                  <c:v>-8.2949024691227266E-2</c:v>
                </c:pt>
                <c:pt idx="655">
                  <c:v>0.1427479573697033</c:v>
                </c:pt>
                <c:pt idx="656">
                  <c:v>-0.12970539330299422</c:v>
                </c:pt>
                <c:pt idx="657">
                  <c:v>-4.4807199053179717E-2</c:v>
                </c:pt>
                <c:pt idx="658">
                  <c:v>-0.24929064182803287</c:v>
                </c:pt>
                <c:pt idx="659">
                  <c:v>3.0784905604599115E-2</c:v>
                </c:pt>
                <c:pt idx="660">
                  <c:v>-9.5452791181890123E-2</c:v>
                </c:pt>
              </c:numCache>
            </c:numRef>
          </c:val>
          <c:smooth val="1"/>
          <c:extLst>
            <c:ext xmlns:c16="http://schemas.microsoft.com/office/drawing/2014/chart" uri="{C3380CC4-5D6E-409C-BE32-E72D297353CC}">
              <c16:uniqueId val="{00000001-6B93-4E90-A028-923F63228DE8}"/>
            </c:ext>
          </c:extLst>
        </c:ser>
        <c:dLbls>
          <c:showLegendKey val="0"/>
          <c:showVal val="0"/>
          <c:showCatName val="0"/>
          <c:showSerName val="0"/>
          <c:showPercent val="0"/>
          <c:showBubbleSize val="0"/>
        </c:dLbls>
        <c:marker val="1"/>
        <c:smooth val="0"/>
        <c:axId val="471722688"/>
        <c:axId val="1"/>
      </c:lineChart>
      <c:lineChart>
        <c:grouping val="standard"/>
        <c:varyColors val="0"/>
        <c:ser>
          <c:idx val="1"/>
          <c:order val="1"/>
          <c:tx>
            <c:strRef>
              <c:f>'Figure 2.3.4'!$D$4</c:f>
              <c:strCache>
                <c:ptCount val="1"/>
                <c:pt idx="0">
                  <c:v>Exchange rate KZT/USD (right axis)</c:v>
                </c:pt>
              </c:strCache>
            </c:strRef>
          </c:tx>
          <c:spPr>
            <a:ln w="25400">
              <a:solidFill>
                <a:srgbClr val="008000"/>
              </a:solidFill>
              <a:prstDash val="solid"/>
            </a:ln>
          </c:spPr>
          <c:marker>
            <c:symbol val="none"/>
          </c:marker>
          <c:cat>
            <c:numRef>
              <c:f>'Figure 2.3.4'!$B$5:$B$665</c:f>
              <c:numCache>
                <c:formatCode>m/d/yyyy</c:formatCode>
                <c:ptCount val="661"/>
                <c:pt idx="0">
                  <c:v>40183</c:v>
                </c:pt>
                <c:pt idx="1">
                  <c:v>40184</c:v>
                </c:pt>
                <c:pt idx="2">
                  <c:v>40189</c:v>
                </c:pt>
                <c:pt idx="3">
                  <c:v>40190</c:v>
                </c:pt>
                <c:pt idx="4">
                  <c:v>40191</c:v>
                </c:pt>
                <c:pt idx="5">
                  <c:v>40192</c:v>
                </c:pt>
                <c:pt idx="6">
                  <c:v>40193</c:v>
                </c:pt>
                <c:pt idx="7">
                  <c:v>40197</c:v>
                </c:pt>
                <c:pt idx="8">
                  <c:v>40198</c:v>
                </c:pt>
                <c:pt idx="9">
                  <c:v>40199</c:v>
                </c:pt>
                <c:pt idx="10">
                  <c:v>40200</c:v>
                </c:pt>
                <c:pt idx="11">
                  <c:v>40203</c:v>
                </c:pt>
                <c:pt idx="12">
                  <c:v>40204</c:v>
                </c:pt>
                <c:pt idx="13">
                  <c:v>40205</c:v>
                </c:pt>
                <c:pt idx="14">
                  <c:v>40206</c:v>
                </c:pt>
                <c:pt idx="15">
                  <c:v>40207</c:v>
                </c:pt>
                <c:pt idx="16">
                  <c:v>40210</c:v>
                </c:pt>
                <c:pt idx="17">
                  <c:v>40211</c:v>
                </c:pt>
                <c:pt idx="18">
                  <c:v>40212</c:v>
                </c:pt>
                <c:pt idx="19">
                  <c:v>40213</c:v>
                </c:pt>
                <c:pt idx="20">
                  <c:v>40214</c:v>
                </c:pt>
                <c:pt idx="21">
                  <c:v>40217</c:v>
                </c:pt>
                <c:pt idx="22">
                  <c:v>40218</c:v>
                </c:pt>
                <c:pt idx="23">
                  <c:v>40219</c:v>
                </c:pt>
                <c:pt idx="24">
                  <c:v>40220</c:v>
                </c:pt>
                <c:pt idx="25">
                  <c:v>40221</c:v>
                </c:pt>
                <c:pt idx="26">
                  <c:v>40225</c:v>
                </c:pt>
                <c:pt idx="27">
                  <c:v>40226</c:v>
                </c:pt>
                <c:pt idx="28">
                  <c:v>40227</c:v>
                </c:pt>
                <c:pt idx="29">
                  <c:v>40228</c:v>
                </c:pt>
                <c:pt idx="30">
                  <c:v>40231</c:v>
                </c:pt>
                <c:pt idx="31">
                  <c:v>40232</c:v>
                </c:pt>
                <c:pt idx="32">
                  <c:v>40233</c:v>
                </c:pt>
                <c:pt idx="33">
                  <c:v>40234</c:v>
                </c:pt>
                <c:pt idx="34">
                  <c:v>40235</c:v>
                </c:pt>
                <c:pt idx="35">
                  <c:v>40238</c:v>
                </c:pt>
                <c:pt idx="36">
                  <c:v>40239</c:v>
                </c:pt>
                <c:pt idx="37">
                  <c:v>40240</c:v>
                </c:pt>
                <c:pt idx="38">
                  <c:v>40241</c:v>
                </c:pt>
                <c:pt idx="39">
                  <c:v>40242</c:v>
                </c:pt>
                <c:pt idx="40">
                  <c:v>40246</c:v>
                </c:pt>
                <c:pt idx="41">
                  <c:v>40247</c:v>
                </c:pt>
                <c:pt idx="42">
                  <c:v>40248</c:v>
                </c:pt>
                <c:pt idx="43">
                  <c:v>40249</c:v>
                </c:pt>
                <c:pt idx="44">
                  <c:v>40252</c:v>
                </c:pt>
                <c:pt idx="45">
                  <c:v>40253</c:v>
                </c:pt>
                <c:pt idx="46">
                  <c:v>40254</c:v>
                </c:pt>
                <c:pt idx="47">
                  <c:v>40255</c:v>
                </c:pt>
                <c:pt idx="48">
                  <c:v>40256</c:v>
                </c:pt>
                <c:pt idx="49">
                  <c:v>40262</c:v>
                </c:pt>
                <c:pt idx="50">
                  <c:v>40263</c:v>
                </c:pt>
                <c:pt idx="51">
                  <c:v>40266</c:v>
                </c:pt>
                <c:pt idx="52">
                  <c:v>40267</c:v>
                </c:pt>
                <c:pt idx="53">
                  <c:v>40268</c:v>
                </c:pt>
                <c:pt idx="54">
                  <c:v>40269</c:v>
                </c:pt>
                <c:pt idx="55">
                  <c:v>40270</c:v>
                </c:pt>
                <c:pt idx="56">
                  <c:v>40273</c:v>
                </c:pt>
                <c:pt idx="57">
                  <c:v>40274</c:v>
                </c:pt>
                <c:pt idx="58">
                  <c:v>40275</c:v>
                </c:pt>
                <c:pt idx="59">
                  <c:v>40276</c:v>
                </c:pt>
                <c:pt idx="60">
                  <c:v>40277</c:v>
                </c:pt>
                <c:pt idx="61">
                  <c:v>40280</c:v>
                </c:pt>
                <c:pt idx="62">
                  <c:v>40281</c:v>
                </c:pt>
                <c:pt idx="63">
                  <c:v>40282</c:v>
                </c:pt>
                <c:pt idx="64">
                  <c:v>40283</c:v>
                </c:pt>
                <c:pt idx="65">
                  <c:v>40284</c:v>
                </c:pt>
                <c:pt idx="66">
                  <c:v>40287</c:v>
                </c:pt>
                <c:pt idx="67">
                  <c:v>40288</c:v>
                </c:pt>
                <c:pt idx="68">
                  <c:v>40289</c:v>
                </c:pt>
                <c:pt idx="69">
                  <c:v>40290</c:v>
                </c:pt>
                <c:pt idx="70">
                  <c:v>40291</c:v>
                </c:pt>
                <c:pt idx="71">
                  <c:v>40294</c:v>
                </c:pt>
                <c:pt idx="72">
                  <c:v>40295</c:v>
                </c:pt>
                <c:pt idx="73">
                  <c:v>40296</c:v>
                </c:pt>
                <c:pt idx="74">
                  <c:v>40297</c:v>
                </c:pt>
                <c:pt idx="75">
                  <c:v>40298</c:v>
                </c:pt>
                <c:pt idx="76">
                  <c:v>40302</c:v>
                </c:pt>
                <c:pt idx="77">
                  <c:v>40303</c:v>
                </c:pt>
                <c:pt idx="78">
                  <c:v>40304</c:v>
                </c:pt>
                <c:pt idx="79">
                  <c:v>40305</c:v>
                </c:pt>
                <c:pt idx="80">
                  <c:v>40309</c:v>
                </c:pt>
                <c:pt idx="81">
                  <c:v>40310</c:v>
                </c:pt>
                <c:pt idx="82">
                  <c:v>40311</c:v>
                </c:pt>
                <c:pt idx="83">
                  <c:v>40312</c:v>
                </c:pt>
                <c:pt idx="84">
                  <c:v>40315</c:v>
                </c:pt>
                <c:pt idx="85">
                  <c:v>40316</c:v>
                </c:pt>
                <c:pt idx="86">
                  <c:v>40317</c:v>
                </c:pt>
                <c:pt idx="87">
                  <c:v>40318</c:v>
                </c:pt>
                <c:pt idx="88">
                  <c:v>40319</c:v>
                </c:pt>
                <c:pt idx="89">
                  <c:v>40322</c:v>
                </c:pt>
                <c:pt idx="90">
                  <c:v>40323</c:v>
                </c:pt>
                <c:pt idx="91">
                  <c:v>40324</c:v>
                </c:pt>
                <c:pt idx="92">
                  <c:v>40325</c:v>
                </c:pt>
                <c:pt idx="93">
                  <c:v>40326</c:v>
                </c:pt>
                <c:pt idx="94">
                  <c:v>40330</c:v>
                </c:pt>
                <c:pt idx="95">
                  <c:v>40331</c:v>
                </c:pt>
                <c:pt idx="96">
                  <c:v>40332</c:v>
                </c:pt>
                <c:pt idx="97">
                  <c:v>40333</c:v>
                </c:pt>
                <c:pt idx="98">
                  <c:v>40336</c:v>
                </c:pt>
                <c:pt idx="99">
                  <c:v>40337</c:v>
                </c:pt>
                <c:pt idx="100">
                  <c:v>40338</c:v>
                </c:pt>
                <c:pt idx="101">
                  <c:v>40339</c:v>
                </c:pt>
                <c:pt idx="102">
                  <c:v>40340</c:v>
                </c:pt>
                <c:pt idx="103">
                  <c:v>40343</c:v>
                </c:pt>
                <c:pt idx="104">
                  <c:v>40344</c:v>
                </c:pt>
                <c:pt idx="105">
                  <c:v>40345</c:v>
                </c:pt>
                <c:pt idx="106">
                  <c:v>40346</c:v>
                </c:pt>
                <c:pt idx="107">
                  <c:v>40347</c:v>
                </c:pt>
                <c:pt idx="108">
                  <c:v>40350</c:v>
                </c:pt>
                <c:pt idx="109">
                  <c:v>40351</c:v>
                </c:pt>
                <c:pt idx="110">
                  <c:v>40352</c:v>
                </c:pt>
                <c:pt idx="111">
                  <c:v>40353</c:v>
                </c:pt>
                <c:pt idx="112">
                  <c:v>40354</c:v>
                </c:pt>
                <c:pt idx="113">
                  <c:v>40357</c:v>
                </c:pt>
                <c:pt idx="114">
                  <c:v>40358</c:v>
                </c:pt>
                <c:pt idx="115">
                  <c:v>40359</c:v>
                </c:pt>
                <c:pt idx="116">
                  <c:v>40360</c:v>
                </c:pt>
                <c:pt idx="117">
                  <c:v>40361</c:v>
                </c:pt>
                <c:pt idx="118">
                  <c:v>40366</c:v>
                </c:pt>
                <c:pt idx="119">
                  <c:v>40367</c:v>
                </c:pt>
                <c:pt idx="120">
                  <c:v>40368</c:v>
                </c:pt>
                <c:pt idx="121">
                  <c:v>40371</c:v>
                </c:pt>
                <c:pt idx="122">
                  <c:v>40372</c:v>
                </c:pt>
                <c:pt idx="123">
                  <c:v>40373</c:v>
                </c:pt>
                <c:pt idx="124">
                  <c:v>40374</c:v>
                </c:pt>
                <c:pt idx="125">
                  <c:v>40375</c:v>
                </c:pt>
                <c:pt idx="126">
                  <c:v>40378</c:v>
                </c:pt>
                <c:pt idx="127">
                  <c:v>40379</c:v>
                </c:pt>
                <c:pt idx="128">
                  <c:v>40380</c:v>
                </c:pt>
                <c:pt idx="129">
                  <c:v>40381</c:v>
                </c:pt>
                <c:pt idx="130">
                  <c:v>40382</c:v>
                </c:pt>
                <c:pt idx="131">
                  <c:v>40385</c:v>
                </c:pt>
                <c:pt idx="132">
                  <c:v>40386</c:v>
                </c:pt>
                <c:pt idx="133">
                  <c:v>40387</c:v>
                </c:pt>
                <c:pt idx="134">
                  <c:v>40388</c:v>
                </c:pt>
                <c:pt idx="135">
                  <c:v>40389</c:v>
                </c:pt>
                <c:pt idx="136">
                  <c:v>40392</c:v>
                </c:pt>
                <c:pt idx="137">
                  <c:v>40393</c:v>
                </c:pt>
                <c:pt idx="138">
                  <c:v>40394</c:v>
                </c:pt>
                <c:pt idx="139">
                  <c:v>40395</c:v>
                </c:pt>
                <c:pt idx="140">
                  <c:v>40396</c:v>
                </c:pt>
                <c:pt idx="141">
                  <c:v>40399</c:v>
                </c:pt>
                <c:pt idx="142">
                  <c:v>40400</c:v>
                </c:pt>
                <c:pt idx="143">
                  <c:v>40401</c:v>
                </c:pt>
                <c:pt idx="144">
                  <c:v>40402</c:v>
                </c:pt>
                <c:pt idx="145">
                  <c:v>40403</c:v>
                </c:pt>
                <c:pt idx="146">
                  <c:v>40406</c:v>
                </c:pt>
                <c:pt idx="147">
                  <c:v>40407</c:v>
                </c:pt>
                <c:pt idx="148">
                  <c:v>40408</c:v>
                </c:pt>
                <c:pt idx="149">
                  <c:v>40409</c:v>
                </c:pt>
                <c:pt idx="150">
                  <c:v>40410</c:v>
                </c:pt>
                <c:pt idx="151">
                  <c:v>40413</c:v>
                </c:pt>
                <c:pt idx="152">
                  <c:v>40414</c:v>
                </c:pt>
                <c:pt idx="153">
                  <c:v>40415</c:v>
                </c:pt>
                <c:pt idx="154">
                  <c:v>40416</c:v>
                </c:pt>
                <c:pt idx="155">
                  <c:v>40417</c:v>
                </c:pt>
                <c:pt idx="156">
                  <c:v>40421</c:v>
                </c:pt>
                <c:pt idx="157">
                  <c:v>40422</c:v>
                </c:pt>
                <c:pt idx="158">
                  <c:v>40423</c:v>
                </c:pt>
                <c:pt idx="159">
                  <c:v>40424</c:v>
                </c:pt>
                <c:pt idx="160">
                  <c:v>40428</c:v>
                </c:pt>
                <c:pt idx="161">
                  <c:v>40429</c:v>
                </c:pt>
                <c:pt idx="162">
                  <c:v>40430</c:v>
                </c:pt>
                <c:pt idx="163">
                  <c:v>40431</c:v>
                </c:pt>
                <c:pt idx="164">
                  <c:v>40434</c:v>
                </c:pt>
                <c:pt idx="165">
                  <c:v>40435</c:v>
                </c:pt>
                <c:pt idx="166">
                  <c:v>40436</c:v>
                </c:pt>
                <c:pt idx="167">
                  <c:v>40437</c:v>
                </c:pt>
                <c:pt idx="168">
                  <c:v>40438</c:v>
                </c:pt>
                <c:pt idx="169">
                  <c:v>40441</c:v>
                </c:pt>
                <c:pt idx="170">
                  <c:v>40442</c:v>
                </c:pt>
                <c:pt idx="171">
                  <c:v>40443</c:v>
                </c:pt>
                <c:pt idx="172">
                  <c:v>40444</c:v>
                </c:pt>
                <c:pt idx="173">
                  <c:v>40445</c:v>
                </c:pt>
                <c:pt idx="174">
                  <c:v>40448</c:v>
                </c:pt>
                <c:pt idx="175">
                  <c:v>40449</c:v>
                </c:pt>
                <c:pt idx="176">
                  <c:v>40450</c:v>
                </c:pt>
                <c:pt idx="177">
                  <c:v>40451</c:v>
                </c:pt>
                <c:pt idx="178">
                  <c:v>40452</c:v>
                </c:pt>
                <c:pt idx="179">
                  <c:v>40455</c:v>
                </c:pt>
                <c:pt idx="180">
                  <c:v>40456</c:v>
                </c:pt>
                <c:pt idx="181">
                  <c:v>40457</c:v>
                </c:pt>
                <c:pt idx="182">
                  <c:v>40458</c:v>
                </c:pt>
                <c:pt idx="183">
                  <c:v>40459</c:v>
                </c:pt>
                <c:pt idx="184">
                  <c:v>40462</c:v>
                </c:pt>
                <c:pt idx="185">
                  <c:v>40463</c:v>
                </c:pt>
                <c:pt idx="186">
                  <c:v>40464</c:v>
                </c:pt>
                <c:pt idx="187">
                  <c:v>40465</c:v>
                </c:pt>
                <c:pt idx="188">
                  <c:v>40466</c:v>
                </c:pt>
                <c:pt idx="189">
                  <c:v>40469</c:v>
                </c:pt>
                <c:pt idx="190">
                  <c:v>40470</c:v>
                </c:pt>
                <c:pt idx="191">
                  <c:v>40471</c:v>
                </c:pt>
                <c:pt idx="192">
                  <c:v>40472</c:v>
                </c:pt>
                <c:pt idx="193">
                  <c:v>40473</c:v>
                </c:pt>
                <c:pt idx="194">
                  <c:v>40476</c:v>
                </c:pt>
                <c:pt idx="195">
                  <c:v>40477</c:v>
                </c:pt>
                <c:pt idx="196">
                  <c:v>40478</c:v>
                </c:pt>
                <c:pt idx="197">
                  <c:v>40479</c:v>
                </c:pt>
                <c:pt idx="198">
                  <c:v>40480</c:v>
                </c:pt>
                <c:pt idx="199">
                  <c:v>40483</c:v>
                </c:pt>
                <c:pt idx="200">
                  <c:v>40484</c:v>
                </c:pt>
                <c:pt idx="201">
                  <c:v>40485</c:v>
                </c:pt>
                <c:pt idx="202">
                  <c:v>40486</c:v>
                </c:pt>
                <c:pt idx="203">
                  <c:v>40487</c:v>
                </c:pt>
                <c:pt idx="204">
                  <c:v>40490</c:v>
                </c:pt>
                <c:pt idx="205">
                  <c:v>40491</c:v>
                </c:pt>
                <c:pt idx="206">
                  <c:v>40492</c:v>
                </c:pt>
                <c:pt idx="207">
                  <c:v>40493</c:v>
                </c:pt>
                <c:pt idx="208">
                  <c:v>40494</c:v>
                </c:pt>
                <c:pt idx="209">
                  <c:v>40497</c:v>
                </c:pt>
                <c:pt idx="210">
                  <c:v>40499</c:v>
                </c:pt>
                <c:pt idx="211">
                  <c:v>40500</c:v>
                </c:pt>
                <c:pt idx="212">
                  <c:v>40501</c:v>
                </c:pt>
                <c:pt idx="213">
                  <c:v>40504</c:v>
                </c:pt>
                <c:pt idx="214">
                  <c:v>40505</c:v>
                </c:pt>
                <c:pt idx="215">
                  <c:v>40506</c:v>
                </c:pt>
                <c:pt idx="216">
                  <c:v>40507</c:v>
                </c:pt>
                <c:pt idx="217">
                  <c:v>40508</c:v>
                </c:pt>
                <c:pt idx="218">
                  <c:v>40511</c:v>
                </c:pt>
                <c:pt idx="219">
                  <c:v>40512</c:v>
                </c:pt>
                <c:pt idx="220">
                  <c:v>40513</c:v>
                </c:pt>
                <c:pt idx="221">
                  <c:v>40514</c:v>
                </c:pt>
                <c:pt idx="222">
                  <c:v>40515</c:v>
                </c:pt>
                <c:pt idx="223">
                  <c:v>40518</c:v>
                </c:pt>
                <c:pt idx="224">
                  <c:v>40519</c:v>
                </c:pt>
                <c:pt idx="225">
                  <c:v>40520</c:v>
                </c:pt>
                <c:pt idx="226">
                  <c:v>40521</c:v>
                </c:pt>
                <c:pt idx="227">
                  <c:v>40522</c:v>
                </c:pt>
                <c:pt idx="228">
                  <c:v>40525</c:v>
                </c:pt>
                <c:pt idx="229">
                  <c:v>40526</c:v>
                </c:pt>
                <c:pt idx="230">
                  <c:v>40527</c:v>
                </c:pt>
                <c:pt idx="231">
                  <c:v>40532</c:v>
                </c:pt>
                <c:pt idx="232">
                  <c:v>40533</c:v>
                </c:pt>
                <c:pt idx="233">
                  <c:v>40534</c:v>
                </c:pt>
                <c:pt idx="234">
                  <c:v>40535</c:v>
                </c:pt>
                <c:pt idx="235">
                  <c:v>40536</c:v>
                </c:pt>
                <c:pt idx="236">
                  <c:v>40539</c:v>
                </c:pt>
                <c:pt idx="237">
                  <c:v>40540</c:v>
                </c:pt>
                <c:pt idx="238">
                  <c:v>40541</c:v>
                </c:pt>
                <c:pt idx="239">
                  <c:v>40542</c:v>
                </c:pt>
                <c:pt idx="240">
                  <c:v>40543</c:v>
                </c:pt>
                <c:pt idx="241">
                  <c:v>40548</c:v>
                </c:pt>
                <c:pt idx="242">
                  <c:v>40549</c:v>
                </c:pt>
                <c:pt idx="243">
                  <c:v>40553</c:v>
                </c:pt>
                <c:pt idx="244">
                  <c:v>40554</c:v>
                </c:pt>
                <c:pt idx="245">
                  <c:v>40555</c:v>
                </c:pt>
                <c:pt idx="246">
                  <c:v>40556</c:v>
                </c:pt>
                <c:pt idx="247">
                  <c:v>40557</c:v>
                </c:pt>
                <c:pt idx="248">
                  <c:v>40560</c:v>
                </c:pt>
                <c:pt idx="249">
                  <c:v>40561</c:v>
                </c:pt>
                <c:pt idx="250">
                  <c:v>40562</c:v>
                </c:pt>
                <c:pt idx="251">
                  <c:v>40563</c:v>
                </c:pt>
                <c:pt idx="252">
                  <c:v>40564</c:v>
                </c:pt>
                <c:pt idx="253">
                  <c:v>40567</c:v>
                </c:pt>
                <c:pt idx="254">
                  <c:v>40568</c:v>
                </c:pt>
                <c:pt idx="255">
                  <c:v>40569</c:v>
                </c:pt>
                <c:pt idx="256">
                  <c:v>40570</c:v>
                </c:pt>
                <c:pt idx="257">
                  <c:v>40571</c:v>
                </c:pt>
                <c:pt idx="258">
                  <c:v>40574</c:v>
                </c:pt>
                <c:pt idx="259">
                  <c:v>40575</c:v>
                </c:pt>
                <c:pt idx="260">
                  <c:v>40576</c:v>
                </c:pt>
                <c:pt idx="261">
                  <c:v>40577</c:v>
                </c:pt>
                <c:pt idx="262">
                  <c:v>40578</c:v>
                </c:pt>
                <c:pt idx="263">
                  <c:v>40581</c:v>
                </c:pt>
                <c:pt idx="264">
                  <c:v>40582</c:v>
                </c:pt>
                <c:pt idx="265">
                  <c:v>40583</c:v>
                </c:pt>
                <c:pt idx="266">
                  <c:v>40584</c:v>
                </c:pt>
                <c:pt idx="267">
                  <c:v>40585</c:v>
                </c:pt>
                <c:pt idx="268">
                  <c:v>40588</c:v>
                </c:pt>
                <c:pt idx="269">
                  <c:v>40589</c:v>
                </c:pt>
                <c:pt idx="270">
                  <c:v>40590</c:v>
                </c:pt>
                <c:pt idx="271">
                  <c:v>40591</c:v>
                </c:pt>
                <c:pt idx="272">
                  <c:v>40592</c:v>
                </c:pt>
                <c:pt idx="273">
                  <c:v>40595</c:v>
                </c:pt>
                <c:pt idx="274">
                  <c:v>40596</c:v>
                </c:pt>
                <c:pt idx="275">
                  <c:v>40597</c:v>
                </c:pt>
                <c:pt idx="276">
                  <c:v>40598</c:v>
                </c:pt>
                <c:pt idx="277">
                  <c:v>40599</c:v>
                </c:pt>
                <c:pt idx="278">
                  <c:v>40602</c:v>
                </c:pt>
                <c:pt idx="279">
                  <c:v>40603</c:v>
                </c:pt>
                <c:pt idx="280">
                  <c:v>40604</c:v>
                </c:pt>
                <c:pt idx="281">
                  <c:v>40605</c:v>
                </c:pt>
                <c:pt idx="282">
                  <c:v>40606</c:v>
                </c:pt>
                <c:pt idx="283">
                  <c:v>40607</c:v>
                </c:pt>
                <c:pt idx="284">
                  <c:v>40611</c:v>
                </c:pt>
                <c:pt idx="285">
                  <c:v>40612</c:v>
                </c:pt>
                <c:pt idx="286">
                  <c:v>40613</c:v>
                </c:pt>
                <c:pt idx="287">
                  <c:v>40616</c:v>
                </c:pt>
                <c:pt idx="288">
                  <c:v>40617</c:v>
                </c:pt>
                <c:pt idx="289">
                  <c:v>40618</c:v>
                </c:pt>
                <c:pt idx="290">
                  <c:v>40619</c:v>
                </c:pt>
                <c:pt idx="291">
                  <c:v>40620</c:v>
                </c:pt>
                <c:pt idx="292">
                  <c:v>40626</c:v>
                </c:pt>
                <c:pt idx="293">
                  <c:v>40627</c:v>
                </c:pt>
                <c:pt idx="294">
                  <c:v>40630</c:v>
                </c:pt>
                <c:pt idx="295">
                  <c:v>40631</c:v>
                </c:pt>
                <c:pt idx="296">
                  <c:v>40632</c:v>
                </c:pt>
                <c:pt idx="297">
                  <c:v>40633</c:v>
                </c:pt>
                <c:pt idx="298">
                  <c:v>40634</c:v>
                </c:pt>
                <c:pt idx="299">
                  <c:v>40637</c:v>
                </c:pt>
                <c:pt idx="300">
                  <c:v>40638</c:v>
                </c:pt>
                <c:pt idx="301">
                  <c:v>40639</c:v>
                </c:pt>
                <c:pt idx="302">
                  <c:v>40640</c:v>
                </c:pt>
                <c:pt idx="303">
                  <c:v>40641</c:v>
                </c:pt>
                <c:pt idx="304">
                  <c:v>40644</c:v>
                </c:pt>
                <c:pt idx="305">
                  <c:v>40645</c:v>
                </c:pt>
                <c:pt idx="306">
                  <c:v>40647</c:v>
                </c:pt>
                <c:pt idx="307">
                  <c:v>40648</c:v>
                </c:pt>
                <c:pt idx="308">
                  <c:v>40651</c:v>
                </c:pt>
                <c:pt idx="309">
                  <c:v>40652</c:v>
                </c:pt>
                <c:pt idx="310">
                  <c:v>40653</c:v>
                </c:pt>
                <c:pt idx="311">
                  <c:v>40654</c:v>
                </c:pt>
                <c:pt idx="312">
                  <c:v>40655</c:v>
                </c:pt>
                <c:pt idx="313">
                  <c:v>40658</c:v>
                </c:pt>
                <c:pt idx="314">
                  <c:v>40659</c:v>
                </c:pt>
                <c:pt idx="315">
                  <c:v>40660</c:v>
                </c:pt>
                <c:pt idx="316">
                  <c:v>40661</c:v>
                </c:pt>
                <c:pt idx="317">
                  <c:v>40662</c:v>
                </c:pt>
                <c:pt idx="318">
                  <c:v>40666</c:v>
                </c:pt>
                <c:pt idx="319">
                  <c:v>40667</c:v>
                </c:pt>
                <c:pt idx="320">
                  <c:v>40668</c:v>
                </c:pt>
                <c:pt idx="321">
                  <c:v>40669</c:v>
                </c:pt>
                <c:pt idx="322">
                  <c:v>40673</c:v>
                </c:pt>
                <c:pt idx="323">
                  <c:v>40674</c:v>
                </c:pt>
                <c:pt idx="324">
                  <c:v>40675</c:v>
                </c:pt>
                <c:pt idx="325">
                  <c:v>40676</c:v>
                </c:pt>
                <c:pt idx="326">
                  <c:v>40679</c:v>
                </c:pt>
                <c:pt idx="327">
                  <c:v>40680</c:v>
                </c:pt>
                <c:pt idx="328">
                  <c:v>40681</c:v>
                </c:pt>
                <c:pt idx="329">
                  <c:v>40682</c:v>
                </c:pt>
                <c:pt idx="330">
                  <c:v>40683</c:v>
                </c:pt>
                <c:pt idx="331">
                  <c:v>40686</c:v>
                </c:pt>
                <c:pt idx="332">
                  <c:v>40687</c:v>
                </c:pt>
                <c:pt idx="333">
                  <c:v>40688</c:v>
                </c:pt>
                <c:pt idx="334">
                  <c:v>40689</c:v>
                </c:pt>
                <c:pt idx="335">
                  <c:v>40690</c:v>
                </c:pt>
                <c:pt idx="336">
                  <c:v>40693</c:v>
                </c:pt>
                <c:pt idx="337">
                  <c:v>40694</c:v>
                </c:pt>
                <c:pt idx="338">
                  <c:v>40695</c:v>
                </c:pt>
                <c:pt idx="339">
                  <c:v>40696</c:v>
                </c:pt>
                <c:pt idx="340">
                  <c:v>40697</c:v>
                </c:pt>
                <c:pt idx="341">
                  <c:v>40700</c:v>
                </c:pt>
                <c:pt idx="342">
                  <c:v>40701</c:v>
                </c:pt>
                <c:pt idx="343">
                  <c:v>40702</c:v>
                </c:pt>
                <c:pt idx="344">
                  <c:v>40703</c:v>
                </c:pt>
                <c:pt idx="345">
                  <c:v>40704</c:v>
                </c:pt>
                <c:pt idx="346">
                  <c:v>40707</c:v>
                </c:pt>
                <c:pt idx="347">
                  <c:v>40708</c:v>
                </c:pt>
                <c:pt idx="348">
                  <c:v>40709</c:v>
                </c:pt>
                <c:pt idx="349">
                  <c:v>40710</c:v>
                </c:pt>
                <c:pt idx="350">
                  <c:v>40711</c:v>
                </c:pt>
                <c:pt idx="351">
                  <c:v>40714</c:v>
                </c:pt>
                <c:pt idx="352">
                  <c:v>40715</c:v>
                </c:pt>
                <c:pt idx="353">
                  <c:v>40716</c:v>
                </c:pt>
                <c:pt idx="354">
                  <c:v>40717</c:v>
                </c:pt>
                <c:pt idx="355">
                  <c:v>40718</c:v>
                </c:pt>
                <c:pt idx="356">
                  <c:v>40721</c:v>
                </c:pt>
                <c:pt idx="357">
                  <c:v>40722</c:v>
                </c:pt>
                <c:pt idx="358">
                  <c:v>40723</c:v>
                </c:pt>
                <c:pt idx="359">
                  <c:v>40724</c:v>
                </c:pt>
                <c:pt idx="360">
                  <c:v>40725</c:v>
                </c:pt>
                <c:pt idx="361">
                  <c:v>40728</c:v>
                </c:pt>
                <c:pt idx="362">
                  <c:v>40729</c:v>
                </c:pt>
                <c:pt idx="363">
                  <c:v>40731</c:v>
                </c:pt>
                <c:pt idx="364">
                  <c:v>40732</c:v>
                </c:pt>
                <c:pt idx="365">
                  <c:v>40735</c:v>
                </c:pt>
                <c:pt idx="366">
                  <c:v>40736</c:v>
                </c:pt>
                <c:pt idx="367">
                  <c:v>40737</c:v>
                </c:pt>
                <c:pt idx="368">
                  <c:v>40738</c:v>
                </c:pt>
                <c:pt idx="369">
                  <c:v>40739</c:v>
                </c:pt>
                <c:pt idx="370">
                  <c:v>40742</c:v>
                </c:pt>
                <c:pt idx="371">
                  <c:v>40743</c:v>
                </c:pt>
                <c:pt idx="372">
                  <c:v>40744</c:v>
                </c:pt>
                <c:pt idx="373">
                  <c:v>40745</c:v>
                </c:pt>
                <c:pt idx="374">
                  <c:v>40746</c:v>
                </c:pt>
                <c:pt idx="375">
                  <c:v>40749</c:v>
                </c:pt>
                <c:pt idx="376">
                  <c:v>40750</c:v>
                </c:pt>
                <c:pt idx="377">
                  <c:v>40751</c:v>
                </c:pt>
                <c:pt idx="378">
                  <c:v>40752</c:v>
                </c:pt>
                <c:pt idx="379">
                  <c:v>40753</c:v>
                </c:pt>
                <c:pt idx="380">
                  <c:v>40756</c:v>
                </c:pt>
                <c:pt idx="381">
                  <c:v>40757</c:v>
                </c:pt>
                <c:pt idx="382">
                  <c:v>40758</c:v>
                </c:pt>
                <c:pt idx="383">
                  <c:v>40759</c:v>
                </c:pt>
                <c:pt idx="384">
                  <c:v>40760</c:v>
                </c:pt>
                <c:pt idx="385">
                  <c:v>40763</c:v>
                </c:pt>
                <c:pt idx="386">
                  <c:v>40764</c:v>
                </c:pt>
                <c:pt idx="387">
                  <c:v>40765</c:v>
                </c:pt>
                <c:pt idx="388">
                  <c:v>40766</c:v>
                </c:pt>
                <c:pt idx="389">
                  <c:v>40767</c:v>
                </c:pt>
                <c:pt idx="390">
                  <c:v>40770</c:v>
                </c:pt>
                <c:pt idx="391">
                  <c:v>40771</c:v>
                </c:pt>
                <c:pt idx="392">
                  <c:v>40772</c:v>
                </c:pt>
                <c:pt idx="393">
                  <c:v>40773</c:v>
                </c:pt>
                <c:pt idx="394">
                  <c:v>40774</c:v>
                </c:pt>
                <c:pt idx="395">
                  <c:v>40777</c:v>
                </c:pt>
                <c:pt idx="396">
                  <c:v>40778</c:v>
                </c:pt>
                <c:pt idx="397">
                  <c:v>40779</c:v>
                </c:pt>
                <c:pt idx="398">
                  <c:v>40780</c:v>
                </c:pt>
                <c:pt idx="399">
                  <c:v>40781</c:v>
                </c:pt>
                <c:pt idx="400">
                  <c:v>40782</c:v>
                </c:pt>
                <c:pt idx="401">
                  <c:v>40786</c:v>
                </c:pt>
                <c:pt idx="402">
                  <c:v>40787</c:v>
                </c:pt>
                <c:pt idx="403">
                  <c:v>40788</c:v>
                </c:pt>
                <c:pt idx="404">
                  <c:v>40791</c:v>
                </c:pt>
                <c:pt idx="405">
                  <c:v>40792</c:v>
                </c:pt>
                <c:pt idx="406">
                  <c:v>40793</c:v>
                </c:pt>
                <c:pt idx="407">
                  <c:v>40794</c:v>
                </c:pt>
                <c:pt idx="408">
                  <c:v>40795</c:v>
                </c:pt>
                <c:pt idx="409">
                  <c:v>40798</c:v>
                </c:pt>
                <c:pt idx="410">
                  <c:v>40799</c:v>
                </c:pt>
                <c:pt idx="411">
                  <c:v>40800</c:v>
                </c:pt>
                <c:pt idx="412">
                  <c:v>40801</c:v>
                </c:pt>
                <c:pt idx="413">
                  <c:v>40802</c:v>
                </c:pt>
                <c:pt idx="414">
                  <c:v>40805</c:v>
                </c:pt>
                <c:pt idx="415">
                  <c:v>40806</c:v>
                </c:pt>
                <c:pt idx="416">
                  <c:v>40807</c:v>
                </c:pt>
                <c:pt idx="417">
                  <c:v>40808</c:v>
                </c:pt>
                <c:pt idx="418">
                  <c:v>40809</c:v>
                </c:pt>
                <c:pt idx="419">
                  <c:v>40812</c:v>
                </c:pt>
                <c:pt idx="420">
                  <c:v>40813</c:v>
                </c:pt>
                <c:pt idx="421">
                  <c:v>40814</c:v>
                </c:pt>
                <c:pt idx="422">
                  <c:v>40815</c:v>
                </c:pt>
                <c:pt idx="423">
                  <c:v>40816</c:v>
                </c:pt>
                <c:pt idx="424">
                  <c:v>40819</c:v>
                </c:pt>
                <c:pt idx="425">
                  <c:v>40820</c:v>
                </c:pt>
                <c:pt idx="426">
                  <c:v>40821</c:v>
                </c:pt>
                <c:pt idx="427">
                  <c:v>40822</c:v>
                </c:pt>
                <c:pt idx="428">
                  <c:v>40823</c:v>
                </c:pt>
                <c:pt idx="429">
                  <c:v>40827</c:v>
                </c:pt>
                <c:pt idx="430">
                  <c:v>40828</c:v>
                </c:pt>
                <c:pt idx="431">
                  <c:v>40829</c:v>
                </c:pt>
                <c:pt idx="432">
                  <c:v>40830</c:v>
                </c:pt>
                <c:pt idx="433">
                  <c:v>40833</c:v>
                </c:pt>
                <c:pt idx="434">
                  <c:v>40834</c:v>
                </c:pt>
                <c:pt idx="435">
                  <c:v>40835</c:v>
                </c:pt>
                <c:pt idx="436">
                  <c:v>40836</c:v>
                </c:pt>
                <c:pt idx="437">
                  <c:v>40837</c:v>
                </c:pt>
                <c:pt idx="438">
                  <c:v>40840</c:v>
                </c:pt>
                <c:pt idx="439">
                  <c:v>40841</c:v>
                </c:pt>
                <c:pt idx="440">
                  <c:v>40842</c:v>
                </c:pt>
                <c:pt idx="441">
                  <c:v>40843</c:v>
                </c:pt>
                <c:pt idx="442">
                  <c:v>40844</c:v>
                </c:pt>
                <c:pt idx="443">
                  <c:v>40847</c:v>
                </c:pt>
                <c:pt idx="444">
                  <c:v>40848</c:v>
                </c:pt>
                <c:pt idx="445">
                  <c:v>40849</c:v>
                </c:pt>
                <c:pt idx="446">
                  <c:v>40850</c:v>
                </c:pt>
                <c:pt idx="447">
                  <c:v>40851</c:v>
                </c:pt>
                <c:pt idx="448">
                  <c:v>40854</c:v>
                </c:pt>
                <c:pt idx="449">
                  <c:v>40855</c:v>
                </c:pt>
                <c:pt idx="450">
                  <c:v>40856</c:v>
                </c:pt>
                <c:pt idx="451">
                  <c:v>40857</c:v>
                </c:pt>
                <c:pt idx="452">
                  <c:v>40861</c:v>
                </c:pt>
                <c:pt idx="453">
                  <c:v>40862</c:v>
                </c:pt>
                <c:pt idx="454">
                  <c:v>40863</c:v>
                </c:pt>
                <c:pt idx="455">
                  <c:v>40864</c:v>
                </c:pt>
                <c:pt idx="456">
                  <c:v>40865</c:v>
                </c:pt>
                <c:pt idx="457">
                  <c:v>40868</c:v>
                </c:pt>
                <c:pt idx="458">
                  <c:v>40869</c:v>
                </c:pt>
                <c:pt idx="459">
                  <c:v>40870</c:v>
                </c:pt>
                <c:pt idx="460">
                  <c:v>40872</c:v>
                </c:pt>
                <c:pt idx="461">
                  <c:v>40875</c:v>
                </c:pt>
                <c:pt idx="462">
                  <c:v>40876</c:v>
                </c:pt>
                <c:pt idx="463">
                  <c:v>40877</c:v>
                </c:pt>
                <c:pt idx="464">
                  <c:v>40878</c:v>
                </c:pt>
                <c:pt idx="465">
                  <c:v>40879</c:v>
                </c:pt>
                <c:pt idx="466">
                  <c:v>40882</c:v>
                </c:pt>
                <c:pt idx="467">
                  <c:v>40883</c:v>
                </c:pt>
                <c:pt idx="468">
                  <c:v>40884</c:v>
                </c:pt>
                <c:pt idx="469">
                  <c:v>40885</c:v>
                </c:pt>
                <c:pt idx="470">
                  <c:v>40886</c:v>
                </c:pt>
                <c:pt idx="471">
                  <c:v>40889</c:v>
                </c:pt>
                <c:pt idx="472">
                  <c:v>40890</c:v>
                </c:pt>
                <c:pt idx="473">
                  <c:v>40891</c:v>
                </c:pt>
                <c:pt idx="474">
                  <c:v>40892</c:v>
                </c:pt>
                <c:pt idx="475">
                  <c:v>40897</c:v>
                </c:pt>
                <c:pt idx="476">
                  <c:v>40898</c:v>
                </c:pt>
                <c:pt idx="477">
                  <c:v>40899</c:v>
                </c:pt>
                <c:pt idx="478">
                  <c:v>40900</c:v>
                </c:pt>
                <c:pt idx="479">
                  <c:v>40904</c:v>
                </c:pt>
                <c:pt idx="480">
                  <c:v>40905</c:v>
                </c:pt>
                <c:pt idx="481">
                  <c:v>40906</c:v>
                </c:pt>
                <c:pt idx="482">
                  <c:v>40907</c:v>
                </c:pt>
                <c:pt idx="483">
                  <c:v>40912</c:v>
                </c:pt>
                <c:pt idx="484">
                  <c:v>40913</c:v>
                </c:pt>
                <c:pt idx="485">
                  <c:v>40914</c:v>
                </c:pt>
                <c:pt idx="486">
                  <c:v>40917</c:v>
                </c:pt>
                <c:pt idx="487">
                  <c:v>40918</c:v>
                </c:pt>
                <c:pt idx="488">
                  <c:v>40919</c:v>
                </c:pt>
                <c:pt idx="489">
                  <c:v>40920</c:v>
                </c:pt>
                <c:pt idx="490">
                  <c:v>40921</c:v>
                </c:pt>
                <c:pt idx="491">
                  <c:v>40925</c:v>
                </c:pt>
                <c:pt idx="492">
                  <c:v>40926</c:v>
                </c:pt>
                <c:pt idx="493">
                  <c:v>40927</c:v>
                </c:pt>
                <c:pt idx="494">
                  <c:v>40928</c:v>
                </c:pt>
                <c:pt idx="495">
                  <c:v>40931</c:v>
                </c:pt>
                <c:pt idx="496">
                  <c:v>40932</c:v>
                </c:pt>
                <c:pt idx="497">
                  <c:v>40933</c:v>
                </c:pt>
                <c:pt idx="498">
                  <c:v>40934</c:v>
                </c:pt>
                <c:pt idx="499">
                  <c:v>40935</c:v>
                </c:pt>
                <c:pt idx="500">
                  <c:v>40938</c:v>
                </c:pt>
                <c:pt idx="501">
                  <c:v>40939</c:v>
                </c:pt>
                <c:pt idx="502">
                  <c:v>40940</c:v>
                </c:pt>
                <c:pt idx="503">
                  <c:v>40941</c:v>
                </c:pt>
                <c:pt idx="504">
                  <c:v>40942</c:v>
                </c:pt>
                <c:pt idx="505">
                  <c:v>40945</c:v>
                </c:pt>
                <c:pt idx="506">
                  <c:v>40946</c:v>
                </c:pt>
                <c:pt idx="507">
                  <c:v>40947</c:v>
                </c:pt>
                <c:pt idx="508">
                  <c:v>40948</c:v>
                </c:pt>
                <c:pt idx="509">
                  <c:v>40949</c:v>
                </c:pt>
                <c:pt idx="510">
                  <c:v>40952</c:v>
                </c:pt>
                <c:pt idx="511">
                  <c:v>40953</c:v>
                </c:pt>
                <c:pt idx="512">
                  <c:v>40954</c:v>
                </c:pt>
                <c:pt idx="513">
                  <c:v>40955</c:v>
                </c:pt>
                <c:pt idx="514">
                  <c:v>40956</c:v>
                </c:pt>
                <c:pt idx="515">
                  <c:v>40960</c:v>
                </c:pt>
                <c:pt idx="516">
                  <c:v>40961</c:v>
                </c:pt>
                <c:pt idx="517">
                  <c:v>40962</c:v>
                </c:pt>
                <c:pt idx="518">
                  <c:v>40963</c:v>
                </c:pt>
                <c:pt idx="519">
                  <c:v>40966</c:v>
                </c:pt>
                <c:pt idx="520">
                  <c:v>40967</c:v>
                </c:pt>
                <c:pt idx="521">
                  <c:v>40968</c:v>
                </c:pt>
                <c:pt idx="522">
                  <c:v>40969</c:v>
                </c:pt>
                <c:pt idx="523">
                  <c:v>40970</c:v>
                </c:pt>
                <c:pt idx="524">
                  <c:v>40973</c:v>
                </c:pt>
                <c:pt idx="525">
                  <c:v>40974</c:v>
                </c:pt>
                <c:pt idx="526">
                  <c:v>40975</c:v>
                </c:pt>
                <c:pt idx="527">
                  <c:v>40980</c:v>
                </c:pt>
                <c:pt idx="528">
                  <c:v>40981</c:v>
                </c:pt>
                <c:pt idx="529">
                  <c:v>40982</c:v>
                </c:pt>
                <c:pt idx="530">
                  <c:v>40983</c:v>
                </c:pt>
                <c:pt idx="531">
                  <c:v>40984</c:v>
                </c:pt>
                <c:pt idx="532">
                  <c:v>40987</c:v>
                </c:pt>
                <c:pt idx="533">
                  <c:v>40988</c:v>
                </c:pt>
                <c:pt idx="534">
                  <c:v>40994</c:v>
                </c:pt>
                <c:pt idx="535">
                  <c:v>40995</c:v>
                </c:pt>
                <c:pt idx="536">
                  <c:v>40996</c:v>
                </c:pt>
                <c:pt idx="537">
                  <c:v>40997</c:v>
                </c:pt>
                <c:pt idx="538">
                  <c:v>40998</c:v>
                </c:pt>
                <c:pt idx="539">
                  <c:v>41001</c:v>
                </c:pt>
                <c:pt idx="540">
                  <c:v>41002</c:v>
                </c:pt>
                <c:pt idx="541">
                  <c:v>41003</c:v>
                </c:pt>
                <c:pt idx="542">
                  <c:v>41004</c:v>
                </c:pt>
                <c:pt idx="543">
                  <c:v>41005</c:v>
                </c:pt>
                <c:pt idx="544">
                  <c:v>41008</c:v>
                </c:pt>
                <c:pt idx="545">
                  <c:v>41009</c:v>
                </c:pt>
                <c:pt idx="546">
                  <c:v>41010</c:v>
                </c:pt>
                <c:pt idx="547">
                  <c:v>41011</c:v>
                </c:pt>
                <c:pt idx="548">
                  <c:v>41012</c:v>
                </c:pt>
                <c:pt idx="549">
                  <c:v>41015</c:v>
                </c:pt>
                <c:pt idx="550">
                  <c:v>41016</c:v>
                </c:pt>
                <c:pt idx="551">
                  <c:v>41017</c:v>
                </c:pt>
                <c:pt idx="552">
                  <c:v>41018</c:v>
                </c:pt>
                <c:pt idx="553">
                  <c:v>41019</c:v>
                </c:pt>
                <c:pt idx="554">
                  <c:v>41022</c:v>
                </c:pt>
                <c:pt idx="555">
                  <c:v>41023</c:v>
                </c:pt>
                <c:pt idx="556">
                  <c:v>41024</c:v>
                </c:pt>
                <c:pt idx="557">
                  <c:v>41025</c:v>
                </c:pt>
                <c:pt idx="558">
                  <c:v>41026</c:v>
                </c:pt>
                <c:pt idx="559">
                  <c:v>41031</c:v>
                </c:pt>
                <c:pt idx="560">
                  <c:v>41032</c:v>
                </c:pt>
                <c:pt idx="561">
                  <c:v>41033</c:v>
                </c:pt>
                <c:pt idx="562">
                  <c:v>41036</c:v>
                </c:pt>
                <c:pt idx="563">
                  <c:v>41037</c:v>
                </c:pt>
                <c:pt idx="564">
                  <c:v>41039</c:v>
                </c:pt>
                <c:pt idx="565">
                  <c:v>41040</c:v>
                </c:pt>
                <c:pt idx="566">
                  <c:v>41043</c:v>
                </c:pt>
                <c:pt idx="567">
                  <c:v>41044</c:v>
                </c:pt>
                <c:pt idx="568">
                  <c:v>41045</c:v>
                </c:pt>
                <c:pt idx="569">
                  <c:v>41046</c:v>
                </c:pt>
                <c:pt idx="570">
                  <c:v>41047</c:v>
                </c:pt>
                <c:pt idx="571">
                  <c:v>41050</c:v>
                </c:pt>
                <c:pt idx="572">
                  <c:v>41051</c:v>
                </c:pt>
                <c:pt idx="573">
                  <c:v>41052</c:v>
                </c:pt>
                <c:pt idx="574">
                  <c:v>41053</c:v>
                </c:pt>
                <c:pt idx="575">
                  <c:v>41054</c:v>
                </c:pt>
                <c:pt idx="576">
                  <c:v>41058</c:v>
                </c:pt>
                <c:pt idx="577">
                  <c:v>41059</c:v>
                </c:pt>
                <c:pt idx="578">
                  <c:v>41060</c:v>
                </c:pt>
                <c:pt idx="579">
                  <c:v>41061</c:v>
                </c:pt>
                <c:pt idx="580">
                  <c:v>41064</c:v>
                </c:pt>
                <c:pt idx="581">
                  <c:v>41065</c:v>
                </c:pt>
                <c:pt idx="582">
                  <c:v>41066</c:v>
                </c:pt>
                <c:pt idx="583">
                  <c:v>41067</c:v>
                </c:pt>
                <c:pt idx="584">
                  <c:v>41068</c:v>
                </c:pt>
                <c:pt idx="585">
                  <c:v>41071</c:v>
                </c:pt>
                <c:pt idx="586">
                  <c:v>41072</c:v>
                </c:pt>
                <c:pt idx="587">
                  <c:v>41073</c:v>
                </c:pt>
                <c:pt idx="588">
                  <c:v>41074</c:v>
                </c:pt>
                <c:pt idx="589">
                  <c:v>41075</c:v>
                </c:pt>
                <c:pt idx="590">
                  <c:v>41078</c:v>
                </c:pt>
                <c:pt idx="591">
                  <c:v>41079</c:v>
                </c:pt>
                <c:pt idx="592">
                  <c:v>41080</c:v>
                </c:pt>
                <c:pt idx="593">
                  <c:v>41081</c:v>
                </c:pt>
                <c:pt idx="594">
                  <c:v>41082</c:v>
                </c:pt>
                <c:pt idx="595">
                  <c:v>41085</c:v>
                </c:pt>
                <c:pt idx="596">
                  <c:v>41086</c:v>
                </c:pt>
                <c:pt idx="597">
                  <c:v>41087</c:v>
                </c:pt>
                <c:pt idx="598">
                  <c:v>41088</c:v>
                </c:pt>
                <c:pt idx="599">
                  <c:v>41089</c:v>
                </c:pt>
                <c:pt idx="600">
                  <c:v>41092</c:v>
                </c:pt>
                <c:pt idx="601">
                  <c:v>41093</c:v>
                </c:pt>
                <c:pt idx="602">
                  <c:v>41095</c:v>
                </c:pt>
                <c:pt idx="603">
                  <c:v>41099</c:v>
                </c:pt>
                <c:pt idx="604">
                  <c:v>41100</c:v>
                </c:pt>
                <c:pt idx="605">
                  <c:v>41101</c:v>
                </c:pt>
                <c:pt idx="606">
                  <c:v>41102</c:v>
                </c:pt>
                <c:pt idx="607">
                  <c:v>41103</c:v>
                </c:pt>
                <c:pt idx="608">
                  <c:v>41106</c:v>
                </c:pt>
                <c:pt idx="609">
                  <c:v>41107</c:v>
                </c:pt>
                <c:pt idx="610">
                  <c:v>41108</c:v>
                </c:pt>
                <c:pt idx="611">
                  <c:v>41109</c:v>
                </c:pt>
                <c:pt idx="612">
                  <c:v>41110</c:v>
                </c:pt>
                <c:pt idx="613">
                  <c:v>41113</c:v>
                </c:pt>
                <c:pt idx="614">
                  <c:v>41114</c:v>
                </c:pt>
                <c:pt idx="615">
                  <c:v>41115</c:v>
                </c:pt>
                <c:pt idx="616">
                  <c:v>41116</c:v>
                </c:pt>
                <c:pt idx="617">
                  <c:v>41117</c:v>
                </c:pt>
                <c:pt idx="618">
                  <c:v>41120</c:v>
                </c:pt>
                <c:pt idx="619">
                  <c:v>41121</c:v>
                </c:pt>
                <c:pt idx="620">
                  <c:v>41122</c:v>
                </c:pt>
                <c:pt idx="621">
                  <c:v>41123</c:v>
                </c:pt>
                <c:pt idx="622">
                  <c:v>41124</c:v>
                </c:pt>
                <c:pt idx="623">
                  <c:v>41127</c:v>
                </c:pt>
                <c:pt idx="624">
                  <c:v>41128</c:v>
                </c:pt>
                <c:pt idx="625">
                  <c:v>41129</c:v>
                </c:pt>
                <c:pt idx="626">
                  <c:v>41130</c:v>
                </c:pt>
                <c:pt idx="627">
                  <c:v>41131</c:v>
                </c:pt>
                <c:pt idx="628">
                  <c:v>41134</c:v>
                </c:pt>
                <c:pt idx="629">
                  <c:v>41135</c:v>
                </c:pt>
                <c:pt idx="630">
                  <c:v>41136</c:v>
                </c:pt>
                <c:pt idx="631">
                  <c:v>41137</c:v>
                </c:pt>
                <c:pt idx="632">
                  <c:v>41138</c:v>
                </c:pt>
                <c:pt idx="633">
                  <c:v>41141</c:v>
                </c:pt>
                <c:pt idx="634">
                  <c:v>41142</c:v>
                </c:pt>
                <c:pt idx="635">
                  <c:v>41143</c:v>
                </c:pt>
                <c:pt idx="636">
                  <c:v>41144</c:v>
                </c:pt>
                <c:pt idx="637">
                  <c:v>41145</c:v>
                </c:pt>
                <c:pt idx="638">
                  <c:v>41148</c:v>
                </c:pt>
                <c:pt idx="639">
                  <c:v>41149</c:v>
                </c:pt>
                <c:pt idx="640">
                  <c:v>41150</c:v>
                </c:pt>
                <c:pt idx="641">
                  <c:v>41152</c:v>
                </c:pt>
                <c:pt idx="642">
                  <c:v>41156</c:v>
                </c:pt>
                <c:pt idx="643">
                  <c:v>41157</c:v>
                </c:pt>
                <c:pt idx="644">
                  <c:v>41158</c:v>
                </c:pt>
                <c:pt idx="645">
                  <c:v>41159</c:v>
                </c:pt>
                <c:pt idx="646">
                  <c:v>41162</c:v>
                </c:pt>
                <c:pt idx="647">
                  <c:v>41163</c:v>
                </c:pt>
                <c:pt idx="648">
                  <c:v>41164</c:v>
                </c:pt>
                <c:pt idx="649">
                  <c:v>41165</c:v>
                </c:pt>
                <c:pt idx="650">
                  <c:v>41166</c:v>
                </c:pt>
                <c:pt idx="651">
                  <c:v>41169</c:v>
                </c:pt>
                <c:pt idx="652">
                  <c:v>41170</c:v>
                </c:pt>
                <c:pt idx="653">
                  <c:v>41171</c:v>
                </c:pt>
                <c:pt idx="654">
                  <c:v>41172</c:v>
                </c:pt>
                <c:pt idx="655">
                  <c:v>41173</c:v>
                </c:pt>
                <c:pt idx="656">
                  <c:v>41176</c:v>
                </c:pt>
                <c:pt idx="657">
                  <c:v>41177</c:v>
                </c:pt>
                <c:pt idx="658">
                  <c:v>41178</c:v>
                </c:pt>
                <c:pt idx="659">
                  <c:v>41179</c:v>
                </c:pt>
                <c:pt idx="660">
                  <c:v>41180</c:v>
                </c:pt>
              </c:numCache>
            </c:numRef>
          </c:cat>
          <c:val>
            <c:numRef>
              <c:f>'Figure 2.3.4'!$D$5:$D$665</c:f>
              <c:numCache>
                <c:formatCode>0.00</c:formatCode>
                <c:ptCount val="661"/>
                <c:pt idx="0">
                  <c:v>148.33500000000001</c:v>
                </c:pt>
                <c:pt idx="1">
                  <c:v>148.19999999999999</c:v>
                </c:pt>
                <c:pt idx="2">
                  <c:v>148.13999999999999</c:v>
                </c:pt>
                <c:pt idx="3">
                  <c:v>148.1</c:v>
                </c:pt>
                <c:pt idx="4">
                  <c:v>148.07499999999999</c:v>
                </c:pt>
                <c:pt idx="5">
                  <c:v>148.07499999999999</c:v>
                </c:pt>
                <c:pt idx="6">
                  <c:v>148.02500000000001</c:v>
                </c:pt>
                <c:pt idx="7">
                  <c:v>147.95500000000001</c:v>
                </c:pt>
                <c:pt idx="8">
                  <c:v>147.94</c:v>
                </c:pt>
                <c:pt idx="9">
                  <c:v>147.905</c:v>
                </c:pt>
                <c:pt idx="10">
                  <c:v>147.875</c:v>
                </c:pt>
                <c:pt idx="11">
                  <c:v>147.99</c:v>
                </c:pt>
                <c:pt idx="12">
                  <c:v>148.01</c:v>
                </c:pt>
                <c:pt idx="13">
                  <c:v>148.10499999999999</c:v>
                </c:pt>
                <c:pt idx="14">
                  <c:v>148.19999999999999</c:v>
                </c:pt>
                <c:pt idx="15">
                  <c:v>148.095</c:v>
                </c:pt>
                <c:pt idx="16">
                  <c:v>147.995</c:v>
                </c:pt>
                <c:pt idx="17">
                  <c:v>147.97</c:v>
                </c:pt>
                <c:pt idx="18">
                  <c:v>147.89500000000001</c:v>
                </c:pt>
                <c:pt idx="19">
                  <c:v>147.84</c:v>
                </c:pt>
                <c:pt idx="20">
                  <c:v>147.82499999999999</c:v>
                </c:pt>
                <c:pt idx="21">
                  <c:v>147.97499999999999</c:v>
                </c:pt>
                <c:pt idx="22">
                  <c:v>148.15</c:v>
                </c:pt>
                <c:pt idx="23">
                  <c:v>148.21</c:v>
                </c:pt>
                <c:pt idx="24">
                  <c:v>147.94999999999999</c:v>
                </c:pt>
                <c:pt idx="25">
                  <c:v>147.9</c:v>
                </c:pt>
                <c:pt idx="26">
                  <c:v>148.155</c:v>
                </c:pt>
                <c:pt idx="27">
                  <c:v>147.83500000000001</c:v>
                </c:pt>
                <c:pt idx="28">
                  <c:v>147.76499999999999</c:v>
                </c:pt>
                <c:pt idx="29">
                  <c:v>147.76</c:v>
                </c:pt>
                <c:pt idx="30">
                  <c:v>147.65</c:v>
                </c:pt>
                <c:pt idx="31">
                  <c:v>147.47</c:v>
                </c:pt>
                <c:pt idx="32">
                  <c:v>147.32</c:v>
                </c:pt>
                <c:pt idx="33">
                  <c:v>147.34</c:v>
                </c:pt>
                <c:pt idx="34">
                  <c:v>147.32</c:v>
                </c:pt>
                <c:pt idx="35">
                  <c:v>147.22</c:v>
                </c:pt>
                <c:pt idx="36">
                  <c:v>147.36500000000001</c:v>
                </c:pt>
                <c:pt idx="37">
                  <c:v>147.41499999999999</c:v>
                </c:pt>
                <c:pt idx="38">
                  <c:v>147.28</c:v>
                </c:pt>
                <c:pt idx="39">
                  <c:v>147.22499999999999</c:v>
                </c:pt>
                <c:pt idx="40">
                  <c:v>147.23500000000001</c:v>
                </c:pt>
                <c:pt idx="41">
                  <c:v>147.285</c:v>
                </c:pt>
                <c:pt idx="42">
                  <c:v>147.14500000000001</c:v>
                </c:pt>
                <c:pt idx="43">
                  <c:v>147.11000000000001</c:v>
                </c:pt>
                <c:pt idx="44">
                  <c:v>147.1</c:v>
                </c:pt>
                <c:pt idx="45">
                  <c:v>147.05000000000001</c:v>
                </c:pt>
                <c:pt idx="46">
                  <c:v>147.01</c:v>
                </c:pt>
                <c:pt idx="47">
                  <c:v>147.04499999999999</c:v>
                </c:pt>
                <c:pt idx="48">
                  <c:v>146.94999999999999</c:v>
                </c:pt>
                <c:pt idx="49">
                  <c:v>146.89500000000001</c:v>
                </c:pt>
                <c:pt idx="50">
                  <c:v>146.89500000000001</c:v>
                </c:pt>
                <c:pt idx="51">
                  <c:v>146.97999999999999</c:v>
                </c:pt>
                <c:pt idx="52">
                  <c:v>147.08500000000001</c:v>
                </c:pt>
                <c:pt idx="53">
                  <c:v>146.97</c:v>
                </c:pt>
                <c:pt idx="54">
                  <c:v>147.065</c:v>
                </c:pt>
                <c:pt idx="55">
                  <c:v>146.97999999999999</c:v>
                </c:pt>
                <c:pt idx="56">
                  <c:v>146.88</c:v>
                </c:pt>
                <c:pt idx="57">
                  <c:v>146.905</c:v>
                </c:pt>
                <c:pt idx="58">
                  <c:v>146.9</c:v>
                </c:pt>
                <c:pt idx="59">
                  <c:v>146.84</c:v>
                </c:pt>
                <c:pt idx="60">
                  <c:v>146.785</c:v>
                </c:pt>
                <c:pt idx="61">
                  <c:v>146.755</c:v>
                </c:pt>
                <c:pt idx="62">
                  <c:v>146.68</c:v>
                </c:pt>
                <c:pt idx="63">
                  <c:v>146.63499999999999</c:v>
                </c:pt>
                <c:pt idx="64">
                  <c:v>146.57499999999999</c:v>
                </c:pt>
                <c:pt idx="65">
                  <c:v>146.49</c:v>
                </c:pt>
                <c:pt idx="66">
                  <c:v>146.625</c:v>
                </c:pt>
                <c:pt idx="67">
                  <c:v>146.63499999999999</c:v>
                </c:pt>
                <c:pt idx="68">
                  <c:v>146.46</c:v>
                </c:pt>
                <c:pt idx="69">
                  <c:v>146.61000000000001</c:v>
                </c:pt>
                <c:pt idx="70">
                  <c:v>146.495</c:v>
                </c:pt>
                <c:pt idx="71">
                  <c:v>146.52000000000001</c:v>
                </c:pt>
                <c:pt idx="72">
                  <c:v>146.405</c:v>
                </c:pt>
                <c:pt idx="73">
                  <c:v>146.62</c:v>
                </c:pt>
                <c:pt idx="74">
                  <c:v>146.73500000000001</c:v>
                </c:pt>
                <c:pt idx="75">
                  <c:v>146.435</c:v>
                </c:pt>
                <c:pt idx="76">
                  <c:v>146.52500000000001</c:v>
                </c:pt>
                <c:pt idx="77">
                  <c:v>146.73500000000001</c:v>
                </c:pt>
                <c:pt idx="78">
                  <c:v>146.9</c:v>
                </c:pt>
                <c:pt idx="79">
                  <c:v>147.065</c:v>
                </c:pt>
                <c:pt idx="80">
                  <c:v>147.16999999999999</c:v>
                </c:pt>
                <c:pt idx="81">
                  <c:v>147.17500000000001</c:v>
                </c:pt>
                <c:pt idx="82">
                  <c:v>146.54</c:v>
                </c:pt>
                <c:pt idx="83">
                  <c:v>146.47499999999999</c:v>
                </c:pt>
                <c:pt idx="84">
                  <c:v>146.72999999999999</c:v>
                </c:pt>
                <c:pt idx="85">
                  <c:v>146.69499999999999</c:v>
                </c:pt>
                <c:pt idx="86">
                  <c:v>146.56</c:v>
                </c:pt>
                <c:pt idx="87">
                  <c:v>146.54</c:v>
                </c:pt>
                <c:pt idx="88">
                  <c:v>146.935</c:v>
                </c:pt>
                <c:pt idx="89">
                  <c:v>146.45500000000001</c:v>
                </c:pt>
                <c:pt idx="90">
                  <c:v>146.655</c:v>
                </c:pt>
                <c:pt idx="91">
                  <c:v>146.83500000000001</c:v>
                </c:pt>
                <c:pt idx="92">
                  <c:v>146.625</c:v>
                </c:pt>
                <c:pt idx="93">
                  <c:v>146.505</c:v>
                </c:pt>
                <c:pt idx="94">
                  <c:v>146.88999999999999</c:v>
                </c:pt>
                <c:pt idx="95">
                  <c:v>146.83500000000001</c:v>
                </c:pt>
                <c:pt idx="96">
                  <c:v>146.64500000000001</c:v>
                </c:pt>
                <c:pt idx="97">
                  <c:v>146.77000000000001</c:v>
                </c:pt>
                <c:pt idx="98">
                  <c:v>147.08000000000001</c:v>
                </c:pt>
                <c:pt idx="99">
                  <c:v>147.19</c:v>
                </c:pt>
                <c:pt idx="100">
                  <c:v>147.23500000000001</c:v>
                </c:pt>
                <c:pt idx="101">
                  <c:v>146.95500000000001</c:v>
                </c:pt>
                <c:pt idx="102">
                  <c:v>147.04</c:v>
                </c:pt>
                <c:pt idx="103">
                  <c:v>147.08500000000001</c:v>
                </c:pt>
                <c:pt idx="104">
                  <c:v>147.26</c:v>
                </c:pt>
                <c:pt idx="105">
                  <c:v>147.08500000000001</c:v>
                </c:pt>
                <c:pt idx="106">
                  <c:v>147.06</c:v>
                </c:pt>
                <c:pt idx="107">
                  <c:v>147</c:v>
                </c:pt>
                <c:pt idx="108">
                  <c:v>146.94499999999999</c:v>
                </c:pt>
                <c:pt idx="109">
                  <c:v>146.99</c:v>
                </c:pt>
                <c:pt idx="110">
                  <c:v>147.13499999999999</c:v>
                </c:pt>
                <c:pt idx="111">
                  <c:v>147.19999999999999</c:v>
                </c:pt>
                <c:pt idx="112">
                  <c:v>147.32499999999999</c:v>
                </c:pt>
                <c:pt idx="113">
                  <c:v>147.41999999999999</c:v>
                </c:pt>
                <c:pt idx="114">
                  <c:v>147.47499999999999</c:v>
                </c:pt>
                <c:pt idx="115">
                  <c:v>147.535</c:v>
                </c:pt>
                <c:pt idx="116">
                  <c:v>147.47499999999999</c:v>
                </c:pt>
                <c:pt idx="117">
                  <c:v>147.46</c:v>
                </c:pt>
                <c:pt idx="118">
                  <c:v>147.35499999999999</c:v>
                </c:pt>
                <c:pt idx="119">
                  <c:v>147.505</c:v>
                </c:pt>
                <c:pt idx="120">
                  <c:v>147.535</c:v>
                </c:pt>
                <c:pt idx="121">
                  <c:v>147.61500000000001</c:v>
                </c:pt>
                <c:pt idx="122">
                  <c:v>147.715</c:v>
                </c:pt>
                <c:pt idx="123">
                  <c:v>147.72499999999999</c:v>
                </c:pt>
                <c:pt idx="124">
                  <c:v>147.565</c:v>
                </c:pt>
                <c:pt idx="125">
                  <c:v>147.54</c:v>
                </c:pt>
                <c:pt idx="126">
                  <c:v>147.47</c:v>
                </c:pt>
                <c:pt idx="127">
                  <c:v>147.54</c:v>
                </c:pt>
                <c:pt idx="128">
                  <c:v>147.56</c:v>
                </c:pt>
                <c:pt idx="129">
                  <c:v>147.63499999999999</c:v>
                </c:pt>
                <c:pt idx="130">
                  <c:v>147.435</c:v>
                </c:pt>
                <c:pt idx="131">
                  <c:v>147.315</c:v>
                </c:pt>
                <c:pt idx="132">
                  <c:v>147.43</c:v>
                </c:pt>
                <c:pt idx="133">
                  <c:v>147.56</c:v>
                </c:pt>
                <c:pt idx="134">
                  <c:v>147.6</c:v>
                </c:pt>
                <c:pt idx="135">
                  <c:v>147.72</c:v>
                </c:pt>
                <c:pt idx="136">
                  <c:v>147.78</c:v>
                </c:pt>
                <c:pt idx="137">
                  <c:v>147.655</c:v>
                </c:pt>
                <c:pt idx="138">
                  <c:v>147.465</c:v>
                </c:pt>
                <c:pt idx="139">
                  <c:v>147.375</c:v>
                </c:pt>
                <c:pt idx="140">
                  <c:v>147.27500000000001</c:v>
                </c:pt>
                <c:pt idx="141">
                  <c:v>147.25</c:v>
                </c:pt>
                <c:pt idx="142">
                  <c:v>147.36500000000001</c:v>
                </c:pt>
                <c:pt idx="143">
                  <c:v>147.33500000000001</c:v>
                </c:pt>
                <c:pt idx="144">
                  <c:v>147.67500000000001</c:v>
                </c:pt>
                <c:pt idx="145">
                  <c:v>147.36500000000001</c:v>
                </c:pt>
                <c:pt idx="146">
                  <c:v>147.37</c:v>
                </c:pt>
                <c:pt idx="147">
                  <c:v>147.255</c:v>
                </c:pt>
                <c:pt idx="148">
                  <c:v>147.16999999999999</c:v>
                </c:pt>
                <c:pt idx="149">
                  <c:v>147.16499999999999</c:v>
                </c:pt>
                <c:pt idx="150">
                  <c:v>147.11500000000001</c:v>
                </c:pt>
                <c:pt idx="151">
                  <c:v>147.21</c:v>
                </c:pt>
                <c:pt idx="152">
                  <c:v>147.16499999999999</c:v>
                </c:pt>
                <c:pt idx="153">
                  <c:v>147.26</c:v>
                </c:pt>
                <c:pt idx="154">
                  <c:v>147.16</c:v>
                </c:pt>
                <c:pt idx="155">
                  <c:v>147.14500000000001</c:v>
                </c:pt>
                <c:pt idx="156">
                  <c:v>147.34</c:v>
                </c:pt>
                <c:pt idx="157">
                  <c:v>147.23500000000001</c:v>
                </c:pt>
                <c:pt idx="158">
                  <c:v>147.27000000000001</c:v>
                </c:pt>
                <c:pt idx="159">
                  <c:v>147.285</c:v>
                </c:pt>
                <c:pt idx="160">
                  <c:v>147.35499999999999</c:v>
                </c:pt>
                <c:pt idx="161">
                  <c:v>147.47999999999999</c:v>
                </c:pt>
                <c:pt idx="162">
                  <c:v>147.47</c:v>
                </c:pt>
                <c:pt idx="163">
                  <c:v>147.38</c:v>
                </c:pt>
                <c:pt idx="164">
                  <c:v>147.245</c:v>
                </c:pt>
                <c:pt idx="165">
                  <c:v>147.19999999999999</c:v>
                </c:pt>
                <c:pt idx="166">
                  <c:v>147.16499999999999</c:v>
                </c:pt>
                <c:pt idx="167">
                  <c:v>147.29499999999999</c:v>
                </c:pt>
                <c:pt idx="168">
                  <c:v>147.39500000000001</c:v>
                </c:pt>
                <c:pt idx="169">
                  <c:v>147.44999999999999</c:v>
                </c:pt>
                <c:pt idx="170">
                  <c:v>147.47999999999999</c:v>
                </c:pt>
                <c:pt idx="171">
                  <c:v>147.32</c:v>
                </c:pt>
                <c:pt idx="172">
                  <c:v>147.48500000000001</c:v>
                </c:pt>
                <c:pt idx="173">
                  <c:v>147.535</c:v>
                </c:pt>
                <c:pt idx="174">
                  <c:v>147.54</c:v>
                </c:pt>
                <c:pt idx="175">
                  <c:v>147.42500000000001</c:v>
                </c:pt>
                <c:pt idx="176">
                  <c:v>147.49</c:v>
                </c:pt>
                <c:pt idx="177">
                  <c:v>147.62</c:v>
                </c:pt>
                <c:pt idx="178">
                  <c:v>147.61000000000001</c:v>
                </c:pt>
                <c:pt idx="179">
                  <c:v>147.51</c:v>
                </c:pt>
                <c:pt idx="180">
                  <c:v>147.535</c:v>
                </c:pt>
                <c:pt idx="181">
                  <c:v>147.44</c:v>
                </c:pt>
                <c:pt idx="182">
                  <c:v>147.47</c:v>
                </c:pt>
                <c:pt idx="183">
                  <c:v>147.56</c:v>
                </c:pt>
                <c:pt idx="184">
                  <c:v>147.60499999999999</c:v>
                </c:pt>
                <c:pt idx="185">
                  <c:v>147.755</c:v>
                </c:pt>
                <c:pt idx="186">
                  <c:v>147.76</c:v>
                </c:pt>
                <c:pt idx="187">
                  <c:v>147.59</c:v>
                </c:pt>
                <c:pt idx="188">
                  <c:v>147.465</c:v>
                </c:pt>
                <c:pt idx="189">
                  <c:v>147.565</c:v>
                </c:pt>
                <c:pt idx="190">
                  <c:v>147.58000000000001</c:v>
                </c:pt>
                <c:pt idx="191">
                  <c:v>147.58500000000001</c:v>
                </c:pt>
                <c:pt idx="192">
                  <c:v>147.68</c:v>
                </c:pt>
                <c:pt idx="193">
                  <c:v>147.52000000000001</c:v>
                </c:pt>
                <c:pt idx="194">
                  <c:v>147.58000000000001</c:v>
                </c:pt>
                <c:pt idx="195">
                  <c:v>147.625</c:v>
                </c:pt>
                <c:pt idx="196">
                  <c:v>147.54499999999999</c:v>
                </c:pt>
                <c:pt idx="197">
                  <c:v>147.57499999999999</c:v>
                </c:pt>
                <c:pt idx="198">
                  <c:v>147.52000000000001</c:v>
                </c:pt>
                <c:pt idx="199">
                  <c:v>147.55000000000001</c:v>
                </c:pt>
                <c:pt idx="200">
                  <c:v>147.55000000000001</c:v>
                </c:pt>
                <c:pt idx="201">
                  <c:v>147.59</c:v>
                </c:pt>
                <c:pt idx="202">
                  <c:v>147.51499999999999</c:v>
                </c:pt>
                <c:pt idx="203">
                  <c:v>147.5</c:v>
                </c:pt>
                <c:pt idx="204">
                  <c:v>147.60499999999999</c:v>
                </c:pt>
                <c:pt idx="205">
                  <c:v>147.63499999999999</c:v>
                </c:pt>
                <c:pt idx="206">
                  <c:v>147.62</c:v>
                </c:pt>
                <c:pt idx="207">
                  <c:v>147.62</c:v>
                </c:pt>
                <c:pt idx="208">
                  <c:v>147.55000000000001</c:v>
                </c:pt>
                <c:pt idx="209">
                  <c:v>147.58000000000001</c:v>
                </c:pt>
                <c:pt idx="210">
                  <c:v>147.55000000000001</c:v>
                </c:pt>
                <c:pt idx="211">
                  <c:v>147.52000000000001</c:v>
                </c:pt>
                <c:pt idx="212">
                  <c:v>147.535</c:v>
                </c:pt>
                <c:pt idx="213">
                  <c:v>147.44999999999999</c:v>
                </c:pt>
                <c:pt idx="214">
                  <c:v>147.47</c:v>
                </c:pt>
                <c:pt idx="215">
                  <c:v>147.44499999999999</c:v>
                </c:pt>
                <c:pt idx="216">
                  <c:v>147.46</c:v>
                </c:pt>
                <c:pt idx="217">
                  <c:v>147.49</c:v>
                </c:pt>
                <c:pt idx="218">
                  <c:v>147.51</c:v>
                </c:pt>
                <c:pt idx="219">
                  <c:v>147.59</c:v>
                </c:pt>
                <c:pt idx="220">
                  <c:v>147.61000000000001</c:v>
                </c:pt>
                <c:pt idx="221">
                  <c:v>147.6</c:v>
                </c:pt>
                <c:pt idx="222">
                  <c:v>147.565</c:v>
                </c:pt>
                <c:pt idx="223">
                  <c:v>147.5</c:v>
                </c:pt>
                <c:pt idx="224">
                  <c:v>147.495</c:v>
                </c:pt>
                <c:pt idx="225">
                  <c:v>147.48500000000001</c:v>
                </c:pt>
                <c:pt idx="226">
                  <c:v>147.495</c:v>
                </c:pt>
                <c:pt idx="227">
                  <c:v>147.58500000000001</c:v>
                </c:pt>
                <c:pt idx="228">
                  <c:v>147.51499999999999</c:v>
                </c:pt>
                <c:pt idx="229">
                  <c:v>147.44</c:v>
                </c:pt>
                <c:pt idx="230">
                  <c:v>147.44499999999999</c:v>
                </c:pt>
                <c:pt idx="231">
                  <c:v>147.45500000000001</c:v>
                </c:pt>
                <c:pt idx="232">
                  <c:v>147.41999999999999</c:v>
                </c:pt>
                <c:pt idx="233">
                  <c:v>147.41</c:v>
                </c:pt>
                <c:pt idx="234">
                  <c:v>147.4</c:v>
                </c:pt>
                <c:pt idx="235">
                  <c:v>147.33000000000001</c:v>
                </c:pt>
                <c:pt idx="236">
                  <c:v>147.49</c:v>
                </c:pt>
                <c:pt idx="237">
                  <c:v>147.51499999999999</c:v>
                </c:pt>
                <c:pt idx="238">
                  <c:v>147.5</c:v>
                </c:pt>
                <c:pt idx="239">
                  <c:v>147.49</c:v>
                </c:pt>
                <c:pt idx="240">
                  <c:v>147.51499999999999</c:v>
                </c:pt>
                <c:pt idx="241">
                  <c:v>147.13499999999999</c:v>
                </c:pt>
                <c:pt idx="242">
                  <c:v>147.125</c:v>
                </c:pt>
                <c:pt idx="243">
                  <c:v>147.32499999999999</c:v>
                </c:pt>
                <c:pt idx="244">
                  <c:v>147.27500000000001</c:v>
                </c:pt>
                <c:pt idx="245">
                  <c:v>147.35</c:v>
                </c:pt>
                <c:pt idx="246">
                  <c:v>147.1</c:v>
                </c:pt>
                <c:pt idx="247">
                  <c:v>147.04499999999999</c:v>
                </c:pt>
                <c:pt idx="248">
                  <c:v>146.995</c:v>
                </c:pt>
                <c:pt idx="249">
                  <c:v>147.005</c:v>
                </c:pt>
                <c:pt idx="250">
                  <c:v>146.94999999999999</c:v>
                </c:pt>
                <c:pt idx="251">
                  <c:v>146.88499999999999</c:v>
                </c:pt>
                <c:pt idx="252">
                  <c:v>146.97999999999999</c:v>
                </c:pt>
                <c:pt idx="253">
                  <c:v>146.85</c:v>
                </c:pt>
                <c:pt idx="254">
                  <c:v>146.80500000000001</c:v>
                </c:pt>
                <c:pt idx="255">
                  <c:v>146.80500000000001</c:v>
                </c:pt>
                <c:pt idx="256">
                  <c:v>146.77500000000001</c:v>
                </c:pt>
                <c:pt idx="257">
                  <c:v>146.815</c:v>
                </c:pt>
                <c:pt idx="258">
                  <c:v>146.91999999999999</c:v>
                </c:pt>
                <c:pt idx="259">
                  <c:v>147.03</c:v>
                </c:pt>
                <c:pt idx="260">
                  <c:v>146.99</c:v>
                </c:pt>
                <c:pt idx="261">
                  <c:v>147.035</c:v>
                </c:pt>
                <c:pt idx="262">
                  <c:v>147.05000000000001</c:v>
                </c:pt>
                <c:pt idx="263">
                  <c:v>147.02000000000001</c:v>
                </c:pt>
                <c:pt idx="264">
                  <c:v>146.86500000000001</c:v>
                </c:pt>
                <c:pt idx="265">
                  <c:v>146.745</c:v>
                </c:pt>
                <c:pt idx="266">
                  <c:v>146.70500000000001</c:v>
                </c:pt>
                <c:pt idx="267">
                  <c:v>146.72</c:v>
                </c:pt>
                <c:pt idx="268">
                  <c:v>146.71</c:v>
                </c:pt>
                <c:pt idx="269">
                  <c:v>146.61500000000001</c:v>
                </c:pt>
                <c:pt idx="270">
                  <c:v>146.655</c:v>
                </c:pt>
                <c:pt idx="271">
                  <c:v>146.57</c:v>
                </c:pt>
                <c:pt idx="272">
                  <c:v>146.495</c:v>
                </c:pt>
                <c:pt idx="273">
                  <c:v>146.47999999999999</c:v>
                </c:pt>
                <c:pt idx="274">
                  <c:v>146.44999999999999</c:v>
                </c:pt>
                <c:pt idx="275">
                  <c:v>146.44</c:v>
                </c:pt>
                <c:pt idx="276">
                  <c:v>146.495</c:v>
                </c:pt>
                <c:pt idx="277">
                  <c:v>146.005</c:v>
                </c:pt>
                <c:pt idx="278">
                  <c:v>146.01</c:v>
                </c:pt>
                <c:pt idx="279">
                  <c:v>146.5</c:v>
                </c:pt>
                <c:pt idx="280">
                  <c:v>146.47499999999999</c:v>
                </c:pt>
                <c:pt idx="281">
                  <c:v>146.55500000000001</c:v>
                </c:pt>
                <c:pt idx="282">
                  <c:v>146.47499999999999</c:v>
                </c:pt>
                <c:pt idx="283">
                  <c:v>146.44499999999999</c:v>
                </c:pt>
                <c:pt idx="284">
                  <c:v>146.38999999999999</c:v>
                </c:pt>
                <c:pt idx="285">
                  <c:v>146.285</c:v>
                </c:pt>
                <c:pt idx="286">
                  <c:v>146.33000000000001</c:v>
                </c:pt>
                <c:pt idx="287">
                  <c:v>146.43</c:v>
                </c:pt>
                <c:pt idx="288">
                  <c:v>146.47</c:v>
                </c:pt>
                <c:pt idx="289">
                  <c:v>146.27000000000001</c:v>
                </c:pt>
                <c:pt idx="290">
                  <c:v>146.37</c:v>
                </c:pt>
                <c:pt idx="291">
                  <c:v>146.33000000000001</c:v>
                </c:pt>
                <c:pt idx="292">
                  <c:v>146.435</c:v>
                </c:pt>
                <c:pt idx="293">
                  <c:v>146.215</c:v>
                </c:pt>
                <c:pt idx="294">
                  <c:v>146.16999999999999</c:v>
                </c:pt>
                <c:pt idx="295">
                  <c:v>146.19499999999999</c:v>
                </c:pt>
                <c:pt idx="296">
                  <c:v>146.33500000000001</c:v>
                </c:pt>
                <c:pt idx="297">
                  <c:v>145.70500000000001</c:v>
                </c:pt>
                <c:pt idx="298">
                  <c:v>146.38999999999999</c:v>
                </c:pt>
                <c:pt idx="299">
                  <c:v>146.465</c:v>
                </c:pt>
                <c:pt idx="300">
                  <c:v>146.47</c:v>
                </c:pt>
                <c:pt idx="301">
                  <c:v>146.35</c:v>
                </c:pt>
                <c:pt idx="302">
                  <c:v>146.375</c:v>
                </c:pt>
                <c:pt idx="303">
                  <c:v>146.24</c:v>
                </c:pt>
                <c:pt idx="304">
                  <c:v>146.21</c:v>
                </c:pt>
                <c:pt idx="305">
                  <c:v>146.185</c:v>
                </c:pt>
                <c:pt idx="306">
                  <c:v>146.19499999999999</c:v>
                </c:pt>
                <c:pt idx="307">
                  <c:v>146.125</c:v>
                </c:pt>
                <c:pt idx="308">
                  <c:v>146.08000000000001</c:v>
                </c:pt>
                <c:pt idx="309">
                  <c:v>146.125</c:v>
                </c:pt>
                <c:pt idx="310">
                  <c:v>146.16499999999999</c:v>
                </c:pt>
                <c:pt idx="311">
                  <c:v>146.16499999999999</c:v>
                </c:pt>
                <c:pt idx="312">
                  <c:v>146.06</c:v>
                </c:pt>
                <c:pt idx="313">
                  <c:v>146.03</c:v>
                </c:pt>
                <c:pt idx="314">
                  <c:v>146.09</c:v>
                </c:pt>
                <c:pt idx="315">
                  <c:v>146.215</c:v>
                </c:pt>
                <c:pt idx="316">
                  <c:v>145.42500000000001</c:v>
                </c:pt>
                <c:pt idx="317">
                  <c:v>145.57</c:v>
                </c:pt>
                <c:pt idx="318">
                  <c:v>146.44499999999999</c:v>
                </c:pt>
                <c:pt idx="319">
                  <c:v>146.46</c:v>
                </c:pt>
                <c:pt idx="320">
                  <c:v>146.51499999999999</c:v>
                </c:pt>
                <c:pt idx="321">
                  <c:v>146.47499999999999</c:v>
                </c:pt>
                <c:pt idx="322">
                  <c:v>146.60499999999999</c:v>
                </c:pt>
                <c:pt idx="323">
                  <c:v>146.41499999999999</c:v>
                </c:pt>
                <c:pt idx="324">
                  <c:v>146.38</c:v>
                </c:pt>
                <c:pt idx="325">
                  <c:v>146.36500000000001</c:v>
                </c:pt>
                <c:pt idx="326">
                  <c:v>146.4</c:v>
                </c:pt>
                <c:pt idx="327">
                  <c:v>146.345</c:v>
                </c:pt>
                <c:pt idx="328">
                  <c:v>146.24</c:v>
                </c:pt>
                <c:pt idx="329">
                  <c:v>146.215</c:v>
                </c:pt>
                <c:pt idx="330">
                  <c:v>146.03</c:v>
                </c:pt>
                <c:pt idx="331">
                  <c:v>146.01499999999999</c:v>
                </c:pt>
                <c:pt idx="332">
                  <c:v>146.095</c:v>
                </c:pt>
                <c:pt idx="333">
                  <c:v>146.02000000000001</c:v>
                </c:pt>
                <c:pt idx="334">
                  <c:v>145.98500000000001</c:v>
                </c:pt>
                <c:pt idx="335">
                  <c:v>146.13499999999999</c:v>
                </c:pt>
                <c:pt idx="336">
                  <c:v>145.32</c:v>
                </c:pt>
                <c:pt idx="337">
                  <c:v>145.41999999999999</c:v>
                </c:pt>
                <c:pt idx="338">
                  <c:v>146.215</c:v>
                </c:pt>
                <c:pt idx="339">
                  <c:v>146.31</c:v>
                </c:pt>
                <c:pt idx="340">
                  <c:v>146.42500000000001</c:v>
                </c:pt>
                <c:pt idx="341">
                  <c:v>146.41</c:v>
                </c:pt>
                <c:pt idx="342">
                  <c:v>146.38999999999999</c:v>
                </c:pt>
                <c:pt idx="343">
                  <c:v>146.285</c:v>
                </c:pt>
                <c:pt idx="344">
                  <c:v>146.25</c:v>
                </c:pt>
                <c:pt idx="345">
                  <c:v>146.26</c:v>
                </c:pt>
                <c:pt idx="346">
                  <c:v>146.375</c:v>
                </c:pt>
                <c:pt idx="347">
                  <c:v>146.345</c:v>
                </c:pt>
                <c:pt idx="348">
                  <c:v>146.31</c:v>
                </c:pt>
                <c:pt idx="349">
                  <c:v>146.285</c:v>
                </c:pt>
                <c:pt idx="350">
                  <c:v>146.38</c:v>
                </c:pt>
                <c:pt idx="351">
                  <c:v>146.41499999999999</c:v>
                </c:pt>
                <c:pt idx="352">
                  <c:v>146.32499999999999</c:v>
                </c:pt>
                <c:pt idx="353">
                  <c:v>146.34</c:v>
                </c:pt>
                <c:pt idx="354">
                  <c:v>146.4</c:v>
                </c:pt>
                <c:pt idx="355">
                  <c:v>146.54499999999999</c:v>
                </c:pt>
                <c:pt idx="356">
                  <c:v>146.285</c:v>
                </c:pt>
                <c:pt idx="357">
                  <c:v>146.35499999999999</c:v>
                </c:pt>
                <c:pt idx="358">
                  <c:v>146.17500000000001</c:v>
                </c:pt>
                <c:pt idx="359">
                  <c:v>145.88999999999999</c:v>
                </c:pt>
                <c:pt idx="360">
                  <c:v>146.44999999999999</c:v>
                </c:pt>
                <c:pt idx="361">
                  <c:v>146.47499999999999</c:v>
                </c:pt>
                <c:pt idx="362">
                  <c:v>146.51499999999999</c:v>
                </c:pt>
                <c:pt idx="363">
                  <c:v>146.38</c:v>
                </c:pt>
                <c:pt idx="364">
                  <c:v>146.37</c:v>
                </c:pt>
                <c:pt idx="365">
                  <c:v>146.35</c:v>
                </c:pt>
                <c:pt idx="366">
                  <c:v>146.58000000000001</c:v>
                </c:pt>
                <c:pt idx="367">
                  <c:v>146.565</c:v>
                </c:pt>
                <c:pt idx="368">
                  <c:v>146.595</c:v>
                </c:pt>
                <c:pt idx="369">
                  <c:v>146.48500000000001</c:v>
                </c:pt>
                <c:pt idx="370">
                  <c:v>146.375</c:v>
                </c:pt>
                <c:pt idx="371">
                  <c:v>146.63</c:v>
                </c:pt>
                <c:pt idx="372">
                  <c:v>146.655</c:v>
                </c:pt>
                <c:pt idx="373">
                  <c:v>146.505</c:v>
                </c:pt>
                <c:pt idx="374">
                  <c:v>146.43</c:v>
                </c:pt>
                <c:pt idx="375">
                  <c:v>146.33500000000001</c:v>
                </c:pt>
                <c:pt idx="376">
                  <c:v>146.1</c:v>
                </c:pt>
                <c:pt idx="377">
                  <c:v>146.245</c:v>
                </c:pt>
                <c:pt idx="378">
                  <c:v>146.11500000000001</c:v>
                </c:pt>
                <c:pt idx="379">
                  <c:v>146.245</c:v>
                </c:pt>
                <c:pt idx="380">
                  <c:v>146.495</c:v>
                </c:pt>
                <c:pt idx="381">
                  <c:v>146.63</c:v>
                </c:pt>
                <c:pt idx="382">
                  <c:v>146.785</c:v>
                </c:pt>
                <c:pt idx="383">
                  <c:v>146.86500000000001</c:v>
                </c:pt>
                <c:pt idx="384">
                  <c:v>146.91999999999999</c:v>
                </c:pt>
                <c:pt idx="385">
                  <c:v>146.86500000000001</c:v>
                </c:pt>
                <c:pt idx="386">
                  <c:v>146.93</c:v>
                </c:pt>
                <c:pt idx="387">
                  <c:v>147.02000000000001</c:v>
                </c:pt>
                <c:pt idx="388">
                  <c:v>147.04</c:v>
                </c:pt>
                <c:pt idx="389">
                  <c:v>147.06</c:v>
                </c:pt>
                <c:pt idx="390">
                  <c:v>146.97499999999999</c:v>
                </c:pt>
                <c:pt idx="391">
                  <c:v>146.91999999999999</c:v>
                </c:pt>
                <c:pt idx="392">
                  <c:v>146.55500000000001</c:v>
                </c:pt>
                <c:pt idx="393">
                  <c:v>146.54499999999999</c:v>
                </c:pt>
                <c:pt idx="394">
                  <c:v>146.80000000000001</c:v>
                </c:pt>
                <c:pt idx="395">
                  <c:v>146.73500000000001</c:v>
                </c:pt>
                <c:pt idx="396">
                  <c:v>146.60499999999999</c:v>
                </c:pt>
                <c:pt idx="397">
                  <c:v>146.68</c:v>
                </c:pt>
                <c:pt idx="398">
                  <c:v>146.42500000000001</c:v>
                </c:pt>
                <c:pt idx="399">
                  <c:v>146.42500000000001</c:v>
                </c:pt>
                <c:pt idx="400">
                  <c:v>146.41499999999999</c:v>
                </c:pt>
                <c:pt idx="401">
                  <c:v>146.52500000000001</c:v>
                </c:pt>
                <c:pt idx="402">
                  <c:v>146.87</c:v>
                </c:pt>
                <c:pt idx="403">
                  <c:v>146.91499999999999</c:v>
                </c:pt>
                <c:pt idx="404">
                  <c:v>147.06</c:v>
                </c:pt>
                <c:pt idx="405">
                  <c:v>147.09</c:v>
                </c:pt>
                <c:pt idx="406">
                  <c:v>147.09</c:v>
                </c:pt>
                <c:pt idx="407">
                  <c:v>146.99</c:v>
                </c:pt>
                <c:pt idx="408">
                  <c:v>147.065</c:v>
                </c:pt>
                <c:pt idx="409">
                  <c:v>147.155</c:v>
                </c:pt>
                <c:pt idx="410">
                  <c:v>147.17500000000001</c:v>
                </c:pt>
                <c:pt idx="411">
                  <c:v>147.11500000000001</c:v>
                </c:pt>
                <c:pt idx="412">
                  <c:v>146.97999999999999</c:v>
                </c:pt>
                <c:pt idx="413">
                  <c:v>147.01499999999999</c:v>
                </c:pt>
                <c:pt idx="414">
                  <c:v>146.97</c:v>
                </c:pt>
                <c:pt idx="415">
                  <c:v>147.07499999999999</c:v>
                </c:pt>
                <c:pt idx="416">
                  <c:v>147.095</c:v>
                </c:pt>
                <c:pt idx="417">
                  <c:v>147.13499999999999</c:v>
                </c:pt>
                <c:pt idx="418">
                  <c:v>147.24</c:v>
                </c:pt>
                <c:pt idx="419">
                  <c:v>147.375</c:v>
                </c:pt>
                <c:pt idx="420">
                  <c:v>147.69499999999999</c:v>
                </c:pt>
                <c:pt idx="421">
                  <c:v>147.72</c:v>
                </c:pt>
                <c:pt idx="422">
                  <c:v>147.88499999999999</c:v>
                </c:pt>
                <c:pt idx="423">
                  <c:v>148.04</c:v>
                </c:pt>
                <c:pt idx="424">
                  <c:v>148.19</c:v>
                </c:pt>
                <c:pt idx="425">
                  <c:v>148.16999999999999</c:v>
                </c:pt>
                <c:pt idx="426">
                  <c:v>148.19999999999999</c:v>
                </c:pt>
                <c:pt idx="427">
                  <c:v>148.34</c:v>
                </c:pt>
                <c:pt idx="428">
                  <c:v>148.36000000000001</c:v>
                </c:pt>
                <c:pt idx="429">
                  <c:v>148.08000000000001</c:v>
                </c:pt>
                <c:pt idx="430">
                  <c:v>147.88999999999999</c:v>
                </c:pt>
                <c:pt idx="431">
                  <c:v>147.72</c:v>
                </c:pt>
                <c:pt idx="432">
                  <c:v>147.72</c:v>
                </c:pt>
                <c:pt idx="433">
                  <c:v>147.87</c:v>
                </c:pt>
                <c:pt idx="434">
                  <c:v>147.88999999999999</c:v>
                </c:pt>
                <c:pt idx="435">
                  <c:v>147.85</c:v>
                </c:pt>
                <c:pt idx="436">
                  <c:v>147.91999999999999</c:v>
                </c:pt>
                <c:pt idx="437">
                  <c:v>148</c:v>
                </c:pt>
                <c:pt idx="438">
                  <c:v>147.97</c:v>
                </c:pt>
                <c:pt idx="439">
                  <c:v>147.96</c:v>
                </c:pt>
                <c:pt idx="440">
                  <c:v>147.96</c:v>
                </c:pt>
                <c:pt idx="441">
                  <c:v>147.85</c:v>
                </c:pt>
                <c:pt idx="442">
                  <c:v>147.54</c:v>
                </c:pt>
                <c:pt idx="443">
                  <c:v>147.77000000000001</c:v>
                </c:pt>
                <c:pt idx="444">
                  <c:v>147.99</c:v>
                </c:pt>
                <c:pt idx="445">
                  <c:v>148.04</c:v>
                </c:pt>
                <c:pt idx="446">
                  <c:v>147.91</c:v>
                </c:pt>
                <c:pt idx="447">
                  <c:v>147.94</c:v>
                </c:pt>
                <c:pt idx="448">
                  <c:v>147.97</c:v>
                </c:pt>
                <c:pt idx="449">
                  <c:v>147.97999999999999</c:v>
                </c:pt>
                <c:pt idx="450">
                  <c:v>147.91</c:v>
                </c:pt>
                <c:pt idx="451">
                  <c:v>148.08000000000001</c:v>
                </c:pt>
                <c:pt idx="452">
                  <c:v>148.13999999999999</c:v>
                </c:pt>
                <c:pt idx="453">
                  <c:v>148.22</c:v>
                </c:pt>
                <c:pt idx="454">
                  <c:v>148.08000000000001</c:v>
                </c:pt>
                <c:pt idx="455">
                  <c:v>148.01</c:v>
                </c:pt>
                <c:pt idx="456">
                  <c:v>148.02000000000001</c:v>
                </c:pt>
                <c:pt idx="457">
                  <c:v>147.94999999999999</c:v>
                </c:pt>
                <c:pt idx="458">
                  <c:v>147.57</c:v>
                </c:pt>
                <c:pt idx="459">
                  <c:v>147.34</c:v>
                </c:pt>
                <c:pt idx="460">
                  <c:v>147.22999999999999</c:v>
                </c:pt>
                <c:pt idx="461">
                  <c:v>147.47999999999999</c:v>
                </c:pt>
                <c:pt idx="462">
                  <c:v>147.72</c:v>
                </c:pt>
                <c:pt idx="463">
                  <c:v>147.69</c:v>
                </c:pt>
                <c:pt idx="464">
                  <c:v>147.68</c:v>
                </c:pt>
                <c:pt idx="465">
                  <c:v>147.59</c:v>
                </c:pt>
                <c:pt idx="466">
                  <c:v>147.63</c:v>
                </c:pt>
                <c:pt idx="467">
                  <c:v>147.65</c:v>
                </c:pt>
                <c:pt idx="468">
                  <c:v>147.68</c:v>
                </c:pt>
                <c:pt idx="469">
                  <c:v>147.63999999999999</c:v>
                </c:pt>
                <c:pt idx="470">
                  <c:v>147.80000000000001</c:v>
                </c:pt>
                <c:pt idx="471">
                  <c:v>147.87</c:v>
                </c:pt>
                <c:pt idx="472">
                  <c:v>147.88999999999999</c:v>
                </c:pt>
                <c:pt idx="473">
                  <c:v>147.96</c:v>
                </c:pt>
                <c:pt idx="474">
                  <c:v>148.08000000000001</c:v>
                </c:pt>
                <c:pt idx="475">
                  <c:v>148.27000000000001</c:v>
                </c:pt>
                <c:pt idx="476">
                  <c:v>147.83000000000001</c:v>
                </c:pt>
                <c:pt idx="477">
                  <c:v>147.99</c:v>
                </c:pt>
                <c:pt idx="478">
                  <c:v>148.11000000000001</c:v>
                </c:pt>
                <c:pt idx="479">
                  <c:v>148.26</c:v>
                </c:pt>
                <c:pt idx="480">
                  <c:v>148.28</c:v>
                </c:pt>
                <c:pt idx="481">
                  <c:v>148.04</c:v>
                </c:pt>
                <c:pt idx="482">
                  <c:v>148.4</c:v>
                </c:pt>
                <c:pt idx="483">
                  <c:v>148.22999999999999</c:v>
                </c:pt>
                <c:pt idx="484">
                  <c:v>148.08000000000001</c:v>
                </c:pt>
                <c:pt idx="485">
                  <c:v>148.29</c:v>
                </c:pt>
                <c:pt idx="486">
                  <c:v>148.54</c:v>
                </c:pt>
                <c:pt idx="487">
                  <c:v>148.59</c:v>
                </c:pt>
                <c:pt idx="488">
                  <c:v>148.4</c:v>
                </c:pt>
                <c:pt idx="489">
                  <c:v>148.52000000000001</c:v>
                </c:pt>
                <c:pt idx="490">
                  <c:v>148.16999999999999</c:v>
                </c:pt>
                <c:pt idx="491">
                  <c:v>148.35</c:v>
                </c:pt>
                <c:pt idx="492">
                  <c:v>148.30000000000001</c:v>
                </c:pt>
                <c:pt idx="493">
                  <c:v>148.19999999999999</c:v>
                </c:pt>
                <c:pt idx="494">
                  <c:v>148.32</c:v>
                </c:pt>
                <c:pt idx="495">
                  <c:v>148.44</c:v>
                </c:pt>
                <c:pt idx="496">
                  <c:v>148.41999999999999</c:v>
                </c:pt>
                <c:pt idx="497">
                  <c:v>148.61000000000001</c:v>
                </c:pt>
                <c:pt idx="498">
                  <c:v>148.35</c:v>
                </c:pt>
                <c:pt idx="499">
                  <c:v>148.37</c:v>
                </c:pt>
                <c:pt idx="500">
                  <c:v>148.6</c:v>
                </c:pt>
                <c:pt idx="501">
                  <c:v>148.56</c:v>
                </c:pt>
                <c:pt idx="502">
                  <c:v>148.69999999999999</c:v>
                </c:pt>
                <c:pt idx="503">
                  <c:v>148.61000000000001</c:v>
                </c:pt>
                <c:pt idx="504">
                  <c:v>148.72</c:v>
                </c:pt>
                <c:pt idx="505">
                  <c:v>148.66</c:v>
                </c:pt>
                <c:pt idx="506">
                  <c:v>148.63</c:v>
                </c:pt>
                <c:pt idx="507">
                  <c:v>148.59</c:v>
                </c:pt>
                <c:pt idx="508">
                  <c:v>148.49</c:v>
                </c:pt>
                <c:pt idx="509">
                  <c:v>148.37</c:v>
                </c:pt>
                <c:pt idx="510">
                  <c:v>148.37</c:v>
                </c:pt>
                <c:pt idx="511">
                  <c:v>148.37</c:v>
                </c:pt>
                <c:pt idx="512">
                  <c:v>148.29</c:v>
                </c:pt>
                <c:pt idx="513">
                  <c:v>148.12</c:v>
                </c:pt>
                <c:pt idx="514">
                  <c:v>148.12</c:v>
                </c:pt>
                <c:pt idx="515">
                  <c:v>148.02000000000001</c:v>
                </c:pt>
                <c:pt idx="516">
                  <c:v>148.01</c:v>
                </c:pt>
                <c:pt idx="517">
                  <c:v>147.83000000000001</c:v>
                </c:pt>
                <c:pt idx="518">
                  <c:v>147.62</c:v>
                </c:pt>
                <c:pt idx="519">
                  <c:v>147.62</c:v>
                </c:pt>
                <c:pt idx="520">
                  <c:v>147.65</c:v>
                </c:pt>
                <c:pt idx="521">
                  <c:v>147.74</c:v>
                </c:pt>
                <c:pt idx="522">
                  <c:v>147.78</c:v>
                </c:pt>
                <c:pt idx="523">
                  <c:v>147.93</c:v>
                </c:pt>
                <c:pt idx="524">
                  <c:v>147.94999999999999</c:v>
                </c:pt>
                <c:pt idx="525">
                  <c:v>147.93</c:v>
                </c:pt>
                <c:pt idx="526">
                  <c:v>147.96</c:v>
                </c:pt>
                <c:pt idx="527">
                  <c:v>147.93</c:v>
                </c:pt>
                <c:pt idx="528">
                  <c:v>147.94999999999999</c:v>
                </c:pt>
                <c:pt idx="529">
                  <c:v>147.72999999999999</c:v>
                </c:pt>
                <c:pt idx="530">
                  <c:v>147.51</c:v>
                </c:pt>
                <c:pt idx="531">
                  <c:v>147.72</c:v>
                </c:pt>
                <c:pt idx="532">
                  <c:v>147.71</c:v>
                </c:pt>
                <c:pt idx="533">
                  <c:v>147.75</c:v>
                </c:pt>
                <c:pt idx="534">
                  <c:v>147.66</c:v>
                </c:pt>
                <c:pt idx="535">
                  <c:v>147.75</c:v>
                </c:pt>
                <c:pt idx="536">
                  <c:v>147.56</c:v>
                </c:pt>
                <c:pt idx="537">
                  <c:v>147.65</c:v>
                </c:pt>
                <c:pt idx="538">
                  <c:v>147.77000000000001</c:v>
                </c:pt>
                <c:pt idx="539">
                  <c:v>147.91999999999999</c:v>
                </c:pt>
                <c:pt idx="540">
                  <c:v>148.04</c:v>
                </c:pt>
                <c:pt idx="541">
                  <c:v>148.11000000000001</c:v>
                </c:pt>
                <c:pt idx="542">
                  <c:v>148.29</c:v>
                </c:pt>
                <c:pt idx="543">
                  <c:v>148.07</c:v>
                </c:pt>
                <c:pt idx="544">
                  <c:v>147.52000000000001</c:v>
                </c:pt>
                <c:pt idx="545">
                  <c:v>147.58000000000001</c:v>
                </c:pt>
                <c:pt idx="546">
                  <c:v>147.66</c:v>
                </c:pt>
                <c:pt idx="547">
                  <c:v>147.63999999999999</c:v>
                </c:pt>
                <c:pt idx="548">
                  <c:v>147.63</c:v>
                </c:pt>
                <c:pt idx="549">
                  <c:v>147.5</c:v>
                </c:pt>
                <c:pt idx="550">
                  <c:v>147.54</c:v>
                </c:pt>
                <c:pt idx="551">
                  <c:v>147.63999999999999</c:v>
                </c:pt>
                <c:pt idx="552">
                  <c:v>147.76</c:v>
                </c:pt>
                <c:pt idx="553">
                  <c:v>147.96</c:v>
                </c:pt>
                <c:pt idx="554">
                  <c:v>147.82</c:v>
                </c:pt>
                <c:pt idx="555">
                  <c:v>147.66999999999999</c:v>
                </c:pt>
                <c:pt idx="556">
                  <c:v>147.75</c:v>
                </c:pt>
                <c:pt idx="557">
                  <c:v>147.9</c:v>
                </c:pt>
                <c:pt idx="558">
                  <c:v>147.9</c:v>
                </c:pt>
                <c:pt idx="559">
                  <c:v>148.06</c:v>
                </c:pt>
                <c:pt idx="560">
                  <c:v>147.87</c:v>
                </c:pt>
                <c:pt idx="561">
                  <c:v>147.94999999999999</c:v>
                </c:pt>
                <c:pt idx="562">
                  <c:v>147.85</c:v>
                </c:pt>
                <c:pt idx="563">
                  <c:v>147.94</c:v>
                </c:pt>
                <c:pt idx="564">
                  <c:v>147.82</c:v>
                </c:pt>
                <c:pt idx="565">
                  <c:v>147.87</c:v>
                </c:pt>
                <c:pt idx="566">
                  <c:v>148</c:v>
                </c:pt>
                <c:pt idx="567">
                  <c:v>148</c:v>
                </c:pt>
                <c:pt idx="568">
                  <c:v>147.94</c:v>
                </c:pt>
                <c:pt idx="569">
                  <c:v>148.03</c:v>
                </c:pt>
                <c:pt idx="570">
                  <c:v>147.72</c:v>
                </c:pt>
                <c:pt idx="571">
                  <c:v>147.99</c:v>
                </c:pt>
                <c:pt idx="572">
                  <c:v>147.88999999999999</c:v>
                </c:pt>
                <c:pt idx="573">
                  <c:v>147.78</c:v>
                </c:pt>
                <c:pt idx="574">
                  <c:v>147.66999999999999</c:v>
                </c:pt>
                <c:pt idx="575">
                  <c:v>147.62</c:v>
                </c:pt>
                <c:pt idx="576">
                  <c:v>147.96</c:v>
                </c:pt>
                <c:pt idx="577">
                  <c:v>147.91</c:v>
                </c:pt>
                <c:pt idx="578">
                  <c:v>148.06</c:v>
                </c:pt>
                <c:pt idx="579">
                  <c:v>148.02000000000001</c:v>
                </c:pt>
                <c:pt idx="580">
                  <c:v>148.76</c:v>
                </c:pt>
                <c:pt idx="581">
                  <c:v>148.83000000000001</c:v>
                </c:pt>
                <c:pt idx="582">
                  <c:v>148.88999999999999</c:v>
                </c:pt>
                <c:pt idx="583">
                  <c:v>148.63999999999999</c:v>
                </c:pt>
                <c:pt idx="584">
                  <c:v>148.63999999999999</c:v>
                </c:pt>
                <c:pt idx="585">
                  <c:v>148.69999999999999</c:v>
                </c:pt>
                <c:pt idx="586">
                  <c:v>148.83000000000001</c:v>
                </c:pt>
                <c:pt idx="587">
                  <c:v>148.9</c:v>
                </c:pt>
                <c:pt idx="588">
                  <c:v>148.96</c:v>
                </c:pt>
                <c:pt idx="589">
                  <c:v>148.99</c:v>
                </c:pt>
                <c:pt idx="590">
                  <c:v>148.91999999999999</c:v>
                </c:pt>
                <c:pt idx="591">
                  <c:v>148.88</c:v>
                </c:pt>
                <c:pt idx="592">
                  <c:v>148.80000000000001</c:v>
                </c:pt>
                <c:pt idx="593">
                  <c:v>148.99</c:v>
                </c:pt>
                <c:pt idx="594">
                  <c:v>149.16999999999999</c:v>
                </c:pt>
                <c:pt idx="595">
                  <c:v>149.22</c:v>
                </c:pt>
                <c:pt idx="596">
                  <c:v>149.31</c:v>
                </c:pt>
                <c:pt idx="597">
                  <c:v>149.32</c:v>
                </c:pt>
                <c:pt idx="598">
                  <c:v>149.16999999999999</c:v>
                </c:pt>
                <c:pt idx="599">
                  <c:v>149.41999999999999</c:v>
                </c:pt>
                <c:pt idx="600">
                  <c:v>149.29</c:v>
                </c:pt>
                <c:pt idx="601">
                  <c:v>149.44999999999999</c:v>
                </c:pt>
                <c:pt idx="602">
                  <c:v>149.57</c:v>
                </c:pt>
                <c:pt idx="603">
                  <c:v>149.69999999999999</c:v>
                </c:pt>
                <c:pt idx="604">
                  <c:v>149.86000000000001</c:v>
                </c:pt>
                <c:pt idx="605">
                  <c:v>149.91</c:v>
                </c:pt>
                <c:pt idx="606">
                  <c:v>149.88999999999999</c:v>
                </c:pt>
                <c:pt idx="607">
                  <c:v>149.86000000000001</c:v>
                </c:pt>
                <c:pt idx="608">
                  <c:v>149.94999999999999</c:v>
                </c:pt>
                <c:pt idx="609">
                  <c:v>149.88999999999999</c:v>
                </c:pt>
                <c:pt idx="610">
                  <c:v>149.66</c:v>
                </c:pt>
                <c:pt idx="611">
                  <c:v>149.56</c:v>
                </c:pt>
                <c:pt idx="612">
                  <c:v>149.51</c:v>
                </c:pt>
                <c:pt idx="613">
                  <c:v>149.74</c:v>
                </c:pt>
                <c:pt idx="614">
                  <c:v>149.91999999999999</c:v>
                </c:pt>
                <c:pt idx="615">
                  <c:v>150.03</c:v>
                </c:pt>
                <c:pt idx="616">
                  <c:v>150.03</c:v>
                </c:pt>
                <c:pt idx="617">
                  <c:v>149.93</c:v>
                </c:pt>
                <c:pt idx="618">
                  <c:v>149.93</c:v>
                </c:pt>
                <c:pt idx="619">
                  <c:v>150.01</c:v>
                </c:pt>
                <c:pt idx="620">
                  <c:v>150.08000000000001</c:v>
                </c:pt>
                <c:pt idx="621">
                  <c:v>150.15</c:v>
                </c:pt>
                <c:pt idx="622">
                  <c:v>150.22</c:v>
                </c:pt>
                <c:pt idx="623">
                  <c:v>150.13999999999999</c:v>
                </c:pt>
                <c:pt idx="624">
                  <c:v>150.05000000000001</c:v>
                </c:pt>
                <c:pt idx="625">
                  <c:v>150.09</c:v>
                </c:pt>
                <c:pt idx="626">
                  <c:v>149.94999999999999</c:v>
                </c:pt>
                <c:pt idx="627">
                  <c:v>149.71</c:v>
                </c:pt>
                <c:pt idx="628">
                  <c:v>149.63999999999999</c:v>
                </c:pt>
                <c:pt idx="629">
                  <c:v>149.41999999999999</c:v>
                </c:pt>
                <c:pt idx="630">
                  <c:v>149.22</c:v>
                </c:pt>
                <c:pt idx="631">
                  <c:v>149.22</c:v>
                </c:pt>
                <c:pt idx="632">
                  <c:v>149.18</c:v>
                </c:pt>
                <c:pt idx="633">
                  <c:v>149.22</c:v>
                </c:pt>
                <c:pt idx="634">
                  <c:v>149.35</c:v>
                </c:pt>
                <c:pt idx="635">
                  <c:v>149.11000000000001</c:v>
                </c:pt>
                <c:pt idx="636">
                  <c:v>148.99</c:v>
                </c:pt>
                <c:pt idx="637">
                  <c:v>148.86000000000001</c:v>
                </c:pt>
                <c:pt idx="638">
                  <c:v>148.86000000000001</c:v>
                </c:pt>
                <c:pt idx="639">
                  <c:v>148.93</c:v>
                </c:pt>
                <c:pt idx="640">
                  <c:v>149.41</c:v>
                </c:pt>
                <c:pt idx="641">
                  <c:v>149.57</c:v>
                </c:pt>
                <c:pt idx="642">
                  <c:v>149.55000000000001</c:v>
                </c:pt>
                <c:pt idx="643">
                  <c:v>149.34</c:v>
                </c:pt>
                <c:pt idx="644">
                  <c:v>149.55000000000001</c:v>
                </c:pt>
                <c:pt idx="645">
                  <c:v>149.49</c:v>
                </c:pt>
                <c:pt idx="646">
                  <c:v>149.59</c:v>
                </c:pt>
                <c:pt idx="647">
                  <c:v>149.62</c:v>
                </c:pt>
                <c:pt idx="648">
                  <c:v>149.82</c:v>
                </c:pt>
                <c:pt idx="649">
                  <c:v>149.93</c:v>
                </c:pt>
                <c:pt idx="650">
                  <c:v>149.88</c:v>
                </c:pt>
                <c:pt idx="651">
                  <c:v>149.76</c:v>
                </c:pt>
                <c:pt idx="652">
                  <c:v>149.69999999999999</c:v>
                </c:pt>
                <c:pt idx="653">
                  <c:v>149.91</c:v>
                </c:pt>
                <c:pt idx="654">
                  <c:v>149.80000000000001</c:v>
                </c:pt>
                <c:pt idx="655">
                  <c:v>150.05000000000001</c:v>
                </c:pt>
                <c:pt idx="656">
                  <c:v>150.12</c:v>
                </c:pt>
                <c:pt idx="657">
                  <c:v>150.01</c:v>
                </c:pt>
                <c:pt idx="658">
                  <c:v>150.15</c:v>
                </c:pt>
                <c:pt idx="659">
                  <c:v>150.01</c:v>
                </c:pt>
                <c:pt idx="660">
                  <c:v>149.86000000000001</c:v>
                </c:pt>
              </c:numCache>
            </c:numRef>
          </c:val>
          <c:smooth val="0"/>
          <c:extLst>
            <c:ext xmlns:c16="http://schemas.microsoft.com/office/drawing/2014/chart" uri="{C3380CC4-5D6E-409C-BE32-E72D297353CC}">
              <c16:uniqueId val="{00000002-6B93-4E90-A028-923F63228DE8}"/>
            </c:ext>
          </c:extLst>
        </c:ser>
        <c:dLbls>
          <c:showLegendKey val="0"/>
          <c:showVal val="0"/>
          <c:showCatName val="0"/>
          <c:showSerName val="0"/>
          <c:showPercent val="0"/>
          <c:showBubbleSize val="0"/>
        </c:dLbls>
        <c:marker val="1"/>
        <c:smooth val="0"/>
        <c:axId val="3"/>
        <c:axId val="4"/>
      </c:lineChart>
      <c:dateAx>
        <c:axId val="471722688"/>
        <c:scaling>
          <c:orientation val="minMax"/>
        </c:scaling>
        <c:delete val="0"/>
        <c:axPos val="b"/>
        <c:numFmt formatCode="mm/yy" sourceLinked="0"/>
        <c:majorTickMark val="none"/>
        <c:minorTickMark val="none"/>
        <c:tickLblPos val="low"/>
        <c:spPr>
          <a:ln w="3175">
            <a:solidFill>
              <a:srgbClr val="000000"/>
            </a:solidFill>
            <a:prstDash val="solid"/>
          </a:ln>
        </c:spPr>
        <c:txPr>
          <a:bodyPr rot="-5400000" vert="horz"/>
          <a:lstStyle/>
          <a:p>
            <a:pPr>
              <a:defRPr lang="en-US"/>
            </a:pPr>
            <a:endParaRPr lang="ru-RU"/>
          </a:p>
        </c:txPr>
        <c:crossAx val="1"/>
        <c:crosses val="autoZero"/>
        <c:auto val="1"/>
        <c:lblOffset val="100"/>
        <c:baseTimeUnit val="days"/>
        <c:majorUnit val="2"/>
        <c:majorTimeUnit val="months"/>
        <c:minorUnit val="1"/>
        <c:minorTimeUnit val="months"/>
      </c:dateAx>
      <c:valAx>
        <c:axId val="1"/>
        <c:scaling>
          <c:orientation val="minMax"/>
          <c:min val="-2"/>
        </c:scaling>
        <c:delete val="0"/>
        <c:axPos val="l"/>
        <c:numFmt formatCode="0" sourceLinked="0"/>
        <c:majorTickMark val="out"/>
        <c:minorTickMark val="none"/>
        <c:tickLblPos val="nextTo"/>
        <c:spPr>
          <a:ln w="3175">
            <a:solidFill>
              <a:srgbClr val="000000"/>
            </a:solidFill>
            <a:prstDash val="solid"/>
          </a:ln>
        </c:spPr>
        <c:txPr>
          <a:bodyPr rot="0" vert="horz"/>
          <a:lstStyle/>
          <a:p>
            <a:pPr>
              <a:defRPr lang="en-US"/>
            </a:pPr>
            <a:endParaRPr lang="ru-RU"/>
          </a:p>
        </c:txPr>
        <c:crossAx val="471722688"/>
        <c:crosses val="autoZero"/>
        <c:crossBetween val="midCat"/>
      </c:valAx>
      <c:dateAx>
        <c:axId val="3"/>
        <c:scaling>
          <c:orientation val="minMax"/>
        </c:scaling>
        <c:delete val="1"/>
        <c:axPos val="b"/>
        <c:numFmt formatCode="m/d/yyyy" sourceLinked="1"/>
        <c:majorTickMark val="out"/>
        <c:minorTickMark val="none"/>
        <c:tickLblPos val="nextTo"/>
        <c:crossAx val="4"/>
        <c:crossesAt val="100"/>
        <c:auto val="1"/>
        <c:lblOffset val="100"/>
        <c:baseTimeUnit val="days"/>
      </c:dateAx>
      <c:valAx>
        <c:axId val="4"/>
        <c:scaling>
          <c:orientation val="minMax"/>
          <c:max val="151"/>
          <c:min val="144"/>
        </c:scaling>
        <c:delete val="0"/>
        <c:axPos val="r"/>
        <c:title>
          <c:tx>
            <c:rich>
              <a:bodyPr rot="5400000" vert="horz"/>
              <a:lstStyle/>
              <a:p>
                <a:pPr>
                  <a:defRPr lang="en-US"/>
                </a:pPr>
                <a:r>
                  <a:rPr lang="en-US"/>
                  <a:t>KZT/USD</a:t>
                </a:r>
              </a:p>
            </c:rich>
          </c:tx>
          <c:layout>
            <c:manualLayout>
              <c:xMode val="edge"/>
              <c:yMode val="edge"/>
              <c:x val="0.96884813697353245"/>
              <c:y val="0.24406834203195865"/>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lang="en-US"/>
            </a:pPr>
            <a:endParaRPr lang="ru-RU"/>
          </a:p>
        </c:txPr>
        <c:crossAx val="3"/>
        <c:crosses val="max"/>
        <c:crossBetween val="midCat"/>
      </c:valAx>
    </c:plotArea>
    <c:legend>
      <c:legendPos val="r"/>
      <c:legendEntry>
        <c:idx val="2"/>
        <c:txPr>
          <a:bodyPr/>
          <a:lstStyle/>
          <a:p>
            <a:pPr>
              <a:defRPr lang="en-US" baseline="0">
                <a:solidFill>
                  <a:sysClr val="windowText" lastClr="000000"/>
                </a:solidFill>
              </a:defRPr>
            </a:pPr>
            <a:endParaRPr lang="ru-RU"/>
          </a:p>
        </c:txPr>
      </c:legendEntry>
      <c:layout>
        <c:manualLayout>
          <c:xMode val="edge"/>
          <c:yMode val="edge"/>
          <c:wMode val="edge"/>
          <c:hMode val="edge"/>
          <c:x val="0"/>
          <c:y val="0.86039038223670328"/>
          <c:w val="1"/>
          <c:h val="0.99836687080781583"/>
        </c:manualLayout>
      </c:layout>
      <c:overlay val="0"/>
      <c:txPr>
        <a:bodyPr/>
        <a:lstStyle/>
        <a:p>
          <a:pPr>
            <a:defRPr lang="en-US" baseline="0">
              <a:solidFill>
                <a:sysClr val="windowText" lastClr="000000"/>
              </a:solidFill>
            </a:defRPr>
          </a:pPr>
          <a:endParaRPr lang="ru-RU"/>
        </a:p>
      </c:txPr>
    </c:legend>
    <c:plotVisOnly val="1"/>
    <c:dispBlanksAs val="gap"/>
    <c:showDLblsOverMax val="0"/>
  </c:chart>
  <c:spPr>
    <a:solidFill>
      <a:srgbClr val="FFFFFF"/>
    </a:solidFill>
    <a:ln w="9525">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243941297221117"/>
          <c:y val="1.541494060230422E-3"/>
          <c:w val="0.86927091312029592"/>
          <c:h val="0.79416241634724105"/>
        </c:manualLayout>
      </c:layout>
      <c:barChart>
        <c:barDir val="bar"/>
        <c:grouping val="clustered"/>
        <c:varyColors val="0"/>
        <c:ser>
          <c:idx val="2"/>
          <c:order val="0"/>
          <c:tx>
            <c:strRef>
              <c:f>'Figure 2.1.3'!$E$4</c:f>
              <c:strCache>
                <c:ptCount val="1"/>
                <c:pt idx="0">
                  <c:v>09.2012</c:v>
                </c:pt>
              </c:strCache>
            </c:strRef>
          </c:tx>
          <c:invertIfNegative val="0"/>
          <c:cat>
            <c:strRef>
              <c:f>'Figure 2.1.3'!$B$5:$B$10</c:f>
              <c:strCache>
                <c:ptCount val="6"/>
                <c:pt idx="0">
                  <c:v>Professional, scientific and technical activities </c:v>
                </c:pt>
                <c:pt idx="1">
                  <c:v>Real estate operations </c:v>
                </c:pt>
                <c:pt idx="2">
                  <c:v>Financial and insurance activity </c:v>
                </c:pt>
                <c:pt idx="3">
                  <c:v>Information and communications </c:v>
                </c:pt>
                <c:pt idx="4">
                  <c:v>Transport </c:v>
                </c:pt>
                <c:pt idx="5">
                  <c:v>Trade </c:v>
                </c:pt>
              </c:strCache>
            </c:strRef>
          </c:cat>
          <c:val>
            <c:numRef>
              <c:f>'Figure 2.1.3'!$E$5:$E$10</c:f>
              <c:numCache>
                <c:formatCode>0.0</c:formatCode>
                <c:ptCount val="6"/>
                <c:pt idx="0">
                  <c:v>12.700000000000003</c:v>
                </c:pt>
                <c:pt idx="1">
                  <c:v>3.5999999999999943</c:v>
                </c:pt>
                <c:pt idx="2">
                  <c:v>1.7000000000000028</c:v>
                </c:pt>
                <c:pt idx="3">
                  <c:v>10.599999999999994</c:v>
                </c:pt>
                <c:pt idx="4">
                  <c:v>7.2000000000000028</c:v>
                </c:pt>
                <c:pt idx="5">
                  <c:v>14.400000000000006</c:v>
                </c:pt>
              </c:numCache>
            </c:numRef>
          </c:val>
          <c:extLst>
            <c:ext xmlns:c16="http://schemas.microsoft.com/office/drawing/2014/chart" uri="{C3380CC4-5D6E-409C-BE32-E72D297353CC}">
              <c16:uniqueId val="{00000000-B79E-4303-8134-4A304F0B985D}"/>
            </c:ext>
          </c:extLst>
        </c:ser>
        <c:ser>
          <c:idx val="1"/>
          <c:order val="1"/>
          <c:tx>
            <c:strRef>
              <c:f>'Figure 2.1.3'!$D$4</c:f>
              <c:strCache>
                <c:ptCount val="1"/>
                <c:pt idx="0">
                  <c:v>09.2011</c:v>
                </c:pt>
              </c:strCache>
            </c:strRef>
          </c:tx>
          <c:invertIfNegative val="0"/>
          <c:cat>
            <c:strRef>
              <c:f>'Figure 2.1.3'!$B$5:$B$10</c:f>
              <c:strCache>
                <c:ptCount val="6"/>
                <c:pt idx="0">
                  <c:v>Professional, scientific and technical activities </c:v>
                </c:pt>
                <c:pt idx="1">
                  <c:v>Real estate operations </c:v>
                </c:pt>
                <c:pt idx="2">
                  <c:v>Financial and insurance activity </c:v>
                </c:pt>
                <c:pt idx="3">
                  <c:v>Information and communications </c:v>
                </c:pt>
                <c:pt idx="4">
                  <c:v>Transport </c:v>
                </c:pt>
                <c:pt idx="5">
                  <c:v>Trade </c:v>
                </c:pt>
              </c:strCache>
            </c:strRef>
          </c:cat>
          <c:val>
            <c:numRef>
              <c:f>'Figure 2.1.3'!$D$5:$D$10</c:f>
              <c:numCache>
                <c:formatCode>0.0</c:formatCode>
                <c:ptCount val="6"/>
                <c:pt idx="0">
                  <c:v>1.9000000000000057</c:v>
                </c:pt>
                <c:pt idx="1">
                  <c:v>1.4000000000000057</c:v>
                </c:pt>
                <c:pt idx="2">
                  <c:v>-2.5999999999999943</c:v>
                </c:pt>
                <c:pt idx="3">
                  <c:v>17.200000000000003</c:v>
                </c:pt>
                <c:pt idx="4">
                  <c:v>6.5</c:v>
                </c:pt>
                <c:pt idx="5">
                  <c:v>14.799999999999997</c:v>
                </c:pt>
              </c:numCache>
            </c:numRef>
          </c:val>
          <c:extLst>
            <c:ext xmlns:c16="http://schemas.microsoft.com/office/drawing/2014/chart" uri="{C3380CC4-5D6E-409C-BE32-E72D297353CC}">
              <c16:uniqueId val="{00000001-B79E-4303-8134-4A304F0B985D}"/>
            </c:ext>
          </c:extLst>
        </c:ser>
        <c:ser>
          <c:idx val="0"/>
          <c:order val="2"/>
          <c:tx>
            <c:strRef>
              <c:f>'Figure 2.1.3'!$C$4</c:f>
              <c:strCache>
                <c:ptCount val="1"/>
                <c:pt idx="0">
                  <c:v>09.2010</c:v>
                </c:pt>
              </c:strCache>
            </c:strRef>
          </c:tx>
          <c:invertIfNegative val="0"/>
          <c:cat>
            <c:strRef>
              <c:f>'Figure 2.1.3'!$B$5:$B$10</c:f>
              <c:strCache>
                <c:ptCount val="6"/>
                <c:pt idx="0">
                  <c:v>Professional, scientific and technical activities </c:v>
                </c:pt>
                <c:pt idx="1">
                  <c:v>Real estate operations </c:v>
                </c:pt>
                <c:pt idx="2">
                  <c:v>Financial and insurance activity </c:v>
                </c:pt>
                <c:pt idx="3">
                  <c:v>Information and communications </c:v>
                </c:pt>
                <c:pt idx="4">
                  <c:v>Transport </c:v>
                </c:pt>
                <c:pt idx="5">
                  <c:v>Trade </c:v>
                </c:pt>
              </c:strCache>
            </c:strRef>
          </c:cat>
          <c:val>
            <c:numRef>
              <c:f>'Figure 2.1.3'!$C$5:$C$10</c:f>
              <c:numCache>
                <c:formatCode>0.0</c:formatCode>
                <c:ptCount val="6"/>
                <c:pt idx="0">
                  <c:v>4.9000000000000057</c:v>
                </c:pt>
                <c:pt idx="1">
                  <c:v>2.9000000000000057</c:v>
                </c:pt>
                <c:pt idx="2">
                  <c:v>-8.2999999999999972</c:v>
                </c:pt>
                <c:pt idx="3">
                  <c:v>10.200000000000003</c:v>
                </c:pt>
                <c:pt idx="4">
                  <c:v>7.2000000000000028</c:v>
                </c:pt>
                <c:pt idx="5">
                  <c:v>12.900000000000006</c:v>
                </c:pt>
              </c:numCache>
            </c:numRef>
          </c:val>
          <c:extLst>
            <c:ext xmlns:c16="http://schemas.microsoft.com/office/drawing/2014/chart" uri="{C3380CC4-5D6E-409C-BE32-E72D297353CC}">
              <c16:uniqueId val="{00000002-B79E-4303-8134-4A304F0B985D}"/>
            </c:ext>
          </c:extLst>
        </c:ser>
        <c:dLbls>
          <c:showLegendKey val="0"/>
          <c:showVal val="0"/>
          <c:showCatName val="0"/>
          <c:showSerName val="0"/>
          <c:showPercent val="0"/>
          <c:showBubbleSize val="0"/>
        </c:dLbls>
        <c:gapWidth val="140"/>
        <c:axId val="461916208"/>
        <c:axId val="1"/>
      </c:barChart>
      <c:catAx>
        <c:axId val="461916208"/>
        <c:scaling>
          <c:orientation val="minMax"/>
        </c:scaling>
        <c:delete val="0"/>
        <c:axPos val="l"/>
        <c:numFmt formatCode="General" sourceLinked="1"/>
        <c:majorTickMark val="out"/>
        <c:minorTickMark val="none"/>
        <c:tickLblPos val="nextTo"/>
        <c:txPr>
          <a:bodyPr rot="0" vert="horz"/>
          <a:lstStyle/>
          <a:p>
            <a:pPr>
              <a:defRPr lang="en-US"/>
            </a:pPr>
            <a:endParaRPr lang="ru-RU"/>
          </a:p>
        </c:txPr>
        <c:crossAx val="1"/>
        <c:crosses val="autoZero"/>
        <c:auto val="1"/>
        <c:lblAlgn val="ctr"/>
        <c:lblOffset val="100"/>
        <c:tickLblSkip val="1"/>
        <c:tickMarkSkip val="1"/>
        <c:noMultiLvlLbl val="0"/>
      </c:catAx>
      <c:valAx>
        <c:axId val="1"/>
        <c:scaling>
          <c:orientation val="minMax"/>
          <c:max val="18"/>
        </c:scaling>
        <c:delete val="0"/>
        <c:axPos val="b"/>
        <c:numFmt formatCode="0" sourceLinked="0"/>
        <c:majorTickMark val="out"/>
        <c:minorTickMark val="none"/>
        <c:tickLblPos val="nextTo"/>
        <c:txPr>
          <a:bodyPr rot="0" vert="horz"/>
          <a:lstStyle/>
          <a:p>
            <a:pPr>
              <a:defRPr lang="en-US"/>
            </a:pPr>
            <a:endParaRPr lang="ru-RU"/>
          </a:p>
        </c:txPr>
        <c:crossAx val="461916208"/>
        <c:crosses val="autoZero"/>
        <c:crossBetween val="between"/>
        <c:majorUnit val="2"/>
      </c:valAx>
    </c:plotArea>
    <c:legend>
      <c:legendPos val="b"/>
      <c:layout>
        <c:manualLayout>
          <c:xMode val="edge"/>
          <c:yMode val="edge"/>
          <c:wMode val="edge"/>
          <c:hMode val="edge"/>
          <c:x val="0.26164412375282359"/>
          <c:y val="0.9256918991320775"/>
          <c:w val="0.72402937437698334"/>
          <c:h val="0.98676019479865895"/>
        </c:manualLayout>
      </c:layout>
      <c:overlay val="0"/>
      <c:txPr>
        <a:bodyPr/>
        <a:lstStyle/>
        <a:p>
          <a:pPr>
            <a:defRPr lang="en-US"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362165476978989"/>
          <c:y val="2.751356080489941E-2"/>
          <c:w val="0.87321784776902889"/>
          <c:h val="0.73891076115485566"/>
        </c:manualLayout>
      </c:layout>
      <c:barChart>
        <c:barDir val="col"/>
        <c:grouping val="stacked"/>
        <c:varyColors val="0"/>
        <c:ser>
          <c:idx val="0"/>
          <c:order val="0"/>
          <c:tx>
            <c:strRef>
              <c:f>'Figure 2.3.5'!$C$4</c:f>
              <c:strCache>
                <c:ptCount val="1"/>
                <c:pt idx="0">
                  <c:v>Balance of the NBRK's operations in the money market ("-" - liquidity withdrawal, "+" - increase in liquidity)</c:v>
                </c:pt>
              </c:strCache>
            </c:strRef>
          </c:tx>
          <c:invertIfNegative val="0"/>
          <c:cat>
            <c:strRef>
              <c:f>'Figure 2.3.5'!$B$5:$B$15</c:f>
              <c:strCache>
                <c:ptCount val="11"/>
                <c:pt idx="0">
                  <c:v>03.2010</c:v>
                </c:pt>
                <c:pt idx="1">
                  <c:v>06.2010</c:v>
                </c:pt>
                <c:pt idx="2">
                  <c:v>09.2010</c:v>
                </c:pt>
                <c:pt idx="3">
                  <c:v>12.2010</c:v>
                </c:pt>
                <c:pt idx="4">
                  <c:v>03.2011</c:v>
                </c:pt>
                <c:pt idx="5">
                  <c:v>06.2011</c:v>
                </c:pt>
                <c:pt idx="6">
                  <c:v>09.2011</c:v>
                </c:pt>
                <c:pt idx="7">
                  <c:v>12,2011</c:v>
                </c:pt>
                <c:pt idx="8">
                  <c:v>03.2012</c:v>
                </c:pt>
                <c:pt idx="9">
                  <c:v>06.2012</c:v>
                </c:pt>
                <c:pt idx="10">
                  <c:v>09.2012</c:v>
                </c:pt>
              </c:strCache>
            </c:strRef>
          </c:cat>
          <c:val>
            <c:numRef>
              <c:f>'Figure 2.3.5'!$C$5:$C$15</c:f>
              <c:numCache>
                <c:formatCode>#\ ##0.0</c:formatCode>
                <c:ptCount val="11"/>
                <c:pt idx="0">
                  <c:v>-687.98714652754995</c:v>
                </c:pt>
                <c:pt idx="1">
                  <c:v>45.898751883339855</c:v>
                </c:pt>
                <c:pt idx="2">
                  <c:v>388.7685989578099</c:v>
                </c:pt>
                <c:pt idx="3">
                  <c:v>114.85875583523011</c:v>
                </c:pt>
                <c:pt idx="4">
                  <c:v>-834.86513290597009</c:v>
                </c:pt>
                <c:pt idx="5">
                  <c:v>233.70138743103007</c:v>
                </c:pt>
                <c:pt idx="6">
                  <c:v>574.20883195523015</c:v>
                </c:pt>
                <c:pt idx="7">
                  <c:v>276.8739116360598</c:v>
                </c:pt>
                <c:pt idx="8">
                  <c:v>-343.34778966109997</c:v>
                </c:pt>
                <c:pt idx="9">
                  <c:v>-201.34586905612008</c:v>
                </c:pt>
                <c:pt idx="10">
                  <c:v>669.76342677572006</c:v>
                </c:pt>
              </c:numCache>
            </c:numRef>
          </c:val>
          <c:extLst>
            <c:ext xmlns:c16="http://schemas.microsoft.com/office/drawing/2014/chart" uri="{C3380CC4-5D6E-409C-BE32-E72D297353CC}">
              <c16:uniqueId val="{00000000-C2B0-40E4-ADA3-29EB367A0D53}"/>
            </c:ext>
          </c:extLst>
        </c:ser>
        <c:ser>
          <c:idx val="1"/>
          <c:order val="1"/>
          <c:tx>
            <c:strRef>
              <c:f>'Figure 2.3.5'!$D$4</c:f>
              <c:strCache>
                <c:ptCount val="1"/>
                <c:pt idx="0">
                  <c:v>NBRK's net participation in the FX market ("-" - FX sale, "+" - FX purchase)</c:v>
                </c:pt>
              </c:strCache>
            </c:strRef>
          </c:tx>
          <c:invertIfNegative val="0"/>
          <c:cat>
            <c:strRef>
              <c:f>'Figure 2.3.5'!$B$5:$B$15</c:f>
              <c:strCache>
                <c:ptCount val="11"/>
                <c:pt idx="0">
                  <c:v>03.2010</c:v>
                </c:pt>
                <c:pt idx="1">
                  <c:v>06.2010</c:v>
                </c:pt>
                <c:pt idx="2">
                  <c:v>09.2010</c:v>
                </c:pt>
                <c:pt idx="3">
                  <c:v>12.2010</c:v>
                </c:pt>
                <c:pt idx="4">
                  <c:v>03.2011</c:v>
                </c:pt>
                <c:pt idx="5">
                  <c:v>06.2011</c:v>
                </c:pt>
                <c:pt idx="6">
                  <c:v>09.2011</c:v>
                </c:pt>
                <c:pt idx="7">
                  <c:v>12,2011</c:v>
                </c:pt>
                <c:pt idx="8">
                  <c:v>03.2012</c:v>
                </c:pt>
                <c:pt idx="9">
                  <c:v>06.2012</c:v>
                </c:pt>
                <c:pt idx="10">
                  <c:v>09.2012</c:v>
                </c:pt>
              </c:strCache>
            </c:strRef>
          </c:cat>
          <c:val>
            <c:numRef>
              <c:f>'Figure 2.3.5'!$D$5:$D$15</c:f>
              <c:numCache>
                <c:formatCode>#\ ##0.0</c:formatCode>
                <c:ptCount val="11"/>
                <c:pt idx="0">
                  <c:v>641.67502983791564</c:v>
                </c:pt>
                <c:pt idx="1">
                  <c:v>-174.09293573292538</c:v>
                </c:pt>
                <c:pt idx="2">
                  <c:v>-99.866802693188362</c:v>
                </c:pt>
                <c:pt idx="3">
                  <c:v>25.406064282186662</c:v>
                </c:pt>
                <c:pt idx="4">
                  <c:v>849.83888808085578</c:v>
                </c:pt>
                <c:pt idx="5">
                  <c:v>-103.05980310834963</c:v>
                </c:pt>
                <c:pt idx="6">
                  <c:v>-681.54405544942392</c:v>
                </c:pt>
                <c:pt idx="7">
                  <c:v>-371.69469498348428</c:v>
                </c:pt>
                <c:pt idx="8">
                  <c:v>158.10341680778799</c:v>
                </c:pt>
                <c:pt idx="9">
                  <c:v>58.547516783132842</c:v>
                </c:pt>
                <c:pt idx="10">
                  <c:v>-154.55617533632937</c:v>
                </c:pt>
              </c:numCache>
            </c:numRef>
          </c:val>
          <c:extLst>
            <c:ext xmlns:c16="http://schemas.microsoft.com/office/drawing/2014/chart" uri="{C3380CC4-5D6E-409C-BE32-E72D297353CC}">
              <c16:uniqueId val="{00000001-C2B0-40E4-ADA3-29EB367A0D53}"/>
            </c:ext>
          </c:extLst>
        </c:ser>
        <c:dLbls>
          <c:showLegendKey val="0"/>
          <c:showVal val="0"/>
          <c:showCatName val="0"/>
          <c:showSerName val="0"/>
          <c:showPercent val="0"/>
          <c:showBubbleSize val="0"/>
        </c:dLbls>
        <c:gapWidth val="30"/>
        <c:overlap val="100"/>
        <c:axId val="471728264"/>
        <c:axId val="1"/>
      </c:barChart>
      <c:lineChart>
        <c:grouping val="standard"/>
        <c:varyColors val="0"/>
        <c:ser>
          <c:idx val="2"/>
          <c:order val="2"/>
          <c:tx>
            <c:strRef>
              <c:f>'Figure 2.3.5'!$E$4</c:f>
              <c:strCache>
                <c:ptCount val="1"/>
                <c:pt idx="0">
                  <c:v>Net liquidity withdrawal ("-" - liquidity withdrawal, "+" - increase in liquidity)</c:v>
                </c:pt>
              </c:strCache>
            </c:strRef>
          </c:tx>
          <c:spPr>
            <a:ln w="38100"/>
          </c:spPr>
          <c:marker>
            <c:symbol val="none"/>
          </c:marker>
          <c:cat>
            <c:strRef>
              <c:f>'Figure 2.3.5'!$B$5:$B$15</c:f>
              <c:strCache>
                <c:ptCount val="11"/>
                <c:pt idx="0">
                  <c:v>03.2010</c:v>
                </c:pt>
                <c:pt idx="1">
                  <c:v>06.2010</c:v>
                </c:pt>
                <c:pt idx="2">
                  <c:v>09.2010</c:v>
                </c:pt>
                <c:pt idx="3">
                  <c:v>12.2010</c:v>
                </c:pt>
                <c:pt idx="4">
                  <c:v>03.2011</c:v>
                </c:pt>
                <c:pt idx="5">
                  <c:v>06.2011</c:v>
                </c:pt>
                <c:pt idx="6">
                  <c:v>09.2011</c:v>
                </c:pt>
                <c:pt idx="7">
                  <c:v>12,2011</c:v>
                </c:pt>
                <c:pt idx="8">
                  <c:v>03.2012</c:v>
                </c:pt>
                <c:pt idx="9">
                  <c:v>06.2012</c:v>
                </c:pt>
                <c:pt idx="10">
                  <c:v>09.2012</c:v>
                </c:pt>
              </c:strCache>
            </c:strRef>
          </c:cat>
          <c:val>
            <c:numRef>
              <c:f>'Figure 2.3.5'!$E$5:$E$15</c:f>
              <c:numCache>
                <c:formatCode>#\ ##0.0</c:formatCode>
                <c:ptCount val="11"/>
                <c:pt idx="0">
                  <c:v>-46.312116689634308</c:v>
                </c:pt>
                <c:pt idx="1">
                  <c:v>-128.19418384958553</c:v>
                </c:pt>
                <c:pt idx="2">
                  <c:v>288.90179626462151</c:v>
                </c:pt>
                <c:pt idx="3">
                  <c:v>140.26482011741675</c:v>
                </c:pt>
                <c:pt idx="4">
                  <c:v>14.973755174885724</c:v>
                </c:pt>
                <c:pt idx="5">
                  <c:v>130.64158432268047</c:v>
                </c:pt>
                <c:pt idx="6">
                  <c:v>-107.33522349419383</c:v>
                </c:pt>
                <c:pt idx="7">
                  <c:v>-94.820783347424481</c:v>
                </c:pt>
                <c:pt idx="8">
                  <c:v>-185.24437285331192</c:v>
                </c:pt>
                <c:pt idx="9">
                  <c:v>-142.79835227298724</c:v>
                </c:pt>
                <c:pt idx="10">
                  <c:v>515.20725143939069</c:v>
                </c:pt>
              </c:numCache>
            </c:numRef>
          </c:val>
          <c:smooth val="0"/>
          <c:extLst>
            <c:ext xmlns:c16="http://schemas.microsoft.com/office/drawing/2014/chart" uri="{C3380CC4-5D6E-409C-BE32-E72D297353CC}">
              <c16:uniqueId val="{00000002-C2B0-40E4-ADA3-29EB367A0D53}"/>
            </c:ext>
          </c:extLst>
        </c:ser>
        <c:dLbls>
          <c:showLegendKey val="0"/>
          <c:showVal val="0"/>
          <c:showCatName val="0"/>
          <c:showSerName val="0"/>
          <c:showPercent val="0"/>
          <c:showBubbleSize val="0"/>
        </c:dLbls>
        <c:marker val="1"/>
        <c:smooth val="0"/>
        <c:axId val="471728264"/>
        <c:axId val="1"/>
      </c:lineChart>
      <c:catAx>
        <c:axId val="471728264"/>
        <c:scaling>
          <c:orientation val="minMax"/>
        </c:scaling>
        <c:delete val="0"/>
        <c:axPos val="b"/>
        <c:numFmt formatCode="dd/mm/yyyy" sourceLinked="0"/>
        <c:majorTickMark val="out"/>
        <c:minorTickMark val="none"/>
        <c:tickLblPos val="low"/>
        <c:txPr>
          <a:bodyPr rot="0" vert="horz"/>
          <a:lstStyle/>
          <a:p>
            <a:pPr>
              <a:defRPr lang="en-US"/>
            </a:pPr>
            <a:endParaRPr lang="ru-RU"/>
          </a:p>
        </c:txPr>
        <c:crossAx val="1"/>
        <c:crosses val="autoZero"/>
        <c:auto val="1"/>
        <c:lblAlgn val="ctr"/>
        <c:lblOffset val="100"/>
        <c:tickMarkSkip val="1"/>
        <c:noMultiLvlLbl val="0"/>
      </c:catAx>
      <c:valAx>
        <c:axId val="1"/>
        <c:scaling>
          <c:orientation val="minMax"/>
        </c:scaling>
        <c:delete val="0"/>
        <c:axPos val="l"/>
        <c:majorGridlines>
          <c:spPr>
            <a:ln w="0">
              <a:prstDash val="sysDot"/>
            </a:ln>
          </c:spPr>
        </c:majorGridlines>
        <c:title>
          <c:tx>
            <c:rich>
              <a:bodyPr/>
              <a:lstStyle/>
              <a:p>
                <a:pPr>
                  <a:defRPr lang="en-US" b="0"/>
                </a:pPr>
                <a:r>
                  <a:rPr lang="en-US" b="0"/>
                  <a:t>KZT bln.</a:t>
                </a:r>
              </a:p>
            </c:rich>
          </c:tx>
          <c:layout>
            <c:manualLayout>
              <c:xMode val="edge"/>
              <c:yMode val="edge"/>
              <c:x val="7.8396742463266854E-4"/>
              <c:y val="0.23915403136591395"/>
            </c:manualLayout>
          </c:layout>
          <c:overlay val="0"/>
        </c:title>
        <c:numFmt formatCode="#,##0" sourceLinked="0"/>
        <c:majorTickMark val="out"/>
        <c:minorTickMark val="none"/>
        <c:tickLblPos val="nextTo"/>
        <c:txPr>
          <a:bodyPr rot="0" vert="horz"/>
          <a:lstStyle/>
          <a:p>
            <a:pPr>
              <a:defRPr lang="en-US"/>
            </a:pPr>
            <a:endParaRPr lang="ru-RU"/>
          </a:p>
        </c:txPr>
        <c:crossAx val="471728264"/>
        <c:crosses val="autoZero"/>
        <c:crossBetween val="between"/>
      </c:valAx>
    </c:plotArea>
    <c:legend>
      <c:legendPos val="b"/>
      <c:layout>
        <c:manualLayout>
          <c:xMode val="edge"/>
          <c:yMode val="edge"/>
          <c:wMode val="edge"/>
          <c:hMode val="edge"/>
          <c:x val="0"/>
          <c:y val="0.85502874124205541"/>
          <c:w val="1"/>
          <c:h val="0.9904791653109476"/>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75438596491224E-2"/>
          <c:y val="5.0980392156862744E-2"/>
          <c:w val="0.90162986205671913"/>
          <c:h val="0.70680616480033198"/>
        </c:manualLayout>
      </c:layout>
      <c:lineChart>
        <c:grouping val="standard"/>
        <c:varyColors val="0"/>
        <c:ser>
          <c:idx val="1"/>
          <c:order val="0"/>
          <c:tx>
            <c:strRef>
              <c:f>'Figure 2.3.6'!$D$4</c:f>
              <c:strCache>
                <c:ptCount val="1"/>
                <c:pt idx="0">
                  <c:v>TONIA Index</c:v>
                </c:pt>
              </c:strCache>
            </c:strRef>
          </c:tx>
          <c:spPr>
            <a:ln w="12700">
              <a:solidFill>
                <a:srgbClr val="D84236"/>
              </a:solidFill>
              <a:prstDash val="solid"/>
            </a:ln>
          </c:spPr>
          <c:marker>
            <c:symbol val="none"/>
          </c:marker>
          <c:cat>
            <c:numRef>
              <c:f>('Figure 2.3.6'!$B$5,'Figure 2.3.6'!$B$7:$B$680)</c:f>
              <c:numCache>
                <c:formatCode>dd/mm/yy;@</c:formatCode>
                <c:ptCount val="675"/>
                <c:pt idx="1">
                  <c:v>40183</c:v>
                </c:pt>
                <c:pt idx="2">
                  <c:v>40184</c:v>
                </c:pt>
                <c:pt idx="3">
                  <c:v>40188</c:v>
                </c:pt>
                <c:pt idx="4">
                  <c:v>40189</c:v>
                </c:pt>
                <c:pt idx="5">
                  <c:v>40190</c:v>
                </c:pt>
                <c:pt idx="6">
                  <c:v>40191</c:v>
                </c:pt>
                <c:pt idx="7">
                  <c:v>40192</c:v>
                </c:pt>
                <c:pt idx="8">
                  <c:v>40193</c:v>
                </c:pt>
                <c:pt idx="9">
                  <c:v>40196</c:v>
                </c:pt>
                <c:pt idx="10">
                  <c:v>40197</c:v>
                </c:pt>
                <c:pt idx="11">
                  <c:v>40198</c:v>
                </c:pt>
                <c:pt idx="12">
                  <c:v>40199</c:v>
                </c:pt>
                <c:pt idx="13">
                  <c:v>40200</c:v>
                </c:pt>
                <c:pt idx="14">
                  <c:v>40203</c:v>
                </c:pt>
                <c:pt idx="15">
                  <c:v>40204</c:v>
                </c:pt>
                <c:pt idx="16">
                  <c:v>40205</c:v>
                </c:pt>
                <c:pt idx="17">
                  <c:v>40206</c:v>
                </c:pt>
                <c:pt idx="18">
                  <c:v>40207</c:v>
                </c:pt>
                <c:pt idx="19">
                  <c:v>40210</c:v>
                </c:pt>
                <c:pt idx="20">
                  <c:v>40211</c:v>
                </c:pt>
                <c:pt idx="21">
                  <c:v>40212</c:v>
                </c:pt>
                <c:pt idx="22">
                  <c:v>40213</c:v>
                </c:pt>
                <c:pt idx="23">
                  <c:v>40214</c:v>
                </c:pt>
                <c:pt idx="24">
                  <c:v>40217</c:v>
                </c:pt>
                <c:pt idx="25">
                  <c:v>40218</c:v>
                </c:pt>
                <c:pt idx="26">
                  <c:v>40219</c:v>
                </c:pt>
                <c:pt idx="27">
                  <c:v>40220</c:v>
                </c:pt>
                <c:pt idx="28">
                  <c:v>40221</c:v>
                </c:pt>
                <c:pt idx="29">
                  <c:v>40224</c:v>
                </c:pt>
                <c:pt idx="30">
                  <c:v>40225</c:v>
                </c:pt>
                <c:pt idx="31">
                  <c:v>40226</c:v>
                </c:pt>
                <c:pt idx="32">
                  <c:v>40227</c:v>
                </c:pt>
                <c:pt idx="33">
                  <c:v>40228</c:v>
                </c:pt>
                <c:pt idx="34">
                  <c:v>40231</c:v>
                </c:pt>
                <c:pt idx="35">
                  <c:v>40232</c:v>
                </c:pt>
                <c:pt idx="36">
                  <c:v>40233</c:v>
                </c:pt>
                <c:pt idx="37">
                  <c:v>40234</c:v>
                </c:pt>
                <c:pt idx="38">
                  <c:v>40235</c:v>
                </c:pt>
                <c:pt idx="39">
                  <c:v>40238</c:v>
                </c:pt>
                <c:pt idx="40">
                  <c:v>40239</c:v>
                </c:pt>
                <c:pt idx="41">
                  <c:v>40240</c:v>
                </c:pt>
                <c:pt idx="42">
                  <c:v>40241</c:v>
                </c:pt>
                <c:pt idx="43">
                  <c:v>40242</c:v>
                </c:pt>
                <c:pt idx="44">
                  <c:v>40246</c:v>
                </c:pt>
                <c:pt idx="45">
                  <c:v>40247</c:v>
                </c:pt>
                <c:pt idx="46">
                  <c:v>40248</c:v>
                </c:pt>
                <c:pt idx="47">
                  <c:v>40249</c:v>
                </c:pt>
                <c:pt idx="48">
                  <c:v>40252</c:v>
                </c:pt>
                <c:pt idx="49">
                  <c:v>40253</c:v>
                </c:pt>
                <c:pt idx="50">
                  <c:v>40254</c:v>
                </c:pt>
                <c:pt idx="51">
                  <c:v>40255</c:v>
                </c:pt>
                <c:pt idx="52">
                  <c:v>40256</c:v>
                </c:pt>
                <c:pt idx="53">
                  <c:v>40262</c:v>
                </c:pt>
                <c:pt idx="54">
                  <c:v>40263</c:v>
                </c:pt>
                <c:pt idx="55">
                  <c:v>40266</c:v>
                </c:pt>
                <c:pt idx="56">
                  <c:v>40267</c:v>
                </c:pt>
                <c:pt idx="57">
                  <c:v>40268</c:v>
                </c:pt>
                <c:pt idx="58">
                  <c:v>40269</c:v>
                </c:pt>
                <c:pt idx="59">
                  <c:v>40270</c:v>
                </c:pt>
                <c:pt idx="60">
                  <c:v>40273</c:v>
                </c:pt>
                <c:pt idx="61">
                  <c:v>40274</c:v>
                </c:pt>
                <c:pt idx="62">
                  <c:v>40275</c:v>
                </c:pt>
                <c:pt idx="63">
                  <c:v>40276</c:v>
                </c:pt>
                <c:pt idx="64">
                  <c:v>40277</c:v>
                </c:pt>
                <c:pt idx="65">
                  <c:v>40280</c:v>
                </c:pt>
                <c:pt idx="66">
                  <c:v>40281</c:v>
                </c:pt>
                <c:pt idx="67">
                  <c:v>40282</c:v>
                </c:pt>
                <c:pt idx="68">
                  <c:v>40283</c:v>
                </c:pt>
                <c:pt idx="69">
                  <c:v>40284</c:v>
                </c:pt>
                <c:pt idx="70">
                  <c:v>40287</c:v>
                </c:pt>
                <c:pt idx="71">
                  <c:v>40288</c:v>
                </c:pt>
                <c:pt idx="72">
                  <c:v>40289</c:v>
                </c:pt>
                <c:pt idx="73">
                  <c:v>40290</c:v>
                </c:pt>
                <c:pt idx="74">
                  <c:v>40291</c:v>
                </c:pt>
                <c:pt idx="75">
                  <c:v>40294</c:v>
                </c:pt>
                <c:pt idx="76">
                  <c:v>40295</c:v>
                </c:pt>
                <c:pt idx="77">
                  <c:v>40296</c:v>
                </c:pt>
                <c:pt idx="78">
                  <c:v>40297</c:v>
                </c:pt>
                <c:pt idx="79">
                  <c:v>40298</c:v>
                </c:pt>
                <c:pt idx="80">
                  <c:v>40302</c:v>
                </c:pt>
                <c:pt idx="81">
                  <c:v>40303</c:v>
                </c:pt>
                <c:pt idx="82">
                  <c:v>40304</c:v>
                </c:pt>
                <c:pt idx="83">
                  <c:v>40305</c:v>
                </c:pt>
                <c:pt idx="84">
                  <c:v>40309</c:v>
                </c:pt>
                <c:pt idx="85">
                  <c:v>40310</c:v>
                </c:pt>
                <c:pt idx="86">
                  <c:v>40311</c:v>
                </c:pt>
                <c:pt idx="87">
                  <c:v>40312</c:v>
                </c:pt>
                <c:pt idx="88">
                  <c:v>40315</c:v>
                </c:pt>
                <c:pt idx="89">
                  <c:v>40316</c:v>
                </c:pt>
                <c:pt idx="90">
                  <c:v>40317</c:v>
                </c:pt>
                <c:pt idx="91">
                  <c:v>40318</c:v>
                </c:pt>
                <c:pt idx="92">
                  <c:v>40319</c:v>
                </c:pt>
                <c:pt idx="93">
                  <c:v>40322</c:v>
                </c:pt>
                <c:pt idx="94">
                  <c:v>40323</c:v>
                </c:pt>
                <c:pt idx="95">
                  <c:v>40324</c:v>
                </c:pt>
                <c:pt idx="96">
                  <c:v>40325</c:v>
                </c:pt>
                <c:pt idx="97">
                  <c:v>40326</c:v>
                </c:pt>
                <c:pt idx="98">
                  <c:v>40329</c:v>
                </c:pt>
                <c:pt idx="99">
                  <c:v>40330</c:v>
                </c:pt>
                <c:pt idx="100">
                  <c:v>40331</c:v>
                </c:pt>
                <c:pt idx="101">
                  <c:v>40332</c:v>
                </c:pt>
                <c:pt idx="102">
                  <c:v>40333</c:v>
                </c:pt>
                <c:pt idx="103">
                  <c:v>40337</c:v>
                </c:pt>
                <c:pt idx="104">
                  <c:v>40338</c:v>
                </c:pt>
                <c:pt idx="105">
                  <c:v>40339</c:v>
                </c:pt>
                <c:pt idx="106">
                  <c:v>40340</c:v>
                </c:pt>
                <c:pt idx="107">
                  <c:v>40343</c:v>
                </c:pt>
                <c:pt idx="108">
                  <c:v>40344</c:v>
                </c:pt>
                <c:pt idx="109">
                  <c:v>40345</c:v>
                </c:pt>
                <c:pt idx="110">
                  <c:v>40346</c:v>
                </c:pt>
                <c:pt idx="111">
                  <c:v>40347</c:v>
                </c:pt>
                <c:pt idx="112">
                  <c:v>40350</c:v>
                </c:pt>
                <c:pt idx="113">
                  <c:v>40351</c:v>
                </c:pt>
                <c:pt idx="114">
                  <c:v>40352</c:v>
                </c:pt>
                <c:pt idx="115">
                  <c:v>40353</c:v>
                </c:pt>
                <c:pt idx="116">
                  <c:v>40354</c:v>
                </c:pt>
                <c:pt idx="117">
                  <c:v>40357</c:v>
                </c:pt>
                <c:pt idx="118">
                  <c:v>40358</c:v>
                </c:pt>
                <c:pt idx="119">
                  <c:v>40359</c:v>
                </c:pt>
                <c:pt idx="120">
                  <c:v>40360</c:v>
                </c:pt>
                <c:pt idx="121">
                  <c:v>40361</c:v>
                </c:pt>
                <c:pt idx="122">
                  <c:v>40366</c:v>
                </c:pt>
                <c:pt idx="123">
                  <c:v>40367</c:v>
                </c:pt>
                <c:pt idx="124">
                  <c:v>40368</c:v>
                </c:pt>
                <c:pt idx="125">
                  <c:v>40371</c:v>
                </c:pt>
                <c:pt idx="126">
                  <c:v>40372</c:v>
                </c:pt>
                <c:pt idx="127">
                  <c:v>40373</c:v>
                </c:pt>
                <c:pt idx="128">
                  <c:v>40374</c:v>
                </c:pt>
                <c:pt idx="129">
                  <c:v>40375</c:v>
                </c:pt>
                <c:pt idx="130">
                  <c:v>40378</c:v>
                </c:pt>
                <c:pt idx="131">
                  <c:v>40379</c:v>
                </c:pt>
                <c:pt idx="132">
                  <c:v>40380</c:v>
                </c:pt>
                <c:pt idx="133">
                  <c:v>40381</c:v>
                </c:pt>
                <c:pt idx="134">
                  <c:v>40382</c:v>
                </c:pt>
                <c:pt idx="135">
                  <c:v>40385</c:v>
                </c:pt>
                <c:pt idx="136">
                  <c:v>40386</c:v>
                </c:pt>
                <c:pt idx="137">
                  <c:v>40387</c:v>
                </c:pt>
                <c:pt idx="138">
                  <c:v>40388</c:v>
                </c:pt>
                <c:pt idx="139">
                  <c:v>40389</c:v>
                </c:pt>
                <c:pt idx="140">
                  <c:v>40392</c:v>
                </c:pt>
                <c:pt idx="141">
                  <c:v>40393</c:v>
                </c:pt>
                <c:pt idx="142">
                  <c:v>40394</c:v>
                </c:pt>
                <c:pt idx="143">
                  <c:v>40395</c:v>
                </c:pt>
                <c:pt idx="144">
                  <c:v>40396</c:v>
                </c:pt>
                <c:pt idx="145">
                  <c:v>40399</c:v>
                </c:pt>
                <c:pt idx="146">
                  <c:v>40400</c:v>
                </c:pt>
                <c:pt idx="147">
                  <c:v>40401</c:v>
                </c:pt>
                <c:pt idx="148">
                  <c:v>40402</c:v>
                </c:pt>
                <c:pt idx="149">
                  <c:v>40403</c:v>
                </c:pt>
                <c:pt idx="150">
                  <c:v>40406</c:v>
                </c:pt>
                <c:pt idx="151">
                  <c:v>40407</c:v>
                </c:pt>
                <c:pt idx="152">
                  <c:v>40408</c:v>
                </c:pt>
                <c:pt idx="153">
                  <c:v>40409</c:v>
                </c:pt>
                <c:pt idx="154">
                  <c:v>40410</c:v>
                </c:pt>
                <c:pt idx="155">
                  <c:v>40413</c:v>
                </c:pt>
                <c:pt idx="156">
                  <c:v>40414</c:v>
                </c:pt>
                <c:pt idx="157">
                  <c:v>40415</c:v>
                </c:pt>
                <c:pt idx="158">
                  <c:v>40416</c:v>
                </c:pt>
                <c:pt idx="159">
                  <c:v>40417</c:v>
                </c:pt>
                <c:pt idx="160">
                  <c:v>40421</c:v>
                </c:pt>
                <c:pt idx="161">
                  <c:v>40422</c:v>
                </c:pt>
                <c:pt idx="162">
                  <c:v>40423</c:v>
                </c:pt>
                <c:pt idx="163">
                  <c:v>40424</c:v>
                </c:pt>
                <c:pt idx="164">
                  <c:v>40427</c:v>
                </c:pt>
                <c:pt idx="165">
                  <c:v>40428</c:v>
                </c:pt>
                <c:pt idx="166">
                  <c:v>40429</c:v>
                </c:pt>
                <c:pt idx="167">
                  <c:v>40430</c:v>
                </c:pt>
                <c:pt idx="168">
                  <c:v>40431</c:v>
                </c:pt>
                <c:pt idx="169">
                  <c:v>40434</c:v>
                </c:pt>
                <c:pt idx="170">
                  <c:v>40435</c:v>
                </c:pt>
                <c:pt idx="171">
                  <c:v>40436</c:v>
                </c:pt>
                <c:pt idx="172">
                  <c:v>40437</c:v>
                </c:pt>
                <c:pt idx="173">
                  <c:v>40438</c:v>
                </c:pt>
                <c:pt idx="174">
                  <c:v>40441</c:v>
                </c:pt>
                <c:pt idx="175">
                  <c:v>40442</c:v>
                </c:pt>
                <c:pt idx="176">
                  <c:v>40443</c:v>
                </c:pt>
                <c:pt idx="177">
                  <c:v>40444</c:v>
                </c:pt>
                <c:pt idx="178">
                  <c:v>40445</c:v>
                </c:pt>
                <c:pt idx="179">
                  <c:v>40449</c:v>
                </c:pt>
                <c:pt idx="180">
                  <c:v>40448</c:v>
                </c:pt>
                <c:pt idx="181">
                  <c:v>40450</c:v>
                </c:pt>
                <c:pt idx="182">
                  <c:v>40451</c:v>
                </c:pt>
                <c:pt idx="183">
                  <c:v>40452</c:v>
                </c:pt>
                <c:pt idx="184">
                  <c:v>40455</c:v>
                </c:pt>
                <c:pt idx="185">
                  <c:v>40456</c:v>
                </c:pt>
                <c:pt idx="186">
                  <c:v>40457</c:v>
                </c:pt>
                <c:pt idx="187">
                  <c:v>40458</c:v>
                </c:pt>
                <c:pt idx="188">
                  <c:v>40459</c:v>
                </c:pt>
                <c:pt idx="189">
                  <c:v>40462</c:v>
                </c:pt>
                <c:pt idx="190">
                  <c:v>40463</c:v>
                </c:pt>
                <c:pt idx="191">
                  <c:v>40464</c:v>
                </c:pt>
                <c:pt idx="192">
                  <c:v>40465</c:v>
                </c:pt>
                <c:pt idx="193">
                  <c:v>40466</c:v>
                </c:pt>
                <c:pt idx="194">
                  <c:v>40469</c:v>
                </c:pt>
                <c:pt idx="195">
                  <c:v>40470</c:v>
                </c:pt>
                <c:pt idx="196">
                  <c:v>40471</c:v>
                </c:pt>
                <c:pt idx="197">
                  <c:v>40472</c:v>
                </c:pt>
                <c:pt idx="198">
                  <c:v>40473</c:v>
                </c:pt>
                <c:pt idx="199">
                  <c:v>40476</c:v>
                </c:pt>
                <c:pt idx="200">
                  <c:v>40477</c:v>
                </c:pt>
                <c:pt idx="201">
                  <c:v>40478</c:v>
                </c:pt>
                <c:pt idx="202">
                  <c:v>40479</c:v>
                </c:pt>
                <c:pt idx="203">
                  <c:v>40480</c:v>
                </c:pt>
                <c:pt idx="204">
                  <c:v>40483</c:v>
                </c:pt>
                <c:pt idx="205">
                  <c:v>40485</c:v>
                </c:pt>
                <c:pt idx="206">
                  <c:v>40486</c:v>
                </c:pt>
                <c:pt idx="207">
                  <c:v>40487</c:v>
                </c:pt>
                <c:pt idx="208">
                  <c:v>40490</c:v>
                </c:pt>
                <c:pt idx="209">
                  <c:v>40491</c:v>
                </c:pt>
                <c:pt idx="210">
                  <c:v>40492</c:v>
                </c:pt>
                <c:pt idx="211">
                  <c:v>40493</c:v>
                </c:pt>
                <c:pt idx="212">
                  <c:v>40494</c:v>
                </c:pt>
                <c:pt idx="213">
                  <c:v>40497</c:v>
                </c:pt>
                <c:pt idx="214">
                  <c:v>40499</c:v>
                </c:pt>
                <c:pt idx="215">
                  <c:v>40500</c:v>
                </c:pt>
                <c:pt idx="216">
                  <c:v>40501</c:v>
                </c:pt>
                <c:pt idx="217">
                  <c:v>40504</c:v>
                </c:pt>
                <c:pt idx="218">
                  <c:v>40506</c:v>
                </c:pt>
                <c:pt idx="219">
                  <c:v>40507</c:v>
                </c:pt>
                <c:pt idx="220">
                  <c:v>40508</c:v>
                </c:pt>
                <c:pt idx="221">
                  <c:v>40511</c:v>
                </c:pt>
                <c:pt idx="222">
                  <c:v>40512</c:v>
                </c:pt>
                <c:pt idx="223">
                  <c:v>40513</c:v>
                </c:pt>
                <c:pt idx="224">
                  <c:v>40514</c:v>
                </c:pt>
                <c:pt idx="225">
                  <c:v>40515</c:v>
                </c:pt>
                <c:pt idx="226">
                  <c:v>40518</c:v>
                </c:pt>
                <c:pt idx="227">
                  <c:v>40519</c:v>
                </c:pt>
                <c:pt idx="228">
                  <c:v>40520</c:v>
                </c:pt>
                <c:pt idx="229">
                  <c:v>40521</c:v>
                </c:pt>
                <c:pt idx="230">
                  <c:v>40522</c:v>
                </c:pt>
                <c:pt idx="231">
                  <c:v>40525</c:v>
                </c:pt>
                <c:pt idx="232">
                  <c:v>40527</c:v>
                </c:pt>
                <c:pt idx="233">
                  <c:v>40532</c:v>
                </c:pt>
                <c:pt idx="234">
                  <c:v>40533</c:v>
                </c:pt>
                <c:pt idx="235">
                  <c:v>40534</c:v>
                </c:pt>
                <c:pt idx="236">
                  <c:v>40535</c:v>
                </c:pt>
                <c:pt idx="237">
                  <c:v>40536</c:v>
                </c:pt>
                <c:pt idx="238">
                  <c:v>40539</c:v>
                </c:pt>
                <c:pt idx="239">
                  <c:v>40540</c:v>
                </c:pt>
                <c:pt idx="240">
                  <c:v>40541</c:v>
                </c:pt>
                <c:pt idx="241">
                  <c:v>40542</c:v>
                </c:pt>
                <c:pt idx="242">
                  <c:v>40543</c:v>
                </c:pt>
                <c:pt idx="243">
                  <c:v>40548</c:v>
                </c:pt>
                <c:pt idx="244">
                  <c:v>40549</c:v>
                </c:pt>
                <c:pt idx="245">
                  <c:v>40553</c:v>
                </c:pt>
                <c:pt idx="246">
                  <c:v>40554</c:v>
                </c:pt>
                <c:pt idx="247">
                  <c:v>40555</c:v>
                </c:pt>
                <c:pt idx="248">
                  <c:v>40556</c:v>
                </c:pt>
                <c:pt idx="249">
                  <c:v>40557</c:v>
                </c:pt>
                <c:pt idx="250">
                  <c:v>40560</c:v>
                </c:pt>
                <c:pt idx="251">
                  <c:v>40561</c:v>
                </c:pt>
                <c:pt idx="252">
                  <c:v>40562</c:v>
                </c:pt>
                <c:pt idx="253">
                  <c:v>40563</c:v>
                </c:pt>
                <c:pt idx="254">
                  <c:v>40564</c:v>
                </c:pt>
                <c:pt idx="255">
                  <c:v>40567</c:v>
                </c:pt>
                <c:pt idx="256">
                  <c:v>40568</c:v>
                </c:pt>
                <c:pt idx="257">
                  <c:v>40569</c:v>
                </c:pt>
                <c:pt idx="258">
                  <c:v>40570</c:v>
                </c:pt>
                <c:pt idx="259">
                  <c:v>40571</c:v>
                </c:pt>
                <c:pt idx="260">
                  <c:v>40574</c:v>
                </c:pt>
                <c:pt idx="261">
                  <c:v>40575</c:v>
                </c:pt>
                <c:pt idx="262">
                  <c:v>40576</c:v>
                </c:pt>
                <c:pt idx="263">
                  <c:v>40577</c:v>
                </c:pt>
                <c:pt idx="264">
                  <c:v>40578</c:v>
                </c:pt>
                <c:pt idx="265">
                  <c:v>40581</c:v>
                </c:pt>
                <c:pt idx="266">
                  <c:v>40582</c:v>
                </c:pt>
                <c:pt idx="267">
                  <c:v>40583</c:v>
                </c:pt>
                <c:pt idx="268">
                  <c:v>40584</c:v>
                </c:pt>
                <c:pt idx="269">
                  <c:v>40585</c:v>
                </c:pt>
                <c:pt idx="270">
                  <c:v>40588</c:v>
                </c:pt>
                <c:pt idx="271">
                  <c:v>40589</c:v>
                </c:pt>
                <c:pt idx="272">
                  <c:v>40590</c:v>
                </c:pt>
                <c:pt idx="273">
                  <c:v>40591</c:v>
                </c:pt>
                <c:pt idx="274">
                  <c:v>40592</c:v>
                </c:pt>
                <c:pt idx="275">
                  <c:v>40595</c:v>
                </c:pt>
                <c:pt idx="276">
                  <c:v>40596</c:v>
                </c:pt>
                <c:pt idx="277">
                  <c:v>40597</c:v>
                </c:pt>
                <c:pt idx="278">
                  <c:v>40598</c:v>
                </c:pt>
                <c:pt idx="279">
                  <c:v>40599</c:v>
                </c:pt>
                <c:pt idx="280">
                  <c:v>40602</c:v>
                </c:pt>
                <c:pt idx="281">
                  <c:v>40603</c:v>
                </c:pt>
                <c:pt idx="282">
                  <c:v>40604</c:v>
                </c:pt>
                <c:pt idx="283">
                  <c:v>40605</c:v>
                </c:pt>
                <c:pt idx="284">
                  <c:v>40606</c:v>
                </c:pt>
                <c:pt idx="285">
                  <c:v>40607</c:v>
                </c:pt>
                <c:pt idx="286">
                  <c:v>40611</c:v>
                </c:pt>
                <c:pt idx="287">
                  <c:v>40612</c:v>
                </c:pt>
                <c:pt idx="288">
                  <c:v>40613</c:v>
                </c:pt>
                <c:pt idx="289">
                  <c:v>40616</c:v>
                </c:pt>
                <c:pt idx="290">
                  <c:v>40617</c:v>
                </c:pt>
                <c:pt idx="291">
                  <c:v>40618</c:v>
                </c:pt>
                <c:pt idx="292">
                  <c:v>40619</c:v>
                </c:pt>
                <c:pt idx="293">
                  <c:v>40620</c:v>
                </c:pt>
                <c:pt idx="294">
                  <c:v>40626</c:v>
                </c:pt>
                <c:pt idx="295">
                  <c:v>40627</c:v>
                </c:pt>
                <c:pt idx="296">
                  <c:v>40630</c:v>
                </c:pt>
                <c:pt idx="297">
                  <c:v>40631</c:v>
                </c:pt>
                <c:pt idx="298">
                  <c:v>40632</c:v>
                </c:pt>
                <c:pt idx="299">
                  <c:v>40633</c:v>
                </c:pt>
                <c:pt idx="300">
                  <c:v>40634</c:v>
                </c:pt>
                <c:pt idx="301">
                  <c:v>40637</c:v>
                </c:pt>
                <c:pt idx="302">
                  <c:v>40638</c:v>
                </c:pt>
                <c:pt idx="303">
                  <c:v>40639</c:v>
                </c:pt>
                <c:pt idx="304">
                  <c:v>40640</c:v>
                </c:pt>
                <c:pt idx="305">
                  <c:v>40641</c:v>
                </c:pt>
                <c:pt idx="306">
                  <c:v>40644</c:v>
                </c:pt>
                <c:pt idx="307">
                  <c:v>40645</c:v>
                </c:pt>
                <c:pt idx="308">
                  <c:v>40646</c:v>
                </c:pt>
                <c:pt idx="309">
                  <c:v>40647</c:v>
                </c:pt>
                <c:pt idx="310">
                  <c:v>40648</c:v>
                </c:pt>
                <c:pt idx="311">
                  <c:v>40651</c:v>
                </c:pt>
                <c:pt idx="312">
                  <c:v>40652</c:v>
                </c:pt>
                <c:pt idx="313">
                  <c:v>40653</c:v>
                </c:pt>
                <c:pt idx="314">
                  <c:v>40654</c:v>
                </c:pt>
                <c:pt idx="315">
                  <c:v>40655</c:v>
                </c:pt>
                <c:pt idx="316">
                  <c:v>40658</c:v>
                </c:pt>
                <c:pt idx="317">
                  <c:v>40659</c:v>
                </c:pt>
                <c:pt idx="318">
                  <c:v>40660</c:v>
                </c:pt>
                <c:pt idx="319">
                  <c:v>40661</c:v>
                </c:pt>
                <c:pt idx="320">
                  <c:v>40662</c:v>
                </c:pt>
                <c:pt idx="321">
                  <c:v>40666</c:v>
                </c:pt>
                <c:pt idx="322">
                  <c:v>40667</c:v>
                </c:pt>
                <c:pt idx="323">
                  <c:v>40668</c:v>
                </c:pt>
                <c:pt idx="324">
                  <c:v>40669</c:v>
                </c:pt>
                <c:pt idx="325">
                  <c:v>40673</c:v>
                </c:pt>
                <c:pt idx="326">
                  <c:v>40674</c:v>
                </c:pt>
                <c:pt idx="327">
                  <c:v>40675</c:v>
                </c:pt>
                <c:pt idx="328">
                  <c:v>40676</c:v>
                </c:pt>
                <c:pt idx="329">
                  <c:v>40679</c:v>
                </c:pt>
                <c:pt idx="330">
                  <c:v>40680</c:v>
                </c:pt>
                <c:pt idx="331">
                  <c:v>40681</c:v>
                </c:pt>
                <c:pt idx="332">
                  <c:v>40682</c:v>
                </c:pt>
                <c:pt idx="333">
                  <c:v>40683</c:v>
                </c:pt>
                <c:pt idx="334">
                  <c:v>40686</c:v>
                </c:pt>
                <c:pt idx="335">
                  <c:v>40687</c:v>
                </c:pt>
                <c:pt idx="336">
                  <c:v>40688</c:v>
                </c:pt>
                <c:pt idx="337">
                  <c:v>40689</c:v>
                </c:pt>
                <c:pt idx="338">
                  <c:v>40690</c:v>
                </c:pt>
                <c:pt idx="339">
                  <c:v>40693</c:v>
                </c:pt>
                <c:pt idx="340">
                  <c:v>40694</c:v>
                </c:pt>
                <c:pt idx="341">
                  <c:v>40695</c:v>
                </c:pt>
                <c:pt idx="342">
                  <c:v>40696</c:v>
                </c:pt>
                <c:pt idx="343">
                  <c:v>40697</c:v>
                </c:pt>
                <c:pt idx="344">
                  <c:v>40700</c:v>
                </c:pt>
                <c:pt idx="345">
                  <c:v>40701</c:v>
                </c:pt>
                <c:pt idx="346">
                  <c:v>40702</c:v>
                </c:pt>
                <c:pt idx="347">
                  <c:v>40703</c:v>
                </c:pt>
                <c:pt idx="348">
                  <c:v>40704</c:v>
                </c:pt>
                <c:pt idx="349">
                  <c:v>40707</c:v>
                </c:pt>
                <c:pt idx="350">
                  <c:v>40708</c:v>
                </c:pt>
                <c:pt idx="351">
                  <c:v>40709</c:v>
                </c:pt>
                <c:pt idx="352">
                  <c:v>40710</c:v>
                </c:pt>
                <c:pt idx="353">
                  <c:v>40711</c:v>
                </c:pt>
                <c:pt idx="354">
                  <c:v>40714</c:v>
                </c:pt>
                <c:pt idx="355">
                  <c:v>40715</c:v>
                </c:pt>
                <c:pt idx="356">
                  <c:v>40716</c:v>
                </c:pt>
                <c:pt idx="357">
                  <c:v>40717</c:v>
                </c:pt>
                <c:pt idx="358">
                  <c:v>40718</c:v>
                </c:pt>
                <c:pt idx="359">
                  <c:v>40721</c:v>
                </c:pt>
                <c:pt idx="360">
                  <c:v>40722</c:v>
                </c:pt>
                <c:pt idx="361">
                  <c:v>40723</c:v>
                </c:pt>
                <c:pt idx="362">
                  <c:v>40724</c:v>
                </c:pt>
                <c:pt idx="363">
                  <c:v>40725</c:v>
                </c:pt>
                <c:pt idx="364">
                  <c:v>40728</c:v>
                </c:pt>
                <c:pt idx="365">
                  <c:v>40729</c:v>
                </c:pt>
                <c:pt idx="366">
                  <c:v>40731</c:v>
                </c:pt>
                <c:pt idx="367">
                  <c:v>40732</c:v>
                </c:pt>
                <c:pt idx="368">
                  <c:v>40735</c:v>
                </c:pt>
                <c:pt idx="369">
                  <c:v>40736</c:v>
                </c:pt>
                <c:pt idx="370">
                  <c:v>40737</c:v>
                </c:pt>
                <c:pt idx="371">
                  <c:v>40738</c:v>
                </c:pt>
                <c:pt idx="372">
                  <c:v>40739</c:v>
                </c:pt>
                <c:pt idx="373">
                  <c:v>40742</c:v>
                </c:pt>
                <c:pt idx="374">
                  <c:v>40743</c:v>
                </c:pt>
                <c:pt idx="375">
                  <c:v>40744</c:v>
                </c:pt>
                <c:pt idx="376">
                  <c:v>40745</c:v>
                </c:pt>
                <c:pt idx="377">
                  <c:v>40746</c:v>
                </c:pt>
                <c:pt idx="378">
                  <c:v>40749</c:v>
                </c:pt>
                <c:pt idx="379">
                  <c:v>40750</c:v>
                </c:pt>
                <c:pt idx="380">
                  <c:v>40751</c:v>
                </c:pt>
                <c:pt idx="381">
                  <c:v>40752</c:v>
                </c:pt>
                <c:pt idx="382">
                  <c:v>40753</c:v>
                </c:pt>
                <c:pt idx="383">
                  <c:v>40756</c:v>
                </c:pt>
                <c:pt idx="384">
                  <c:v>40757</c:v>
                </c:pt>
                <c:pt idx="385">
                  <c:v>40758</c:v>
                </c:pt>
                <c:pt idx="386">
                  <c:v>40759</c:v>
                </c:pt>
                <c:pt idx="387">
                  <c:v>40760</c:v>
                </c:pt>
                <c:pt idx="388">
                  <c:v>40763</c:v>
                </c:pt>
                <c:pt idx="389">
                  <c:v>40764</c:v>
                </c:pt>
                <c:pt idx="390">
                  <c:v>40765</c:v>
                </c:pt>
                <c:pt idx="391">
                  <c:v>40766</c:v>
                </c:pt>
                <c:pt idx="392">
                  <c:v>40767</c:v>
                </c:pt>
                <c:pt idx="393">
                  <c:v>40770</c:v>
                </c:pt>
                <c:pt idx="394">
                  <c:v>40771</c:v>
                </c:pt>
                <c:pt idx="395">
                  <c:v>40772</c:v>
                </c:pt>
                <c:pt idx="396">
                  <c:v>40773</c:v>
                </c:pt>
                <c:pt idx="397">
                  <c:v>40774</c:v>
                </c:pt>
                <c:pt idx="398">
                  <c:v>40777</c:v>
                </c:pt>
                <c:pt idx="399">
                  <c:v>40778</c:v>
                </c:pt>
                <c:pt idx="400">
                  <c:v>40779</c:v>
                </c:pt>
                <c:pt idx="401">
                  <c:v>40780</c:v>
                </c:pt>
                <c:pt idx="402">
                  <c:v>40781</c:v>
                </c:pt>
                <c:pt idx="403">
                  <c:v>40782</c:v>
                </c:pt>
                <c:pt idx="404">
                  <c:v>40786</c:v>
                </c:pt>
                <c:pt idx="405">
                  <c:v>40787</c:v>
                </c:pt>
                <c:pt idx="406">
                  <c:v>40788</c:v>
                </c:pt>
                <c:pt idx="407">
                  <c:v>40791</c:v>
                </c:pt>
                <c:pt idx="408">
                  <c:v>40792</c:v>
                </c:pt>
                <c:pt idx="409">
                  <c:v>40793</c:v>
                </c:pt>
                <c:pt idx="410">
                  <c:v>40794</c:v>
                </c:pt>
                <c:pt idx="411">
                  <c:v>40795</c:v>
                </c:pt>
                <c:pt idx="412">
                  <c:v>40798</c:v>
                </c:pt>
                <c:pt idx="413">
                  <c:v>40799</c:v>
                </c:pt>
                <c:pt idx="414">
                  <c:v>40800</c:v>
                </c:pt>
                <c:pt idx="415">
                  <c:v>40801</c:v>
                </c:pt>
                <c:pt idx="416">
                  <c:v>40802</c:v>
                </c:pt>
                <c:pt idx="417">
                  <c:v>40805</c:v>
                </c:pt>
                <c:pt idx="418">
                  <c:v>40806</c:v>
                </c:pt>
                <c:pt idx="419">
                  <c:v>40807</c:v>
                </c:pt>
                <c:pt idx="420">
                  <c:v>40808</c:v>
                </c:pt>
                <c:pt idx="421">
                  <c:v>40809</c:v>
                </c:pt>
                <c:pt idx="422">
                  <c:v>40812</c:v>
                </c:pt>
                <c:pt idx="423">
                  <c:v>40813</c:v>
                </c:pt>
                <c:pt idx="424">
                  <c:v>40814</c:v>
                </c:pt>
                <c:pt idx="425">
                  <c:v>40815</c:v>
                </c:pt>
                <c:pt idx="426">
                  <c:v>40816</c:v>
                </c:pt>
                <c:pt idx="427">
                  <c:v>40819</c:v>
                </c:pt>
                <c:pt idx="428">
                  <c:v>40820</c:v>
                </c:pt>
                <c:pt idx="429">
                  <c:v>40821</c:v>
                </c:pt>
                <c:pt idx="430">
                  <c:v>40822</c:v>
                </c:pt>
                <c:pt idx="431">
                  <c:v>40823</c:v>
                </c:pt>
                <c:pt idx="432">
                  <c:v>40826</c:v>
                </c:pt>
                <c:pt idx="433">
                  <c:v>40827</c:v>
                </c:pt>
                <c:pt idx="434">
                  <c:v>40828</c:v>
                </c:pt>
                <c:pt idx="435">
                  <c:v>40829</c:v>
                </c:pt>
                <c:pt idx="436">
                  <c:v>40830</c:v>
                </c:pt>
                <c:pt idx="437">
                  <c:v>40833</c:v>
                </c:pt>
                <c:pt idx="438">
                  <c:v>40834</c:v>
                </c:pt>
                <c:pt idx="439">
                  <c:v>40835</c:v>
                </c:pt>
                <c:pt idx="440">
                  <c:v>40836</c:v>
                </c:pt>
                <c:pt idx="441">
                  <c:v>40837</c:v>
                </c:pt>
                <c:pt idx="442">
                  <c:v>40840</c:v>
                </c:pt>
                <c:pt idx="443">
                  <c:v>40841</c:v>
                </c:pt>
                <c:pt idx="444">
                  <c:v>40842</c:v>
                </c:pt>
                <c:pt idx="445">
                  <c:v>40843</c:v>
                </c:pt>
                <c:pt idx="446">
                  <c:v>40844</c:v>
                </c:pt>
                <c:pt idx="447">
                  <c:v>40847</c:v>
                </c:pt>
                <c:pt idx="448">
                  <c:v>40848</c:v>
                </c:pt>
                <c:pt idx="449">
                  <c:v>40849</c:v>
                </c:pt>
                <c:pt idx="450">
                  <c:v>40850</c:v>
                </c:pt>
                <c:pt idx="451">
                  <c:v>40851</c:v>
                </c:pt>
                <c:pt idx="452">
                  <c:v>40854</c:v>
                </c:pt>
                <c:pt idx="453">
                  <c:v>40855</c:v>
                </c:pt>
                <c:pt idx="454">
                  <c:v>40856</c:v>
                </c:pt>
                <c:pt idx="455">
                  <c:v>40857</c:v>
                </c:pt>
                <c:pt idx="456">
                  <c:v>40858</c:v>
                </c:pt>
                <c:pt idx="457">
                  <c:v>40861</c:v>
                </c:pt>
                <c:pt idx="458">
                  <c:v>40862</c:v>
                </c:pt>
                <c:pt idx="459">
                  <c:v>40863</c:v>
                </c:pt>
                <c:pt idx="460">
                  <c:v>40864</c:v>
                </c:pt>
                <c:pt idx="461">
                  <c:v>40865</c:v>
                </c:pt>
                <c:pt idx="462">
                  <c:v>40868</c:v>
                </c:pt>
                <c:pt idx="463">
                  <c:v>40869</c:v>
                </c:pt>
                <c:pt idx="464">
                  <c:v>40870</c:v>
                </c:pt>
                <c:pt idx="465">
                  <c:v>40871</c:v>
                </c:pt>
                <c:pt idx="466">
                  <c:v>40872</c:v>
                </c:pt>
                <c:pt idx="467">
                  <c:v>40875</c:v>
                </c:pt>
                <c:pt idx="468">
                  <c:v>40876</c:v>
                </c:pt>
                <c:pt idx="469">
                  <c:v>40877</c:v>
                </c:pt>
                <c:pt idx="470">
                  <c:v>40878.634444444448</c:v>
                </c:pt>
                <c:pt idx="471">
                  <c:v>40879.707754629628</c:v>
                </c:pt>
                <c:pt idx="472">
                  <c:v>40882.647418981483</c:v>
                </c:pt>
                <c:pt idx="473">
                  <c:v>40883.681608796294</c:v>
                </c:pt>
                <c:pt idx="474">
                  <c:v>40884.707638888889</c:v>
                </c:pt>
                <c:pt idx="475">
                  <c:v>40885.669189814813</c:v>
                </c:pt>
                <c:pt idx="476">
                  <c:v>40886.707650462966</c:v>
                </c:pt>
                <c:pt idx="477">
                  <c:v>40889.677557870367</c:v>
                </c:pt>
                <c:pt idx="478">
                  <c:v>40890.681076388886</c:v>
                </c:pt>
                <c:pt idx="479">
                  <c:v>40891.695787037039</c:v>
                </c:pt>
                <c:pt idx="480">
                  <c:v>40892.70752314815</c:v>
                </c:pt>
                <c:pt idx="481">
                  <c:v>40897.707766203705</c:v>
                </c:pt>
                <c:pt idx="482">
                  <c:v>40898.707650462966</c:v>
                </c:pt>
                <c:pt idx="483">
                  <c:v>40899.668692129628</c:v>
                </c:pt>
                <c:pt idx="484">
                  <c:v>40900.692395833335</c:v>
                </c:pt>
                <c:pt idx="485">
                  <c:v>40903.707638888889</c:v>
                </c:pt>
                <c:pt idx="486">
                  <c:v>40904.707650462966</c:v>
                </c:pt>
                <c:pt idx="487">
                  <c:v>40905.707870370374</c:v>
                </c:pt>
                <c:pt idx="488">
                  <c:v>40906.707662037035</c:v>
                </c:pt>
                <c:pt idx="489">
                  <c:v>40907.707881944443</c:v>
                </c:pt>
                <c:pt idx="490">
                  <c:v>40912.707638888889</c:v>
                </c:pt>
                <c:pt idx="491">
                  <c:v>40913.707638888889</c:v>
                </c:pt>
                <c:pt idx="492">
                  <c:v>40914.707638888889</c:v>
                </c:pt>
                <c:pt idx="493">
                  <c:v>40917.691666666666</c:v>
                </c:pt>
                <c:pt idx="494">
                  <c:v>40918.707638888889</c:v>
                </c:pt>
                <c:pt idx="495">
                  <c:v>40919.695138888892</c:v>
                </c:pt>
                <c:pt idx="496">
                  <c:v>40920.707638888889</c:v>
                </c:pt>
                <c:pt idx="497">
                  <c:v>40921.707638888889</c:v>
                </c:pt>
                <c:pt idx="498">
                  <c:v>40924.707638888889</c:v>
                </c:pt>
                <c:pt idx="499">
                  <c:v>40925.707638888889</c:v>
                </c:pt>
                <c:pt idx="500">
                  <c:v>40926.707638888889</c:v>
                </c:pt>
                <c:pt idx="501">
                  <c:v>40927.707638888889</c:v>
                </c:pt>
                <c:pt idx="502">
                  <c:v>40928.707638888889</c:v>
                </c:pt>
                <c:pt idx="503">
                  <c:v>40931.707638888889</c:v>
                </c:pt>
                <c:pt idx="504">
                  <c:v>40932.707638888889</c:v>
                </c:pt>
                <c:pt idx="505">
                  <c:v>40933.707638888889</c:v>
                </c:pt>
                <c:pt idx="506">
                  <c:v>40934.707638888889</c:v>
                </c:pt>
                <c:pt idx="507">
                  <c:v>40935.707638888889</c:v>
                </c:pt>
                <c:pt idx="508">
                  <c:v>40938.685416666667</c:v>
                </c:pt>
                <c:pt idx="509">
                  <c:v>40939.707638888889</c:v>
                </c:pt>
                <c:pt idx="510">
                  <c:v>40940</c:v>
                </c:pt>
                <c:pt idx="511">
                  <c:v>40941</c:v>
                </c:pt>
                <c:pt idx="512">
                  <c:v>40942</c:v>
                </c:pt>
                <c:pt idx="513">
                  <c:v>40945</c:v>
                </c:pt>
                <c:pt idx="514">
                  <c:v>40946</c:v>
                </c:pt>
                <c:pt idx="515">
                  <c:v>40947</c:v>
                </c:pt>
                <c:pt idx="516">
                  <c:v>40948</c:v>
                </c:pt>
                <c:pt idx="517">
                  <c:v>40949</c:v>
                </c:pt>
                <c:pt idx="518">
                  <c:v>40952</c:v>
                </c:pt>
                <c:pt idx="519">
                  <c:v>40953</c:v>
                </c:pt>
                <c:pt idx="520">
                  <c:v>40954</c:v>
                </c:pt>
                <c:pt idx="521">
                  <c:v>40955</c:v>
                </c:pt>
                <c:pt idx="522">
                  <c:v>40956</c:v>
                </c:pt>
                <c:pt idx="523">
                  <c:v>40959</c:v>
                </c:pt>
                <c:pt idx="524">
                  <c:v>40960</c:v>
                </c:pt>
                <c:pt idx="525">
                  <c:v>40961</c:v>
                </c:pt>
                <c:pt idx="526">
                  <c:v>40962</c:v>
                </c:pt>
                <c:pt idx="527">
                  <c:v>40963</c:v>
                </c:pt>
                <c:pt idx="528">
                  <c:v>40966</c:v>
                </c:pt>
                <c:pt idx="529">
                  <c:v>40967</c:v>
                </c:pt>
                <c:pt idx="530">
                  <c:v>40968</c:v>
                </c:pt>
                <c:pt idx="531">
                  <c:v>40969</c:v>
                </c:pt>
                <c:pt idx="532">
                  <c:v>40970</c:v>
                </c:pt>
                <c:pt idx="533">
                  <c:v>40973</c:v>
                </c:pt>
                <c:pt idx="534">
                  <c:v>40974</c:v>
                </c:pt>
                <c:pt idx="535">
                  <c:v>40975</c:v>
                </c:pt>
                <c:pt idx="536">
                  <c:v>40979</c:v>
                </c:pt>
                <c:pt idx="537">
                  <c:v>40980</c:v>
                </c:pt>
                <c:pt idx="538">
                  <c:v>40981</c:v>
                </c:pt>
                <c:pt idx="539">
                  <c:v>40982</c:v>
                </c:pt>
                <c:pt idx="540">
                  <c:v>40983</c:v>
                </c:pt>
                <c:pt idx="541">
                  <c:v>40984</c:v>
                </c:pt>
                <c:pt idx="542">
                  <c:v>40987</c:v>
                </c:pt>
                <c:pt idx="543">
                  <c:v>40988</c:v>
                </c:pt>
                <c:pt idx="544">
                  <c:v>40994</c:v>
                </c:pt>
                <c:pt idx="545">
                  <c:v>40995</c:v>
                </c:pt>
                <c:pt idx="546">
                  <c:v>40996</c:v>
                </c:pt>
                <c:pt idx="547">
                  <c:v>40997</c:v>
                </c:pt>
                <c:pt idx="548">
                  <c:v>40998</c:v>
                </c:pt>
                <c:pt idx="549">
                  <c:v>41001</c:v>
                </c:pt>
                <c:pt idx="550">
                  <c:v>41002</c:v>
                </c:pt>
                <c:pt idx="551">
                  <c:v>41003</c:v>
                </c:pt>
                <c:pt idx="552">
                  <c:v>41004</c:v>
                </c:pt>
                <c:pt idx="553">
                  <c:v>41005</c:v>
                </c:pt>
                <c:pt idx="554">
                  <c:v>41008</c:v>
                </c:pt>
                <c:pt idx="555">
                  <c:v>41009</c:v>
                </c:pt>
                <c:pt idx="556">
                  <c:v>41010</c:v>
                </c:pt>
                <c:pt idx="557">
                  <c:v>41011</c:v>
                </c:pt>
                <c:pt idx="558">
                  <c:v>41012</c:v>
                </c:pt>
                <c:pt idx="559">
                  <c:v>41015</c:v>
                </c:pt>
                <c:pt idx="560">
                  <c:v>41016</c:v>
                </c:pt>
                <c:pt idx="561">
                  <c:v>41017</c:v>
                </c:pt>
                <c:pt idx="562">
                  <c:v>41018</c:v>
                </c:pt>
                <c:pt idx="563">
                  <c:v>41019</c:v>
                </c:pt>
                <c:pt idx="564">
                  <c:v>41022</c:v>
                </c:pt>
                <c:pt idx="565">
                  <c:v>41023</c:v>
                </c:pt>
                <c:pt idx="566">
                  <c:v>41024</c:v>
                </c:pt>
                <c:pt idx="567">
                  <c:v>41025</c:v>
                </c:pt>
                <c:pt idx="568">
                  <c:v>41026</c:v>
                </c:pt>
                <c:pt idx="569">
                  <c:v>41027</c:v>
                </c:pt>
                <c:pt idx="570">
                  <c:v>41031</c:v>
                </c:pt>
                <c:pt idx="571">
                  <c:v>41032</c:v>
                </c:pt>
                <c:pt idx="572">
                  <c:v>41033</c:v>
                </c:pt>
                <c:pt idx="573">
                  <c:v>41036</c:v>
                </c:pt>
                <c:pt idx="574">
                  <c:v>41037</c:v>
                </c:pt>
                <c:pt idx="575">
                  <c:v>41039</c:v>
                </c:pt>
                <c:pt idx="576">
                  <c:v>41040</c:v>
                </c:pt>
                <c:pt idx="577">
                  <c:v>41043</c:v>
                </c:pt>
                <c:pt idx="578">
                  <c:v>41044</c:v>
                </c:pt>
                <c:pt idx="579">
                  <c:v>41045</c:v>
                </c:pt>
                <c:pt idx="580">
                  <c:v>41046</c:v>
                </c:pt>
                <c:pt idx="581">
                  <c:v>41047</c:v>
                </c:pt>
                <c:pt idx="582">
                  <c:v>41050</c:v>
                </c:pt>
                <c:pt idx="583">
                  <c:v>41051</c:v>
                </c:pt>
                <c:pt idx="584">
                  <c:v>41052</c:v>
                </c:pt>
                <c:pt idx="585">
                  <c:v>41053</c:v>
                </c:pt>
                <c:pt idx="586">
                  <c:v>41054</c:v>
                </c:pt>
                <c:pt idx="587">
                  <c:v>41057</c:v>
                </c:pt>
                <c:pt idx="588">
                  <c:v>41058</c:v>
                </c:pt>
                <c:pt idx="589">
                  <c:v>41059</c:v>
                </c:pt>
                <c:pt idx="590">
                  <c:v>41060</c:v>
                </c:pt>
                <c:pt idx="591">
                  <c:v>41061</c:v>
                </c:pt>
                <c:pt idx="592">
                  <c:v>41064</c:v>
                </c:pt>
                <c:pt idx="593">
                  <c:v>41065</c:v>
                </c:pt>
                <c:pt idx="594">
                  <c:v>41066</c:v>
                </c:pt>
                <c:pt idx="595">
                  <c:v>41067</c:v>
                </c:pt>
                <c:pt idx="596">
                  <c:v>41068</c:v>
                </c:pt>
                <c:pt idx="597">
                  <c:v>41071</c:v>
                </c:pt>
                <c:pt idx="598">
                  <c:v>41072</c:v>
                </c:pt>
                <c:pt idx="599">
                  <c:v>41073</c:v>
                </c:pt>
                <c:pt idx="600">
                  <c:v>41074</c:v>
                </c:pt>
                <c:pt idx="601">
                  <c:v>41075</c:v>
                </c:pt>
                <c:pt idx="602">
                  <c:v>41078</c:v>
                </c:pt>
                <c:pt idx="603">
                  <c:v>41079</c:v>
                </c:pt>
                <c:pt idx="604">
                  <c:v>41080</c:v>
                </c:pt>
                <c:pt idx="605">
                  <c:v>41081</c:v>
                </c:pt>
                <c:pt idx="606">
                  <c:v>41082</c:v>
                </c:pt>
                <c:pt idx="607">
                  <c:v>41085</c:v>
                </c:pt>
                <c:pt idx="608">
                  <c:v>41086</c:v>
                </c:pt>
                <c:pt idx="609">
                  <c:v>41087</c:v>
                </c:pt>
                <c:pt idx="610">
                  <c:v>41088</c:v>
                </c:pt>
                <c:pt idx="611">
                  <c:v>41089</c:v>
                </c:pt>
                <c:pt idx="612">
                  <c:v>41092</c:v>
                </c:pt>
                <c:pt idx="613">
                  <c:v>41093</c:v>
                </c:pt>
                <c:pt idx="614">
                  <c:v>41094</c:v>
                </c:pt>
                <c:pt idx="615">
                  <c:v>41095</c:v>
                </c:pt>
                <c:pt idx="616">
                  <c:v>41099</c:v>
                </c:pt>
                <c:pt idx="617">
                  <c:v>41100</c:v>
                </c:pt>
                <c:pt idx="618">
                  <c:v>41101</c:v>
                </c:pt>
                <c:pt idx="619">
                  <c:v>41102</c:v>
                </c:pt>
                <c:pt idx="620">
                  <c:v>41103</c:v>
                </c:pt>
                <c:pt idx="621">
                  <c:v>41106</c:v>
                </c:pt>
                <c:pt idx="622">
                  <c:v>41107</c:v>
                </c:pt>
                <c:pt idx="623">
                  <c:v>41108</c:v>
                </c:pt>
                <c:pt idx="624">
                  <c:v>41109</c:v>
                </c:pt>
                <c:pt idx="625">
                  <c:v>41110</c:v>
                </c:pt>
                <c:pt idx="626">
                  <c:v>41113</c:v>
                </c:pt>
                <c:pt idx="627">
                  <c:v>41114</c:v>
                </c:pt>
                <c:pt idx="628">
                  <c:v>41115</c:v>
                </c:pt>
                <c:pt idx="629">
                  <c:v>41116</c:v>
                </c:pt>
                <c:pt idx="630">
                  <c:v>41117</c:v>
                </c:pt>
                <c:pt idx="631">
                  <c:v>41120</c:v>
                </c:pt>
                <c:pt idx="632">
                  <c:v>41121</c:v>
                </c:pt>
                <c:pt idx="633">
                  <c:v>41122</c:v>
                </c:pt>
                <c:pt idx="634">
                  <c:v>41123</c:v>
                </c:pt>
                <c:pt idx="635">
                  <c:v>41124</c:v>
                </c:pt>
                <c:pt idx="636">
                  <c:v>41127</c:v>
                </c:pt>
                <c:pt idx="637">
                  <c:v>41128</c:v>
                </c:pt>
                <c:pt idx="638">
                  <c:v>41129</c:v>
                </c:pt>
                <c:pt idx="639">
                  <c:v>41130</c:v>
                </c:pt>
                <c:pt idx="640">
                  <c:v>41131</c:v>
                </c:pt>
                <c:pt idx="641">
                  <c:v>41134</c:v>
                </c:pt>
                <c:pt idx="642">
                  <c:v>41135</c:v>
                </c:pt>
                <c:pt idx="643">
                  <c:v>41136</c:v>
                </c:pt>
                <c:pt idx="644">
                  <c:v>41137</c:v>
                </c:pt>
                <c:pt idx="645">
                  <c:v>41138</c:v>
                </c:pt>
                <c:pt idx="646">
                  <c:v>41141</c:v>
                </c:pt>
                <c:pt idx="647">
                  <c:v>41142</c:v>
                </c:pt>
                <c:pt idx="648">
                  <c:v>41143</c:v>
                </c:pt>
                <c:pt idx="649">
                  <c:v>41144</c:v>
                </c:pt>
                <c:pt idx="650">
                  <c:v>41145</c:v>
                </c:pt>
                <c:pt idx="651">
                  <c:v>41148</c:v>
                </c:pt>
                <c:pt idx="652">
                  <c:v>41149</c:v>
                </c:pt>
                <c:pt idx="653">
                  <c:v>41150</c:v>
                </c:pt>
                <c:pt idx="654">
                  <c:v>41152</c:v>
                </c:pt>
                <c:pt idx="655">
                  <c:v>41155.707777777781</c:v>
                </c:pt>
                <c:pt idx="656">
                  <c:v>41156.692847222221</c:v>
                </c:pt>
                <c:pt idx="657">
                  <c:v>41157.70758101852</c:v>
                </c:pt>
                <c:pt idx="658">
                  <c:v>41158.69734953704</c:v>
                </c:pt>
                <c:pt idx="659">
                  <c:v>41159.707650462966</c:v>
                </c:pt>
                <c:pt idx="660">
                  <c:v>41162.647800925923</c:v>
                </c:pt>
                <c:pt idx="661">
                  <c:v>41163.674560185187</c:v>
                </c:pt>
                <c:pt idx="662">
                  <c:v>41164.712731481479</c:v>
                </c:pt>
                <c:pt idx="663">
                  <c:v>41165.707777777781</c:v>
                </c:pt>
                <c:pt idx="664">
                  <c:v>41166.707777777781</c:v>
                </c:pt>
                <c:pt idx="665">
                  <c:v>41169.688587962963</c:v>
                </c:pt>
                <c:pt idx="666">
                  <c:v>41170.70758101852</c:v>
                </c:pt>
                <c:pt idx="667">
                  <c:v>41171.695648148147</c:v>
                </c:pt>
                <c:pt idx="668">
                  <c:v>41172.70758101852</c:v>
                </c:pt>
                <c:pt idx="669">
                  <c:v>41173.707662037035</c:v>
                </c:pt>
                <c:pt idx="670">
                  <c:v>41176.673032407409</c:v>
                </c:pt>
                <c:pt idx="671">
                  <c:v>41177.68005787037</c:v>
                </c:pt>
                <c:pt idx="672">
                  <c:v>41178.707627314812</c:v>
                </c:pt>
                <c:pt idx="673">
                  <c:v>41179.70758101852</c:v>
                </c:pt>
                <c:pt idx="674">
                  <c:v>41180.707615740743</c:v>
                </c:pt>
              </c:numCache>
            </c:numRef>
          </c:cat>
          <c:val>
            <c:numRef>
              <c:f>'Figure 2.3.6'!$D$7:$D$680</c:f>
              <c:numCache>
                <c:formatCode>0.00</c:formatCode>
                <c:ptCount val="674"/>
                <c:pt idx="0">
                  <c:v>0.18429537410023289</c:v>
                </c:pt>
                <c:pt idx="1">
                  <c:v>0.13134632728312962</c:v>
                </c:pt>
                <c:pt idx="2">
                  <c:v>0.18862322684737315</c:v>
                </c:pt>
                <c:pt idx="3">
                  <c:v>0.14152134614740922</c:v>
                </c:pt>
                <c:pt idx="4">
                  <c:v>0.13549326512285911</c:v>
                </c:pt>
                <c:pt idx="5">
                  <c:v>0.14486570019980047</c:v>
                </c:pt>
                <c:pt idx="6">
                  <c:v>0.25997482100573116</c:v>
                </c:pt>
                <c:pt idx="7">
                  <c:v>0.25167595580147062</c:v>
                </c:pt>
                <c:pt idx="8">
                  <c:v>0.18940192586007784</c:v>
                </c:pt>
                <c:pt idx="9">
                  <c:v>0.16201550257910094</c:v>
                </c:pt>
                <c:pt idx="10">
                  <c:v>0.1346511447920262</c:v>
                </c:pt>
                <c:pt idx="11">
                  <c:v>0.14006399225643332</c:v>
                </c:pt>
                <c:pt idx="12">
                  <c:v>0.18241282008051032</c:v>
                </c:pt>
                <c:pt idx="13">
                  <c:v>0.16199850672301677</c:v>
                </c:pt>
                <c:pt idx="14">
                  <c:v>0.10804734256212015</c:v>
                </c:pt>
                <c:pt idx="15">
                  <c:v>0.11262615330860824</c:v>
                </c:pt>
                <c:pt idx="16">
                  <c:v>0.28910572102107029</c:v>
                </c:pt>
                <c:pt idx="17">
                  <c:v>0.13319064656855847</c:v>
                </c:pt>
                <c:pt idx="18">
                  <c:v>0.15673320017817297</c:v>
                </c:pt>
                <c:pt idx="19">
                  <c:v>0.14887849692429567</c:v>
                </c:pt>
                <c:pt idx="20">
                  <c:v>0.15685255402020831</c:v>
                </c:pt>
                <c:pt idx="21">
                  <c:v>0.13996785946733301</c:v>
                </c:pt>
                <c:pt idx="22">
                  <c:v>0.10923896593989443</c:v>
                </c:pt>
                <c:pt idx="23">
                  <c:v>0.12861770669170761</c:v>
                </c:pt>
                <c:pt idx="24">
                  <c:v>0.12965848953347764</c:v>
                </c:pt>
                <c:pt idx="25">
                  <c:v>0.11598234399348196</c:v>
                </c:pt>
                <c:pt idx="26">
                  <c:v>0.1730974199854958</c:v>
                </c:pt>
                <c:pt idx="27">
                  <c:v>0.12344744489276169</c:v>
                </c:pt>
                <c:pt idx="28">
                  <c:v>0.13428792377633716</c:v>
                </c:pt>
                <c:pt idx="29">
                  <c:v>0.10930976248252906</c:v>
                </c:pt>
                <c:pt idx="30">
                  <c:v>0.10928597810366328</c:v>
                </c:pt>
                <c:pt idx="31">
                  <c:v>0.17258390382341257</c:v>
                </c:pt>
                <c:pt idx="32">
                  <c:v>0.11967935440888176</c:v>
                </c:pt>
                <c:pt idx="33">
                  <c:v>9.7528058376136179E-2</c:v>
                </c:pt>
                <c:pt idx="34">
                  <c:v>7.2500563850127986E-2</c:v>
                </c:pt>
                <c:pt idx="35">
                  <c:v>3.5824334456742657E-2</c:v>
                </c:pt>
                <c:pt idx="36">
                  <c:v>0.11723741108121725</c:v>
                </c:pt>
                <c:pt idx="37">
                  <c:v>4.906768041615707E-2</c:v>
                </c:pt>
                <c:pt idx="38">
                  <c:v>0.12717772056866025</c:v>
                </c:pt>
                <c:pt idx="39">
                  <c:v>0.13817732663724761</c:v>
                </c:pt>
                <c:pt idx="40">
                  <c:v>0.10224718819784023</c:v>
                </c:pt>
                <c:pt idx="41">
                  <c:v>0.11095092777181137</c:v>
                </c:pt>
                <c:pt idx="42">
                  <c:v>0.12304681212105763</c:v>
                </c:pt>
                <c:pt idx="43">
                  <c:v>0.11244250631999209</c:v>
                </c:pt>
                <c:pt idx="44">
                  <c:v>0.11528465033482822</c:v>
                </c:pt>
                <c:pt idx="45">
                  <c:v>0.11534997285727715</c:v>
                </c:pt>
                <c:pt idx="46">
                  <c:v>0.10339229369991353</c:v>
                </c:pt>
                <c:pt idx="47">
                  <c:v>0.12740144188398894</c:v>
                </c:pt>
                <c:pt idx="48">
                  <c:v>0.13628302596938643</c:v>
                </c:pt>
                <c:pt idx="49">
                  <c:v>0.1370908593668923</c:v>
                </c:pt>
                <c:pt idx="50">
                  <c:v>0.10596175756374582</c:v>
                </c:pt>
                <c:pt idx="51">
                  <c:v>0.14109562203117518</c:v>
                </c:pt>
                <c:pt idx="52">
                  <c:v>0.11405034412113545</c:v>
                </c:pt>
                <c:pt idx="53">
                  <c:v>4.8608469618254449E-2</c:v>
                </c:pt>
                <c:pt idx="54">
                  <c:v>6.4797650655763539E-2</c:v>
                </c:pt>
                <c:pt idx="55">
                  <c:v>6.9842452744145564E-2</c:v>
                </c:pt>
                <c:pt idx="56">
                  <c:v>8.3108766090069439E-2</c:v>
                </c:pt>
                <c:pt idx="57">
                  <c:v>7.6095995200390912E-2</c:v>
                </c:pt>
                <c:pt idx="58">
                  <c:v>0.13478879597471694</c:v>
                </c:pt>
                <c:pt idx="59">
                  <c:v>0.15883054725706169</c:v>
                </c:pt>
                <c:pt idx="60">
                  <c:v>0.29428542082872544</c:v>
                </c:pt>
                <c:pt idx="61">
                  <c:v>0.27159473763481884</c:v>
                </c:pt>
                <c:pt idx="62">
                  <c:v>0.19049876214101322</c:v>
                </c:pt>
                <c:pt idx="63">
                  <c:v>0.17995446216223934</c:v>
                </c:pt>
                <c:pt idx="64">
                  <c:v>0.19602139559307427</c:v>
                </c:pt>
                <c:pt idx="65">
                  <c:v>0.19615269983982964</c:v>
                </c:pt>
                <c:pt idx="66">
                  <c:v>0.26539270101298357</c:v>
                </c:pt>
                <c:pt idx="67">
                  <c:v>0.14845597521193676</c:v>
                </c:pt>
                <c:pt idx="68">
                  <c:v>0.13355078756883851</c:v>
                </c:pt>
                <c:pt idx="69">
                  <c:v>0.11913141353185187</c:v>
                </c:pt>
                <c:pt idx="70">
                  <c:v>0.1237023674329429</c:v>
                </c:pt>
                <c:pt idx="71">
                  <c:v>0.13941360232298625</c:v>
                </c:pt>
                <c:pt idx="72">
                  <c:v>0.12290235886241001</c:v>
                </c:pt>
                <c:pt idx="73">
                  <c:v>0.14315336198635878</c:v>
                </c:pt>
                <c:pt idx="74">
                  <c:v>0.15351639257935945</c:v>
                </c:pt>
                <c:pt idx="75">
                  <c:v>0.12552120001444064</c:v>
                </c:pt>
                <c:pt idx="76">
                  <c:v>0.22694693227590734</c:v>
                </c:pt>
                <c:pt idx="77">
                  <c:v>0.16488049215353492</c:v>
                </c:pt>
                <c:pt idx="78">
                  <c:v>0.14566975144207708</c:v>
                </c:pt>
                <c:pt idx="79">
                  <c:v>0.15527899494255931</c:v>
                </c:pt>
                <c:pt idx="80">
                  <c:v>0.17381316661306892</c:v>
                </c:pt>
                <c:pt idx="81">
                  <c:v>0.27481975569448908</c:v>
                </c:pt>
                <c:pt idx="82">
                  <c:v>0.3700906494674745</c:v>
                </c:pt>
                <c:pt idx="83">
                  <c:v>0.2147090760089613</c:v>
                </c:pt>
                <c:pt idx="84">
                  <c:v>0.18623393693589146</c:v>
                </c:pt>
                <c:pt idx="85">
                  <c:v>0.20377690381610222</c:v>
                </c:pt>
                <c:pt idx="86">
                  <c:v>0.27959866841028547</c:v>
                </c:pt>
                <c:pt idx="87">
                  <c:v>0.21132810432920027</c:v>
                </c:pt>
                <c:pt idx="88">
                  <c:v>0.24115102972376182</c:v>
                </c:pt>
                <c:pt idx="89">
                  <c:v>0.21981519806268113</c:v>
                </c:pt>
                <c:pt idx="90">
                  <c:v>0.33589511621192292</c:v>
                </c:pt>
                <c:pt idx="91">
                  <c:v>0.55316340448320001</c:v>
                </c:pt>
                <c:pt idx="92">
                  <c:v>0.86033483534983002</c:v>
                </c:pt>
                <c:pt idx="93">
                  <c:v>0.93144412417391875</c:v>
                </c:pt>
                <c:pt idx="94">
                  <c:v>0.30361985291561661</c:v>
                </c:pt>
                <c:pt idx="95">
                  <c:v>0.3536434254809489</c:v>
                </c:pt>
                <c:pt idx="96">
                  <c:v>0.35173774023537568</c:v>
                </c:pt>
                <c:pt idx="97">
                  <c:v>0.30990402138186779</c:v>
                </c:pt>
                <c:pt idx="98">
                  <c:v>0.16807488450691163</c:v>
                </c:pt>
                <c:pt idx="99">
                  <c:v>0.21143347168431442</c:v>
                </c:pt>
                <c:pt idx="100">
                  <c:v>0.33746601467875148</c:v>
                </c:pt>
                <c:pt idx="101">
                  <c:v>0.16615569647424577</c:v>
                </c:pt>
                <c:pt idx="102">
                  <c:v>0.16928967362099961</c:v>
                </c:pt>
                <c:pt idx="103">
                  <c:v>0.19784791204952099</c:v>
                </c:pt>
                <c:pt idx="104">
                  <c:v>0.19700093406914668</c:v>
                </c:pt>
                <c:pt idx="105">
                  <c:v>0.13952114088979203</c:v>
                </c:pt>
                <c:pt idx="106">
                  <c:v>0.20738647104732974</c:v>
                </c:pt>
                <c:pt idx="107">
                  <c:v>0.24307714341915454</c:v>
                </c:pt>
                <c:pt idx="108">
                  <c:v>0.25092986777511406</c:v>
                </c:pt>
                <c:pt idx="109">
                  <c:v>0.24674904549226917</c:v>
                </c:pt>
                <c:pt idx="110">
                  <c:v>0.35856705142266881</c:v>
                </c:pt>
                <c:pt idx="111">
                  <c:v>0.20176690568237948</c:v>
                </c:pt>
                <c:pt idx="112">
                  <c:v>0.22437166538034758</c:v>
                </c:pt>
                <c:pt idx="113">
                  <c:v>0.20998416896471606</c:v>
                </c:pt>
                <c:pt idx="114">
                  <c:v>0.34768515211731627</c:v>
                </c:pt>
                <c:pt idx="115">
                  <c:v>0.31205343243904882</c:v>
                </c:pt>
                <c:pt idx="116">
                  <c:v>0.24982590839152641</c:v>
                </c:pt>
                <c:pt idx="117">
                  <c:v>0.18965080593475542</c:v>
                </c:pt>
                <c:pt idx="118">
                  <c:v>0.43346306447550798</c:v>
                </c:pt>
                <c:pt idx="119">
                  <c:v>0.30150049737882317</c:v>
                </c:pt>
                <c:pt idx="120">
                  <c:v>0.20023718020439332</c:v>
                </c:pt>
                <c:pt idx="121">
                  <c:v>0.19187432555834588</c:v>
                </c:pt>
                <c:pt idx="122">
                  <c:v>0.20639425725027102</c:v>
                </c:pt>
                <c:pt idx="123">
                  <c:v>0.26120661681224738</c:v>
                </c:pt>
                <c:pt idx="124">
                  <c:v>0.20705366552381438</c:v>
                </c:pt>
                <c:pt idx="125">
                  <c:v>0.21257655646664397</c:v>
                </c:pt>
                <c:pt idx="126">
                  <c:v>0.19682779033446149</c:v>
                </c:pt>
                <c:pt idx="127">
                  <c:v>0.17750149656721012</c:v>
                </c:pt>
                <c:pt idx="128">
                  <c:v>0.11046004437839774</c:v>
                </c:pt>
                <c:pt idx="129">
                  <c:v>0.19428541371355629</c:v>
                </c:pt>
                <c:pt idx="130">
                  <c:v>0.23572825371061343</c:v>
                </c:pt>
                <c:pt idx="131">
                  <c:v>0.26371956986689865</c:v>
                </c:pt>
                <c:pt idx="132">
                  <c:v>0.25562560843864401</c:v>
                </c:pt>
                <c:pt idx="133">
                  <c:v>0.7585128551153173</c:v>
                </c:pt>
                <c:pt idx="134">
                  <c:v>0.27403800010706059</c:v>
                </c:pt>
                <c:pt idx="135">
                  <c:v>0.21182950763052122</c:v>
                </c:pt>
                <c:pt idx="136">
                  <c:v>0.35015598695296868</c:v>
                </c:pt>
                <c:pt idx="137">
                  <c:v>0.21883908086192874</c:v>
                </c:pt>
                <c:pt idx="138">
                  <c:v>0.23303427778193961</c:v>
                </c:pt>
                <c:pt idx="139">
                  <c:v>0.22188458619592932</c:v>
                </c:pt>
                <c:pt idx="140">
                  <c:v>0.22163658164658226</c:v>
                </c:pt>
                <c:pt idx="141">
                  <c:v>0.22961933023017542</c:v>
                </c:pt>
                <c:pt idx="142">
                  <c:v>0.22245059391782962</c:v>
                </c:pt>
                <c:pt idx="143">
                  <c:v>0.19911817819322927</c:v>
                </c:pt>
                <c:pt idx="144">
                  <c:v>0.20804338178496887</c:v>
                </c:pt>
                <c:pt idx="145">
                  <c:v>0.19804657855143412</c:v>
                </c:pt>
                <c:pt idx="146">
                  <c:v>0.25224634666133983</c:v>
                </c:pt>
                <c:pt idx="147">
                  <c:v>0.22876318345984395</c:v>
                </c:pt>
                <c:pt idx="148">
                  <c:v>0.21726686989178259</c:v>
                </c:pt>
                <c:pt idx="149">
                  <c:v>0.19141839242675174</c:v>
                </c:pt>
                <c:pt idx="150">
                  <c:v>0.22668464136415145</c:v>
                </c:pt>
                <c:pt idx="151">
                  <c:v>0.21010601970161974</c:v>
                </c:pt>
                <c:pt idx="152">
                  <c:v>0.1808846572567509</c:v>
                </c:pt>
                <c:pt idx="153">
                  <c:v>8.8763040534903123E-2</c:v>
                </c:pt>
                <c:pt idx="154">
                  <c:v>0.11449690060130727</c:v>
                </c:pt>
                <c:pt idx="155">
                  <c:v>1.504820360533679</c:v>
                </c:pt>
                <c:pt idx="156">
                  <c:v>2.8150417308932103</c:v>
                </c:pt>
                <c:pt idx="157">
                  <c:v>2.0330388899201854</c:v>
                </c:pt>
                <c:pt idx="158">
                  <c:v>0.21386262422877009</c:v>
                </c:pt>
                <c:pt idx="159">
                  <c:v>0.1639176987811917</c:v>
                </c:pt>
                <c:pt idx="160">
                  <c:v>0.24598435443361155</c:v>
                </c:pt>
                <c:pt idx="161">
                  <c:v>0.27752838054132217</c:v>
                </c:pt>
                <c:pt idx="162">
                  <c:v>0.19915004882091578</c:v>
                </c:pt>
                <c:pt idx="163">
                  <c:v>0.22365983194735278</c:v>
                </c:pt>
                <c:pt idx="164">
                  <c:v>0.36824787057234798</c:v>
                </c:pt>
                <c:pt idx="165">
                  <c:v>0.21215892965672556</c:v>
                </c:pt>
                <c:pt idx="166">
                  <c:v>0.2263595373808954</c:v>
                </c:pt>
                <c:pt idx="167">
                  <c:v>0.19371188819770935</c:v>
                </c:pt>
                <c:pt idx="168">
                  <c:v>0.27403767122599831</c:v>
                </c:pt>
                <c:pt idx="169">
                  <c:v>0.36332070312947279</c:v>
                </c:pt>
                <c:pt idx="170">
                  <c:v>0.30889041093708547</c:v>
                </c:pt>
                <c:pt idx="171">
                  <c:v>0.41705311328678141</c:v>
                </c:pt>
                <c:pt idx="172">
                  <c:v>0.42987369827362015</c:v>
                </c:pt>
                <c:pt idx="173">
                  <c:v>0.25403979512693975</c:v>
                </c:pt>
                <c:pt idx="174">
                  <c:v>0.27950081039827801</c:v>
                </c:pt>
                <c:pt idx="175">
                  <c:v>0.15041695768473018</c:v>
                </c:pt>
                <c:pt idx="176">
                  <c:v>0.14243660045385012</c:v>
                </c:pt>
                <c:pt idx="177">
                  <c:v>0.27076585850320395</c:v>
                </c:pt>
                <c:pt idx="178">
                  <c:v>0.19143752280715221</c:v>
                </c:pt>
                <c:pt idx="179">
                  <c:v>0.30373429013681374</c:v>
                </c:pt>
                <c:pt idx="180">
                  <c:v>0.22225784228777976</c:v>
                </c:pt>
                <c:pt idx="181">
                  <c:v>0.3180908284389834</c:v>
                </c:pt>
                <c:pt idx="182">
                  <c:v>0.34212802071388454</c:v>
                </c:pt>
                <c:pt idx="183">
                  <c:v>0.349072869435471</c:v>
                </c:pt>
                <c:pt idx="184">
                  <c:v>0.57491206258308902</c:v>
                </c:pt>
                <c:pt idx="185">
                  <c:v>0.54110580690069399</c:v>
                </c:pt>
                <c:pt idx="186">
                  <c:v>0.53500365996781374</c:v>
                </c:pt>
                <c:pt idx="187">
                  <c:v>0.35872836170995887</c:v>
                </c:pt>
                <c:pt idx="188">
                  <c:v>0.36032757508490543</c:v>
                </c:pt>
                <c:pt idx="189">
                  <c:v>0.4136055879555951</c:v>
                </c:pt>
                <c:pt idx="190">
                  <c:v>0.42921547832472939</c:v>
                </c:pt>
                <c:pt idx="191">
                  <c:v>0.43411641564958542</c:v>
                </c:pt>
                <c:pt idx="192">
                  <c:v>0.31319293971504825</c:v>
                </c:pt>
                <c:pt idx="193">
                  <c:v>0.19730020177434485</c:v>
                </c:pt>
                <c:pt idx="194">
                  <c:v>0.26018815356347164</c:v>
                </c:pt>
                <c:pt idx="195">
                  <c:v>0.20209007339132301</c:v>
                </c:pt>
                <c:pt idx="196">
                  <c:v>0.3486439064354524</c:v>
                </c:pt>
                <c:pt idx="197">
                  <c:v>0.16094475391307425</c:v>
                </c:pt>
                <c:pt idx="198">
                  <c:v>0.17325874668502753</c:v>
                </c:pt>
                <c:pt idx="199">
                  <c:v>0.22017474370186391</c:v>
                </c:pt>
                <c:pt idx="200">
                  <c:v>0.29081750680662133</c:v>
                </c:pt>
                <c:pt idx="201">
                  <c:v>0.27602746865589689</c:v>
                </c:pt>
                <c:pt idx="202">
                  <c:v>0.2548875783308423</c:v>
                </c:pt>
                <c:pt idx="203">
                  <c:v>0.22490788120455071</c:v>
                </c:pt>
                <c:pt idx="204">
                  <c:v>0.3467162070442617</c:v>
                </c:pt>
                <c:pt idx="205">
                  <c:v>0.31685743239731551</c:v>
                </c:pt>
                <c:pt idx="206">
                  <c:v>0.26781680693889304</c:v>
                </c:pt>
                <c:pt idx="207">
                  <c:v>0.18905826538539178</c:v>
                </c:pt>
                <c:pt idx="208">
                  <c:v>0.17326144905450569</c:v>
                </c:pt>
                <c:pt idx="209">
                  <c:v>0.18210698697066371</c:v>
                </c:pt>
                <c:pt idx="210">
                  <c:v>0.16406529166997488</c:v>
                </c:pt>
                <c:pt idx="211">
                  <c:v>0.17178226239945754</c:v>
                </c:pt>
                <c:pt idx="212">
                  <c:v>0.17571972668345648</c:v>
                </c:pt>
                <c:pt idx="213">
                  <c:v>0.16242749523657257</c:v>
                </c:pt>
                <c:pt idx="214">
                  <c:v>0.15976358226809934</c:v>
                </c:pt>
                <c:pt idx="215">
                  <c:v>0.13870454091922607</c:v>
                </c:pt>
                <c:pt idx="216">
                  <c:v>0.17028254575937324</c:v>
                </c:pt>
                <c:pt idx="217">
                  <c:v>0.35720093908622808</c:v>
                </c:pt>
                <c:pt idx="218">
                  <c:v>0.25670471639381398</c:v>
                </c:pt>
                <c:pt idx="219">
                  <c:v>0.2598647271945671</c:v>
                </c:pt>
                <c:pt idx="220">
                  <c:v>0.18231499730671741</c:v>
                </c:pt>
                <c:pt idx="221">
                  <c:v>0.1636216401337969</c:v>
                </c:pt>
                <c:pt idx="222">
                  <c:v>0.16305335647868757</c:v>
                </c:pt>
                <c:pt idx="223">
                  <c:v>0.16588503262459889</c:v>
                </c:pt>
                <c:pt idx="224">
                  <c:v>0.15023614654291143</c:v>
                </c:pt>
                <c:pt idx="225">
                  <c:v>0.16686053808142273</c:v>
                </c:pt>
                <c:pt idx="226">
                  <c:v>0.21191057107291522</c:v>
                </c:pt>
                <c:pt idx="227">
                  <c:v>0.19533581112060175</c:v>
                </c:pt>
                <c:pt idx="228">
                  <c:v>0.19519014840177826</c:v>
                </c:pt>
                <c:pt idx="229">
                  <c:v>0.22576479089948207</c:v>
                </c:pt>
                <c:pt idx="230">
                  <c:v>0.31052502692945777</c:v>
                </c:pt>
                <c:pt idx="231">
                  <c:v>0.30459697822194587</c:v>
                </c:pt>
                <c:pt idx="232">
                  <c:v>0.14680245202070358</c:v>
                </c:pt>
                <c:pt idx="233">
                  <c:v>0.27690088962046544</c:v>
                </c:pt>
                <c:pt idx="234">
                  <c:v>0.33182435329060506</c:v>
                </c:pt>
                <c:pt idx="235">
                  <c:v>0.32863024143785319</c:v>
                </c:pt>
                <c:pt idx="236">
                  <c:v>0.30741080412766636</c:v>
                </c:pt>
                <c:pt idx="237">
                  <c:v>0.2252255694317995</c:v>
                </c:pt>
                <c:pt idx="238">
                  <c:v>0.20102764813613641</c:v>
                </c:pt>
                <c:pt idx="239">
                  <c:v>0.23771520395612283</c:v>
                </c:pt>
                <c:pt idx="240">
                  <c:v>0.12394849434040249</c:v>
                </c:pt>
                <c:pt idx="241">
                  <c:v>0.16699950009365197</c:v>
                </c:pt>
                <c:pt idx="242">
                  <c:v>0.25796257761123031</c:v>
                </c:pt>
                <c:pt idx="243">
                  <c:v>0.30589742216685417</c:v>
                </c:pt>
                <c:pt idx="244">
                  <c:v>0.33315956601131586</c:v>
                </c:pt>
                <c:pt idx="245">
                  <c:v>0.22599343547053866</c:v>
                </c:pt>
                <c:pt idx="246">
                  <c:v>0.2087102993400603</c:v>
                </c:pt>
                <c:pt idx="247">
                  <c:v>0.18638218947709453</c:v>
                </c:pt>
                <c:pt idx="248">
                  <c:v>0.24162187005849553</c:v>
                </c:pt>
                <c:pt idx="249">
                  <c:v>0.28089397075853978</c:v>
                </c:pt>
                <c:pt idx="250">
                  <c:v>0.39803349023055135</c:v>
                </c:pt>
                <c:pt idx="251">
                  <c:v>0.31771646296002559</c:v>
                </c:pt>
                <c:pt idx="252">
                  <c:v>0.22589781362291278</c:v>
                </c:pt>
                <c:pt idx="253">
                  <c:v>0.1035469144881634</c:v>
                </c:pt>
                <c:pt idx="254">
                  <c:v>0.2285558875588822</c:v>
                </c:pt>
                <c:pt idx="255">
                  <c:v>0.17833544961412168</c:v>
                </c:pt>
                <c:pt idx="256">
                  <c:v>0.20239230018163712</c:v>
                </c:pt>
                <c:pt idx="257">
                  <c:v>0.28644919097278077</c:v>
                </c:pt>
                <c:pt idx="258">
                  <c:v>0.17920611028741781</c:v>
                </c:pt>
                <c:pt idx="259">
                  <c:v>0.21114793648002395</c:v>
                </c:pt>
                <c:pt idx="260">
                  <c:v>0.24234419357270021</c:v>
                </c:pt>
                <c:pt idx="261">
                  <c:v>0.19019395915238302</c:v>
                </c:pt>
                <c:pt idx="262">
                  <c:v>0.17740904791091791</c:v>
                </c:pt>
                <c:pt idx="263">
                  <c:v>0.18984830027505856</c:v>
                </c:pt>
                <c:pt idx="264">
                  <c:v>0.17009768050583204</c:v>
                </c:pt>
                <c:pt idx="265">
                  <c:v>0.11611840900770487</c:v>
                </c:pt>
                <c:pt idx="266">
                  <c:v>9.6861111626780697E-2</c:v>
                </c:pt>
                <c:pt idx="267">
                  <c:v>0.15542188053057265</c:v>
                </c:pt>
                <c:pt idx="268">
                  <c:v>0.10881246391176656</c:v>
                </c:pt>
                <c:pt idx="269">
                  <c:v>0.10258428126868281</c:v>
                </c:pt>
                <c:pt idx="270">
                  <c:v>0.10256593474417722</c:v>
                </c:pt>
                <c:pt idx="271">
                  <c:v>0.19201670035692617</c:v>
                </c:pt>
                <c:pt idx="272">
                  <c:v>0.32681301463258483</c:v>
                </c:pt>
                <c:pt idx="273">
                  <c:v>0.24235098010747044</c:v>
                </c:pt>
                <c:pt idx="274">
                  <c:v>0.17568590102845502</c:v>
                </c:pt>
                <c:pt idx="275">
                  <c:v>0.10003836696212232</c:v>
                </c:pt>
                <c:pt idx="276">
                  <c:v>0.14095697501848919</c:v>
                </c:pt>
                <c:pt idx="277">
                  <c:v>0.3373859345482989</c:v>
                </c:pt>
                <c:pt idx="278">
                  <c:v>0.1364377953511629</c:v>
                </c:pt>
                <c:pt idx="279">
                  <c:v>0.16863703216897175</c:v>
                </c:pt>
                <c:pt idx="280">
                  <c:v>0.16379070780537927</c:v>
                </c:pt>
                <c:pt idx="281">
                  <c:v>0.1832000495793227</c:v>
                </c:pt>
                <c:pt idx="282">
                  <c:v>0.14287889231275824</c:v>
                </c:pt>
                <c:pt idx="283">
                  <c:v>0.10936119860142333</c:v>
                </c:pt>
                <c:pt idx="284">
                  <c:v>0.11711142870214217</c:v>
                </c:pt>
                <c:pt idx="285">
                  <c:v>0.20201936447493074</c:v>
                </c:pt>
                <c:pt idx="286">
                  <c:v>0.18811670668417149</c:v>
                </c:pt>
                <c:pt idx="287">
                  <c:v>0.15322441667965164</c:v>
                </c:pt>
                <c:pt idx="288">
                  <c:v>0.18496705787720025</c:v>
                </c:pt>
                <c:pt idx="289">
                  <c:v>0.21184801535122033</c:v>
                </c:pt>
                <c:pt idx="290">
                  <c:v>0.21393380359679837</c:v>
                </c:pt>
                <c:pt idx="291">
                  <c:v>0.27271357210341129</c:v>
                </c:pt>
                <c:pt idx="292">
                  <c:v>0.33287228482320025</c:v>
                </c:pt>
                <c:pt idx="293">
                  <c:v>0.12353730247042925</c:v>
                </c:pt>
                <c:pt idx="294">
                  <c:v>8.3767362520809976E-2</c:v>
                </c:pt>
                <c:pt idx="295">
                  <c:v>7.4499424980357332E-2</c:v>
                </c:pt>
                <c:pt idx="296">
                  <c:v>0.25230568154130412</c:v>
                </c:pt>
                <c:pt idx="297">
                  <c:v>0.13988713717651399</c:v>
                </c:pt>
                <c:pt idx="298">
                  <c:v>5.7337774096919529E-2</c:v>
                </c:pt>
                <c:pt idx="299">
                  <c:v>9.4820052505761393E-2</c:v>
                </c:pt>
                <c:pt idx="300">
                  <c:v>0.18073880421159688</c:v>
                </c:pt>
                <c:pt idx="301">
                  <c:v>0.30928159631383267</c:v>
                </c:pt>
                <c:pt idx="302">
                  <c:v>0.14487256410590638</c:v>
                </c:pt>
                <c:pt idx="303">
                  <c:v>0.15406869122361158</c:v>
                </c:pt>
                <c:pt idx="304">
                  <c:v>0.10066779170213047</c:v>
                </c:pt>
                <c:pt idx="305">
                  <c:v>9.1082197958436098E-2</c:v>
                </c:pt>
                <c:pt idx="306">
                  <c:v>7.4213706511343805E-2</c:v>
                </c:pt>
                <c:pt idx="307">
                  <c:v>0.10358897815059753</c:v>
                </c:pt>
                <c:pt idx="308">
                  <c:v>0.12901725225836</c:v>
                </c:pt>
                <c:pt idx="309">
                  <c:v>0.16507167327956615</c:v>
                </c:pt>
                <c:pt idx="310">
                  <c:v>0.14032765820788395</c:v>
                </c:pt>
                <c:pt idx="311">
                  <c:v>0.12626206145089655</c:v>
                </c:pt>
                <c:pt idx="312">
                  <c:v>0.1008363193122209</c:v>
                </c:pt>
                <c:pt idx="313">
                  <c:v>9.4253571118572396E-2</c:v>
                </c:pt>
                <c:pt idx="314">
                  <c:v>8.2383665237516848E-2</c:v>
                </c:pt>
                <c:pt idx="315">
                  <c:v>0.14422477067624662</c:v>
                </c:pt>
                <c:pt idx="316">
                  <c:v>9.4456807395242634E-2</c:v>
                </c:pt>
                <c:pt idx="317">
                  <c:v>0.20285195229095185</c:v>
                </c:pt>
                <c:pt idx="318">
                  <c:v>8.1076267843630992E-2</c:v>
                </c:pt>
                <c:pt idx="319">
                  <c:v>8.237086481441E-2</c:v>
                </c:pt>
                <c:pt idx="320">
                  <c:v>0.10739467937060215</c:v>
                </c:pt>
                <c:pt idx="321">
                  <c:v>9.1778872587032503E-2</c:v>
                </c:pt>
                <c:pt idx="322">
                  <c:v>0.11710896537252924</c:v>
                </c:pt>
                <c:pt idx="323">
                  <c:v>6.0107779457738805E-2</c:v>
                </c:pt>
                <c:pt idx="324">
                  <c:v>0.13903301650441002</c:v>
                </c:pt>
                <c:pt idx="325">
                  <c:v>0.19727606004340714</c:v>
                </c:pt>
                <c:pt idx="326">
                  <c:v>0.14229067198664408</c:v>
                </c:pt>
                <c:pt idx="327">
                  <c:v>7.3710699220278869E-2</c:v>
                </c:pt>
                <c:pt idx="328">
                  <c:v>0.32728380355706954</c:v>
                </c:pt>
                <c:pt idx="329">
                  <c:v>0.27913900028113775</c:v>
                </c:pt>
                <c:pt idx="330">
                  <c:v>0.22014556308646566</c:v>
                </c:pt>
                <c:pt idx="331">
                  <c:v>0.11796193441376514</c:v>
                </c:pt>
                <c:pt idx="332">
                  <c:v>0.1506096455829771</c:v>
                </c:pt>
                <c:pt idx="333">
                  <c:v>0.35488867946036307</c:v>
                </c:pt>
                <c:pt idx="334">
                  <c:v>0.5411570265686293</c:v>
                </c:pt>
                <c:pt idx="335">
                  <c:v>1.5571071502322522</c:v>
                </c:pt>
                <c:pt idx="336">
                  <c:v>1.7536999652732861</c:v>
                </c:pt>
                <c:pt idx="337">
                  <c:v>1.7756090359961267</c:v>
                </c:pt>
                <c:pt idx="338">
                  <c:v>0.13778137734583817</c:v>
                </c:pt>
                <c:pt idx="339">
                  <c:v>0.15331792472689171</c:v>
                </c:pt>
                <c:pt idx="340">
                  <c:v>0.19242467144585859</c:v>
                </c:pt>
                <c:pt idx="341">
                  <c:v>0.19905354825178173</c:v>
                </c:pt>
                <c:pt idx="342">
                  <c:v>0.15246846813730461</c:v>
                </c:pt>
                <c:pt idx="343">
                  <c:v>0.14527542615729061</c:v>
                </c:pt>
                <c:pt idx="344">
                  <c:v>9.0096385435499887E-2</c:v>
                </c:pt>
                <c:pt idx="345">
                  <c:v>0.18588802642184452</c:v>
                </c:pt>
                <c:pt idx="346">
                  <c:v>0.21422751190595213</c:v>
                </c:pt>
                <c:pt idx="347">
                  <c:v>0.20470119987684257</c:v>
                </c:pt>
                <c:pt idx="348">
                  <c:v>0.14547478585357129</c:v>
                </c:pt>
                <c:pt idx="349">
                  <c:v>0.16855419681960909</c:v>
                </c:pt>
                <c:pt idx="350">
                  <c:v>0.34199841829634964</c:v>
                </c:pt>
                <c:pt idx="351">
                  <c:v>0.18103196541799538</c:v>
                </c:pt>
                <c:pt idx="352">
                  <c:v>0.22260071843084525</c:v>
                </c:pt>
                <c:pt idx="353">
                  <c:v>0.19162634238307769</c:v>
                </c:pt>
                <c:pt idx="354">
                  <c:v>0.18648812026953515</c:v>
                </c:pt>
                <c:pt idx="355">
                  <c:v>0.12698133297601735</c:v>
                </c:pt>
                <c:pt idx="356">
                  <c:v>0.13042329468092509</c:v>
                </c:pt>
                <c:pt idx="357">
                  <c:v>0.11803130030959648</c:v>
                </c:pt>
                <c:pt idx="358">
                  <c:v>0.11825281630212665</c:v>
                </c:pt>
                <c:pt idx="359">
                  <c:v>0.24635951416260299</c:v>
                </c:pt>
                <c:pt idx="360">
                  <c:v>0.11648077136536442</c:v>
                </c:pt>
                <c:pt idx="361">
                  <c:v>0.13039737549657851</c:v>
                </c:pt>
                <c:pt idx="362">
                  <c:v>0.1342631656947785</c:v>
                </c:pt>
                <c:pt idx="363">
                  <c:v>0.17827143360464953</c:v>
                </c:pt>
                <c:pt idx="364">
                  <c:v>0.47378419561933349</c:v>
                </c:pt>
                <c:pt idx="365">
                  <c:v>0.17509612795960663</c:v>
                </c:pt>
                <c:pt idx="366">
                  <c:v>0.10372700624422292</c:v>
                </c:pt>
                <c:pt idx="367">
                  <c:v>0.11646051536556054</c:v>
                </c:pt>
                <c:pt idx="368">
                  <c:v>0.1636213789737096</c:v>
                </c:pt>
                <c:pt idx="369">
                  <c:v>0.22033142736601197</c:v>
                </c:pt>
                <c:pt idx="370">
                  <c:v>0.18307992174832632</c:v>
                </c:pt>
                <c:pt idx="371">
                  <c:v>0.12834552133528657</c:v>
                </c:pt>
                <c:pt idx="372">
                  <c:v>0.12280982347364787</c:v>
                </c:pt>
                <c:pt idx="373">
                  <c:v>0.14452254755417535</c:v>
                </c:pt>
                <c:pt idx="374">
                  <c:v>0.26686668269616726</c:v>
                </c:pt>
                <c:pt idx="375">
                  <c:v>0.32741109948506419</c:v>
                </c:pt>
                <c:pt idx="376">
                  <c:v>0.18315696344847782</c:v>
                </c:pt>
                <c:pt idx="377">
                  <c:v>0.11119864160624349</c:v>
                </c:pt>
                <c:pt idx="378">
                  <c:v>0.13479375125492721</c:v>
                </c:pt>
                <c:pt idx="379">
                  <c:v>0.15921981509073874</c:v>
                </c:pt>
                <c:pt idx="380">
                  <c:v>5.9903172969953906E-2</c:v>
                </c:pt>
                <c:pt idx="381">
                  <c:v>0.22106606861904285</c:v>
                </c:pt>
                <c:pt idx="382">
                  <c:v>0.13342851488862878</c:v>
                </c:pt>
                <c:pt idx="383">
                  <c:v>0.26526683307052668</c:v>
                </c:pt>
                <c:pt idx="384">
                  <c:v>0.15499286369735304</c:v>
                </c:pt>
                <c:pt idx="385">
                  <c:v>0.34592711018880667</c:v>
                </c:pt>
                <c:pt idx="386">
                  <c:v>0.20283905839279087</c:v>
                </c:pt>
                <c:pt idx="387">
                  <c:v>0.51197463853895875</c:v>
                </c:pt>
                <c:pt idx="388">
                  <c:v>2.3670772094107368</c:v>
                </c:pt>
                <c:pt idx="389">
                  <c:v>4.6873675678073834</c:v>
                </c:pt>
                <c:pt idx="390">
                  <c:v>2.7033716084294395</c:v>
                </c:pt>
                <c:pt idx="391">
                  <c:v>0.72171511393303511</c:v>
                </c:pt>
                <c:pt idx="392">
                  <c:v>0.32024753299213926</c:v>
                </c:pt>
                <c:pt idx="393">
                  <c:v>0.70927411435679166</c:v>
                </c:pt>
                <c:pt idx="394">
                  <c:v>0.96730607247624623</c:v>
                </c:pt>
                <c:pt idx="395">
                  <c:v>1.3085321124916223</c:v>
                </c:pt>
                <c:pt idx="396">
                  <c:v>0.6770287774353474</c:v>
                </c:pt>
                <c:pt idx="397">
                  <c:v>0.34638192817051783</c:v>
                </c:pt>
                <c:pt idx="398">
                  <c:v>0.45872186208045002</c:v>
                </c:pt>
                <c:pt idx="399">
                  <c:v>1.2113742246721473</c:v>
                </c:pt>
                <c:pt idx="400">
                  <c:v>1.583747269689094</c:v>
                </c:pt>
                <c:pt idx="401">
                  <c:v>0.81846478717527427</c:v>
                </c:pt>
                <c:pt idx="402">
                  <c:v>0.23294832906587065</c:v>
                </c:pt>
                <c:pt idx="403">
                  <c:v>0.40772850993287585</c:v>
                </c:pt>
                <c:pt idx="404">
                  <c:v>0.40719491883479902</c:v>
                </c:pt>
                <c:pt idx="405">
                  <c:v>0.11937526129539754</c:v>
                </c:pt>
                <c:pt idx="406">
                  <c:v>0.1304333672882424</c:v>
                </c:pt>
                <c:pt idx="407">
                  <c:v>0.12986404231662219</c:v>
                </c:pt>
                <c:pt idx="408">
                  <c:v>0.20017008438475917</c:v>
                </c:pt>
                <c:pt idx="409">
                  <c:v>0.27258278254147111</c:v>
                </c:pt>
                <c:pt idx="410">
                  <c:v>0.11683904540347761</c:v>
                </c:pt>
                <c:pt idx="411">
                  <c:v>0.12884669343381622</c:v>
                </c:pt>
                <c:pt idx="412">
                  <c:v>0.12801500291329909</c:v>
                </c:pt>
                <c:pt idx="413">
                  <c:v>0.1404446403046494</c:v>
                </c:pt>
                <c:pt idx="414">
                  <c:v>0.11453319928989385</c:v>
                </c:pt>
                <c:pt idx="415">
                  <c:v>8.260496044404729E-2</c:v>
                </c:pt>
                <c:pt idx="416">
                  <c:v>9.4435017373663027E-2</c:v>
                </c:pt>
                <c:pt idx="417">
                  <c:v>0.13297546224969833</c:v>
                </c:pt>
                <c:pt idx="418">
                  <c:v>0.10683830000609987</c:v>
                </c:pt>
                <c:pt idx="419">
                  <c:v>0.37142961000807495</c:v>
                </c:pt>
                <c:pt idx="420">
                  <c:v>1.4544774115614951</c:v>
                </c:pt>
                <c:pt idx="421">
                  <c:v>2.563295174924995</c:v>
                </c:pt>
                <c:pt idx="422">
                  <c:v>1.6679718116053985</c:v>
                </c:pt>
                <c:pt idx="423">
                  <c:v>0.44020447618056419</c:v>
                </c:pt>
                <c:pt idx="424">
                  <c:v>0.11909073212921621</c:v>
                </c:pt>
                <c:pt idx="425">
                  <c:v>0.4437835296123761</c:v>
                </c:pt>
                <c:pt idx="426">
                  <c:v>0.74821659931325535</c:v>
                </c:pt>
                <c:pt idx="427">
                  <c:v>0.99985916179776446</c:v>
                </c:pt>
                <c:pt idx="428">
                  <c:v>2.6945999999999999</c:v>
                </c:pt>
                <c:pt idx="429">
                  <c:v>2.496312267822002</c:v>
                </c:pt>
                <c:pt idx="430">
                  <c:v>2.659141922962124</c:v>
                </c:pt>
                <c:pt idx="431">
                  <c:v>0.75678319873605926</c:v>
                </c:pt>
                <c:pt idx="432">
                  <c:v>0.68380257091171215</c:v>
                </c:pt>
                <c:pt idx="433">
                  <c:v>0.74282143538855983</c:v>
                </c:pt>
                <c:pt idx="434">
                  <c:v>1.7561378594694359</c:v>
                </c:pt>
                <c:pt idx="435">
                  <c:v>1.9128374312854604</c:v>
                </c:pt>
                <c:pt idx="436">
                  <c:v>1.2115289259521294</c:v>
                </c:pt>
                <c:pt idx="437">
                  <c:v>1.6206019315003279</c:v>
                </c:pt>
                <c:pt idx="438">
                  <c:v>1.7743743478081786</c:v>
                </c:pt>
                <c:pt idx="439">
                  <c:v>0.71008875705827235</c:v>
                </c:pt>
                <c:pt idx="440">
                  <c:v>0.39</c:v>
                </c:pt>
                <c:pt idx="441">
                  <c:v>0.33700668886440666</c:v>
                </c:pt>
                <c:pt idx="442">
                  <c:v>0.11654535194519174</c:v>
                </c:pt>
                <c:pt idx="443">
                  <c:v>0.11851994866394133</c:v>
                </c:pt>
                <c:pt idx="444">
                  <c:v>0.6685424939896476</c:v>
                </c:pt>
                <c:pt idx="445">
                  <c:v>8.0523940382130496E-2</c:v>
                </c:pt>
                <c:pt idx="446">
                  <c:v>0.24832543162666149</c:v>
                </c:pt>
                <c:pt idx="447">
                  <c:v>0.1526780019235843</c:v>
                </c:pt>
                <c:pt idx="448">
                  <c:v>0.12404295498304008</c:v>
                </c:pt>
                <c:pt idx="449">
                  <c:v>0.18977387492618697</c:v>
                </c:pt>
                <c:pt idx="450">
                  <c:v>9.675023221681589E-2</c:v>
                </c:pt>
                <c:pt idx="451">
                  <c:v>5.1114153995359943E-2</c:v>
                </c:pt>
                <c:pt idx="452">
                  <c:v>9.8106464105364666E-2</c:v>
                </c:pt>
                <c:pt idx="453">
                  <c:v>9.4013075083997907E-2</c:v>
                </c:pt>
                <c:pt idx="454">
                  <c:v>0.16820402924476821</c:v>
                </c:pt>
                <c:pt idx="455">
                  <c:v>6.9788545098876345E-2</c:v>
                </c:pt>
                <c:pt idx="456">
                  <c:v>5.7901220137695567E-2</c:v>
                </c:pt>
                <c:pt idx="457">
                  <c:v>0.10287405207168004</c:v>
                </c:pt>
                <c:pt idx="458">
                  <c:v>9.4445611285833328E-2</c:v>
                </c:pt>
                <c:pt idx="459">
                  <c:v>8.5321761858310544E-2</c:v>
                </c:pt>
                <c:pt idx="460">
                  <c:v>0.11900928281186916</c:v>
                </c:pt>
                <c:pt idx="461">
                  <c:v>0.11122194872502048</c:v>
                </c:pt>
                <c:pt idx="462">
                  <c:v>1.2833491439819804</c:v>
                </c:pt>
                <c:pt idx="463">
                  <c:v>1.3196482577073734</c:v>
                </c:pt>
                <c:pt idx="464">
                  <c:v>6.8658269766507889</c:v>
                </c:pt>
                <c:pt idx="465">
                  <c:v>5.9406108971126752</c:v>
                </c:pt>
                <c:pt idx="466">
                  <c:v>3.5299471592945069</c:v>
                </c:pt>
                <c:pt idx="467">
                  <c:v>0.9925972236539562</c:v>
                </c:pt>
                <c:pt idx="468">
                  <c:v>9.8654326454068422E-2</c:v>
                </c:pt>
                <c:pt idx="469">
                  <c:v>0.103766</c:v>
                </c:pt>
                <c:pt idx="470">
                  <c:v>8.5421999999999998E-2</c:v>
                </c:pt>
                <c:pt idx="471">
                  <c:v>8.7945999999999996E-2</c:v>
                </c:pt>
                <c:pt idx="472">
                  <c:v>9.2310000000000003E-2</c:v>
                </c:pt>
                <c:pt idx="473">
                  <c:v>7.0240999999999998E-2</c:v>
                </c:pt>
                <c:pt idx="474">
                  <c:v>4.2705E-2</c:v>
                </c:pt>
                <c:pt idx="475">
                  <c:v>2.7931999999999998E-2</c:v>
                </c:pt>
                <c:pt idx="476">
                  <c:v>0.106382</c:v>
                </c:pt>
                <c:pt idx="477">
                  <c:v>6.0227000000000003E-2</c:v>
                </c:pt>
                <c:pt idx="478">
                  <c:v>0.54730800000000002</c:v>
                </c:pt>
                <c:pt idx="479">
                  <c:v>0.126802</c:v>
                </c:pt>
                <c:pt idx="480">
                  <c:v>0.14825199999999999</c:v>
                </c:pt>
                <c:pt idx="481">
                  <c:v>0.19415099999999999</c:v>
                </c:pt>
                <c:pt idx="482">
                  <c:v>0.44838099999999997</c:v>
                </c:pt>
                <c:pt idx="483">
                  <c:v>0.30158299999999999</c:v>
                </c:pt>
                <c:pt idx="484">
                  <c:v>0.136851</c:v>
                </c:pt>
                <c:pt idx="485">
                  <c:v>3.2689999999999997E-2</c:v>
                </c:pt>
                <c:pt idx="486">
                  <c:v>1.079375</c:v>
                </c:pt>
                <c:pt idx="487">
                  <c:v>1.2100850000000001</c:v>
                </c:pt>
                <c:pt idx="488">
                  <c:v>0.94359499999999996</c:v>
                </c:pt>
                <c:pt idx="489">
                  <c:v>0.34898200000000001</c:v>
                </c:pt>
                <c:pt idx="490">
                  <c:v>8.6222999999999994E-2</c:v>
                </c:pt>
                <c:pt idx="491">
                  <c:v>8.7176000000000003E-2</c:v>
                </c:pt>
                <c:pt idx="492">
                  <c:v>5.9365000000000001E-2</c:v>
                </c:pt>
                <c:pt idx="493">
                  <c:v>6.6822999999999994E-2</c:v>
                </c:pt>
                <c:pt idx="494">
                  <c:v>6.3532000000000005E-2</c:v>
                </c:pt>
                <c:pt idx="495">
                  <c:v>5.5959000000000002E-2</c:v>
                </c:pt>
                <c:pt idx="496">
                  <c:v>4.6545000000000003E-2</c:v>
                </c:pt>
                <c:pt idx="497">
                  <c:v>8.7503999999999998E-2</c:v>
                </c:pt>
                <c:pt idx="498">
                  <c:v>0.13587399999999999</c:v>
                </c:pt>
                <c:pt idx="499">
                  <c:v>9.6811999999999995E-2</c:v>
                </c:pt>
                <c:pt idx="500">
                  <c:v>7.8784000000000007E-2</c:v>
                </c:pt>
                <c:pt idx="501">
                  <c:v>7.3072999999999999E-2</c:v>
                </c:pt>
                <c:pt idx="502">
                  <c:v>6.4748E-2</c:v>
                </c:pt>
                <c:pt idx="503">
                  <c:v>5.6023999999999997E-2</c:v>
                </c:pt>
                <c:pt idx="504">
                  <c:v>5.7827000000000003E-2</c:v>
                </c:pt>
                <c:pt idx="505">
                  <c:v>4.7847000000000001E-2</c:v>
                </c:pt>
                <c:pt idx="506">
                  <c:v>0.42263800000000001</c:v>
                </c:pt>
                <c:pt idx="507">
                  <c:v>0.123858</c:v>
                </c:pt>
                <c:pt idx="508">
                  <c:v>9.2945E-2</c:v>
                </c:pt>
                <c:pt idx="509">
                  <c:v>0.119908</c:v>
                </c:pt>
                <c:pt idx="510">
                  <c:v>0.12617799999999998</c:v>
                </c:pt>
                <c:pt idx="511">
                  <c:v>4.8330999999999999E-2</c:v>
                </c:pt>
                <c:pt idx="512">
                  <c:v>8.1541108935532541E-2</c:v>
                </c:pt>
                <c:pt idx="513">
                  <c:v>8.035663057569184E-2</c:v>
                </c:pt>
                <c:pt idx="514">
                  <c:v>0.16716106417064933</c:v>
                </c:pt>
                <c:pt idx="515">
                  <c:v>0.1032562572132935</c:v>
                </c:pt>
                <c:pt idx="516">
                  <c:v>7.3646952253271059E-2</c:v>
                </c:pt>
                <c:pt idx="517">
                  <c:v>6.2059724520413813E-2</c:v>
                </c:pt>
                <c:pt idx="518">
                  <c:v>7.9726477371120499E-2</c:v>
                </c:pt>
                <c:pt idx="519">
                  <c:v>6.9702501426971541E-2</c:v>
                </c:pt>
                <c:pt idx="520">
                  <c:v>9.6785891778018093E-2</c:v>
                </c:pt>
                <c:pt idx="521">
                  <c:v>9.9750955295059437E-2</c:v>
                </c:pt>
                <c:pt idx="522">
                  <c:v>0.10255122051688334</c:v>
                </c:pt>
                <c:pt idx="523">
                  <c:v>0.14800730204509524</c:v>
                </c:pt>
                <c:pt idx="524">
                  <c:v>9.0660584586528953E-2</c:v>
                </c:pt>
                <c:pt idx="525">
                  <c:v>0.17372015848470046</c:v>
                </c:pt>
                <c:pt idx="526">
                  <c:v>0.32020532304116905</c:v>
                </c:pt>
                <c:pt idx="527">
                  <c:v>1.5285978542271064</c:v>
                </c:pt>
                <c:pt idx="528">
                  <c:v>0.15661764303001813</c:v>
                </c:pt>
                <c:pt idx="529">
                  <c:v>8.2974371690620552E-2</c:v>
                </c:pt>
                <c:pt idx="530">
                  <c:v>0.1</c:v>
                </c:pt>
                <c:pt idx="531">
                  <c:v>0.12</c:v>
                </c:pt>
                <c:pt idx="532">
                  <c:v>0.08</c:v>
                </c:pt>
                <c:pt idx="533">
                  <c:v>0.27</c:v>
                </c:pt>
                <c:pt idx="534">
                  <c:v>0.17</c:v>
                </c:pt>
                <c:pt idx="535">
                  <c:v>0.17</c:v>
                </c:pt>
                <c:pt idx="536">
                  <c:v>0.26</c:v>
                </c:pt>
                <c:pt idx="537">
                  <c:v>0.14000000000000001</c:v>
                </c:pt>
                <c:pt idx="538">
                  <c:v>0.13</c:v>
                </c:pt>
                <c:pt idx="539">
                  <c:v>0.12</c:v>
                </c:pt>
                <c:pt idx="540">
                  <c:v>0.06</c:v>
                </c:pt>
                <c:pt idx="541">
                  <c:v>7.0000000000000007E-2</c:v>
                </c:pt>
                <c:pt idx="542">
                  <c:v>0.11</c:v>
                </c:pt>
                <c:pt idx="543">
                  <c:v>0.06</c:v>
                </c:pt>
                <c:pt idx="544">
                  <c:v>0.03</c:v>
                </c:pt>
                <c:pt idx="545">
                  <c:v>0.3</c:v>
                </c:pt>
                <c:pt idx="546">
                  <c:v>0.11</c:v>
                </c:pt>
                <c:pt idx="547">
                  <c:v>0.05</c:v>
                </c:pt>
                <c:pt idx="548">
                  <c:v>2.6197719489203918E-2</c:v>
                </c:pt>
                <c:pt idx="549">
                  <c:v>2.883494952441764E-2</c:v>
                </c:pt>
                <c:pt idx="550">
                  <c:v>0.1391746228678874</c:v>
                </c:pt>
                <c:pt idx="551">
                  <c:v>5.8237422536297746E-2</c:v>
                </c:pt>
                <c:pt idx="552">
                  <c:v>0.14055360219178045</c:v>
                </c:pt>
                <c:pt idx="553">
                  <c:v>5.4256955280136097E-2</c:v>
                </c:pt>
                <c:pt idx="554">
                  <c:v>0.31038236584307333</c:v>
                </c:pt>
                <c:pt idx="555">
                  <c:v>0.31390530725669558</c:v>
                </c:pt>
                <c:pt idx="556">
                  <c:v>0.77895606231493175</c:v>
                </c:pt>
                <c:pt idx="557">
                  <c:v>0.27316372778762066</c:v>
                </c:pt>
                <c:pt idx="558">
                  <c:v>7.1317433760355764E-2</c:v>
                </c:pt>
                <c:pt idx="559">
                  <c:v>0.3820781905797927</c:v>
                </c:pt>
                <c:pt idx="560">
                  <c:v>0.17927927878934807</c:v>
                </c:pt>
                <c:pt idx="561">
                  <c:v>0.11419071071966466</c:v>
                </c:pt>
                <c:pt idx="562">
                  <c:v>4.709126354294739E-2</c:v>
                </c:pt>
                <c:pt idx="563">
                  <c:v>4.0464397618412411E-2</c:v>
                </c:pt>
                <c:pt idx="564">
                  <c:v>5.3231126034220998E-2</c:v>
                </c:pt>
                <c:pt idx="565">
                  <c:v>4.3241457699518267E-2</c:v>
                </c:pt>
                <c:pt idx="566">
                  <c:v>0.47312134838365694</c:v>
                </c:pt>
                <c:pt idx="567">
                  <c:v>0.13887287967511081</c:v>
                </c:pt>
                <c:pt idx="568">
                  <c:v>0.24834646775535393</c:v>
                </c:pt>
                <c:pt idx="569">
                  <c:v>0.12240772949765283</c:v>
                </c:pt>
                <c:pt idx="570">
                  <c:v>0.22931906972929642</c:v>
                </c:pt>
                <c:pt idx="571">
                  <c:v>9.9465910528381149E-2</c:v>
                </c:pt>
                <c:pt idx="572">
                  <c:v>8.7135163276342381E-2</c:v>
                </c:pt>
                <c:pt idx="573">
                  <c:v>0.10451503775496074</c:v>
                </c:pt>
                <c:pt idx="574">
                  <c:v>0.10369280796139471</c:v>
                </c:pt>
                <c:pt idx="575">
                  <c:v>8.6479904310198349E-2</c:v>
                </c:pt>
                <c:pt idx="576">
                  <c:v>0.14569070432781012</c:v>
                </c:pt>
                <c:pt idx="577">
                  <c:v>0.11894273768758276</c:v>
                </c:pt>
                <c:pt idx="578">
                  <c:v>0.16170925297781186</c:v>
                </c:pt>
                <c:pt idx="579">
                  <c:v>0.25668920504817422</c:v>
                </c:pt>
                <c:pt idx="580">
                  <c:v>7.4155018726613259E-2</c:v>
                </c:pt>
                <c:pt idx="581">
                  <c:v>0.15565564355923872</c:v>
                </c:pt>
                <c:pt idx="582">
                  <c:v>0.72044322122386451</c:v>
                </c:pt>
                <c:pt idx="583">
                  <c:v>5.3677091085910922</c:v>
                </c:pt>
                <c:pt idx="584">
                  <c:v>9.6152316962594711</c:v>
                </c:pt>
                <c:pt idx="585">
                  <c:v>2.437883016667425</c:v>
                </c:pt>
                <c:pt idx="586">
                  <c:v>0.48536074266897816</c:v>
                </c:pt>
                <c:pt idx="587">
                  <c:v>2.1416455199356221</c:v>
                </c:pt>
                <c:pt idx="588">
                  <c:v>0.13855000841780535</c:v>
                </c:pt>
                <c:pt idx="589">
                  <c:v>9.9574984691502902E-2</c:v>
                </c:pt>
                <c:pt idx="590">
                  <c:v>0.13681054956021629</c:v>
                </c:pt>
                <c:pt idx="591">
                  <c:v>0.38635870172532283</c:v>
                </c:pt>
                <c:pt idx="592">
                  <c:v>0.64284514737099152</c:v>
                </c:pt>
                <c:pt idx="593">
                  <c:v>0.73832622525800151</c:v>
                </c:pt>
                <c:pt idx="594">
                  <c:v>0.5149266085199351</c:v>
                </c:pt>
                <c:pt idx="595">
                  <c:v>0.65422832150357202</c:v>
                </c:pt>
                <c:pt idx="596">
                  <c:v>0.88070471570533237</c:v>
                </c:pt>
                <c:pt idx="597">
                  <c:v>0.96195307619507009</c:v>
                </c:pt>
                <c:pt idx="598">
                  <c:v>0.85953360537897849</c:v>
                </c:pt>
                <c:pt idx="599">
                  <c:v>0.36966413845308305</c:v>
                </c:pt>
                <c:pt idx="600">
                  <c:v>0.1188518667276328</c:v>
                </c:pt>
                <c:pt idx="601">
                  <c:v>0.30904051467943144</c:v>
                </c:pt>
                <c:pt idx="602">
                  <c:v>0.26469746397800153</c:v>
                </c:pt>
                <c:pt idx="603">
                  <c:v>0.43803712883137141</c:v>
                </c:pt>
                <c:pt idx="604">
                  <c:v>0.46344070065883292</c:v>
                </c:pt>
                <c:pt idx="605">
                  <c:v>0.41652462661726147</c:v>
                </c:pt>
                <c:pt idx="606">
                  <c:v>0.35425274228204606</c:v>
                </c:pt>
                <c:pt idx="607">
                  <c:v>0.24230377311526932</c:v>
                </c:pt>
                <c:pt idx="608">
                  <c:v>2.4340099271482374</c:v>
                </c:pt>
                <c:pt idx="609">
                  <c:v>0.24198222982159404</c:v>
                </c:pt>
                <c:pt idx="610">
                  <c:v>0.22809494626079702</c:v>
                </c:pt>
                <c:pt idx="611">
                  <c:v>0.31899454105202574</c:v>
                </c:pt>
                <c:pt idx="612">
                  <c:v>0.47643119072573809</c:v>
                </c:pt>
                <c:pt idx="613">
                  <c:v>0.57169922492776049</c:v>
                </c:pt>
                <c:pt idx="614">
                  <c:v>0.3755628257623399</c:v>
                </c:pt>
                <c:pt idx="615">
                  <c:v>0.6052754791484013</c:v>
                </c:pt>
                <c:pt idx="616">
                  <c:v>0.78409018357364846</c:v>
                </c:pt>
                <c:pt idx="617">
                  <c:v>0.44385840844946306</c:v>
                </c:pt>
                <c:pt idx="618">
                  <c:v>0.32907047470990147</c:v>
                </c:pt>
                <c:pt idx="619">
                  <c:v>0.27716587693574413</c:v>
                </c:pt>
                <c:pt idx="620">
                  <c:v>0.12110970775706353</c:v>
                </c:pt>
                <c:pt idx="621">
                  <c:v>0.45803397101159216</c:v>
                </c:pt>
                <c:pt idx="622">
                  <c:v>0.39222841775968897</c:v>
                </c:pt>
                <c:pt idx="623">
                  <c:v>0.25544341871629056</c:v>
                </c:pt>
                <c:pt idx="624">
                  <c:v>0.16655359583831728</c:v>
                </c:pt>
                <c:pt idx="625">
                  <c:v>0.25753534390927457</c:v>
                </c:pt>
                <c:pt idx="626">
                  <c:v>0.20585252575485305</c:v>
                </c:pt>
                <c:pt idx="627">
                  <c:v>0.12515989001978139</c:v>
                </c:pt>
                <c:pt idx="628">
                  <c:v>7.259964692177151E-2</c:v>
                </c:pt>
                <c:pt idx="629">
                  <c:v>1.2650272713585728</c:v>
                </c:pt>
                <c:pt idx="630">
                  <c:v>0.38971590228331321</c:v>
                </c:pt>
                <c:pt idx="631">
                  <c:v>0.26734535325993097</c:v>
                </c:pt>
                <c:pt idx="632">
                  <c:v>0.30266666989881952</c:v>
                </c:pt>
                <c:pt idx="633">
                  <c:v>0.32980455723108254</c:v>
                </c:pt>
                <c:pt idx="634">
                  <c:v>0.24573173747519525</c:v>
                </c:pt>
                <c:pt idx="635">
                  <c:v>0.28537839675682841</c:v>
                </c:pt>
                <c:pt idx="636">
                  <c:v>0.23724499868331994</c:v>
                </c:pt>
                <c:pt idx="637">
                  <c:v>0.25327450483925973</c:v>
                </c:pt>
                <c:pt idx="638">
                  <c:v>0.52488812277204644</c:v>
                </c:pt>
                <c:pt idx="639">
                  <c:v>0.40211927600026576</c:v>
                </c:pt>
                <c:pt idx="640">
                  <c:v>0.37916098634471157</c:v>
                </c:pt>
                <c:pt idx="641">
                  <c:v>0.66007535938251249</c:v>
                </c:pt>
                <c:pt idx="642">
                  <c:v>0.57587582121565128</c:v>
                </c:pt>
                <c:pt idx="643">
                  <c:v>0.3896814353948268</c:v>
                </c:pt>
                <c:pt idx="644">
                  <c:v>0.62759988108842479</c:v>
                </c:pt>
                <c:pt idx="645">
                  <c:v>0.45312702555401024</c:v>
                </c:pt>
                <c:pt idx="646">
                  <c:v>0.79392546346892989</c:v>
                </c:pt>
                <c:pt idx="647">
                  <c:v>2.0846351293461503</c:v>
                </c:pt>
                <c:pt idx="648">
                  <c:v>9.0692897554266452</c:v>
                </c:pt>
                <c:pt idx="649">
                  <c:v>6.295972264459472</c:v>
                </c:pt>
                <c:pt idx="650">
                  <c:v>13.149839310508794</c:v>
                </c:pt>
                <c:pt idx="651">
                  <c:v>4.6726242577501296</c:v>
                </c:pt>
                <c:pt idx="652">
                  <c:v>0.48846734753935223</c:v>
                </c:pt>
                <c:pt idx="653">
                  <c:v>0.70206847750778689</c:v>
                </c:pt>
                <c:pt idx="654">
                  <c:v>0.92373000000000005</c:v>
                </c:pt>
                <c:pt idx="655">
                  <c:v>1.813374</c:v>
                </c:pt>
                <c:pt idx="656">
                  <c:v>2.945773</c:v>
                </c:pt>
                <c:pt idx="657">
                  <c:v>1.4058809999999999</c:v>
                </c:pt>
                <c:pt idx="658">
                  <c:v>0.43724099999999999</c:v>
                </c:pt>
                <c:pt idx="659">
                  <c:v>0.27367200000000003</c:v>
                </c:pt>
                <c:pt idx="660">
                  <c:v>0.15764</c:v>
                </c:pt>
                <c:pt idx="661">
                  <c:v>0.2</c:v>
                </c:pt>
                <c:pt idx="662">
                  <c:v>0.1</c:v>
                </c:pt>
                <c:pt idx="663">
                  <c:v>0.25390600000000002</c:v>
                </c:pt>
                <c:pt idx="664">
                  <c:v>0.54795899999999997</c:v>
                </c:pt>
                <c:pt idx="665">
                  <c:v>0.47443099999999999</c:v>
                </c:pt>
                <c:pt idx="666">
                  <c:v>0.54101699999999997</c:v>
                </c:pt>
                <c:pt idx="667">
                  <c:v>0.47299099999999999</c:v>
                </c:pt>
                <c:pt idx="668">
                  <c:v>0.40363599999999999</c:v>
                </c:pt>
                <c:pt idx="669">
                  <c:v>0.75402499999999995</c:v>
                </c:pt>
                <c:pt idx="670">
                  <c:v>1.1584030000000001</c:v>
                </c:pt>
                <c:pt idx="671">
                  <c:v>3.277139</c:v>
                </c:pt>
                <c:pt idx="672">
                  <c:v>1.2644949999999999</c:v>
                </c:pt>
                <c:pt idx="673">
                  <c:v>0.86168599999999995</c:v>
                </c:pt>
              </c:numCache>
            </c:numRef>
          </c:val>
          <c:smooth val="0"/>
          <c:extLst>
            <c:ext xmlns:c16="http://schemas.microsoft.com/office/drawing/2014/chart" uri="{C3380CC4-5D6E-409C-BE32-E72D297353CC}">
              <c16:uniqueId val="{00000000-15FE-4938-A7ED-B4A80A9A94DE}"/>
            </c:ext>
          </c:extLst>
        </c:ser>
        <c:ser>
          <c:idx val="0"/>
          <c:order val="1"/>
          <c:tx>
            <c:strRef>
              <c:f>'Figure 2.3.6'!$C$4</c:f>
              <c:strCache>
                <c:ptCount val="1"/>
                <c:pt idx="0">
                  <c:v> TWINA Index </c:v>
                </c:pt>
              </c:strCache>
            </c:strRef>
          </c:tx>
          <c:marker>
            <c:symbol val="none"/>
          </c:marker>
          <c:val>
            <c:numRef>
              <c:f>'Figure 2.3.6'!$C$7:$C$680</c:f>
              <c:numCache>
                <c:formatCode>0.00</c:formatCode>
                <c:ptCount val="674"/>
                <c:pt idx="0">
                  <c:v>0.2837247</c:v>
                </c:pt>
                <c:pt idx="1">
                  <c:v>0.25776909999999997</c:v>
                </c:pt>
                <c:pt idx="2">
                  <c:v>0.22886029999999999</c:v>
                </c:pt>
                <c:pt idx="3">
                  <c:v>0.23191000000000001</c:v>
                </c:pt>
                <c:pt idx="4">
                  <c:v>0.249081</c:v>
                </c:pt>
                <c:pt idx="5">
                  <c:v>0.24962780000000001</c:v>
                </c:pt>
                <c:pt idx="6">
                  <c:v>0.29927229999999999</c:v>
                </c:pt>
                <c:pt idx="7">
                  <c:v>0.45</c:v>
                </c:pt>
                <c:pt idx="8">
                  <c:v>0.2442607</c:v>
                </c:pt>
                <c:pt idx="9">
                  <c:v>0.20914050000000001</c:v>
                </c:pt>
                <c:pt idx="10">
                  <c:v>0.34492610000000001</c:v>
                </c:pt>
                <c:pt idx="11">
                  <c:v>0.4398936</c:v>
                </c:pt>
                <c:pt idx="12">
                  <c:v>0.24964259999999999</c:v>
                </c:pt>
                <c:pt idx="13">
                  <c:v>0.37890020000000002</c:v>
                </c:pt>
                <c:pt idx="14">
                  <c:v>0.45</c:v>
                </c:pt>
                <c:pt idx="15">
                  <c:v>0.31808710000000001</c:v>
                </c:pt>
                <c:pt idx="16">
                  <c:v>0.24557699999999999</c:v>
                </c:pt>
                <c:pt idx="17">
                  <c:v>0.20784939999999999</c:v>
                </c:pt>
                <c:pt idx="18">
                  <c:v>0.41281289999999998</c:v>
                </c:pt>
                <c:pt idx="19">
                  <c:v>0.35366589999999998</c:v>
                </c:pt>
                <c:pt idx="20">
                  <c:v>0.23169500000000001</c:v>
                </c:pt>
                <c:pt idx="21">
                  <c:v>0.27263609999999999</c:v>
                </c:pt>
                <c:pt idx="22">
                  <c:v>0.2</c:v>
                </c:pt>
                <c:pt idx="23">
                  <c:v>0.36629390000000001</c:v>
                </c:pt>
                <c:pt idx="24">
                  <c:v>0.2</c:v>
                </c:pt>
                <c:pt idx="25">
                  <c:v>0.26940160000000002</c:v>
                </c:pt>
                <c:pt idx="26">
                  <c:v>0.44170920000000002</c:v>
                </c:pt>
                <c:pt idx="27">
                  <c:v>0.1991445</c:v>
                </c:pt>
                <c:pt idx="28">
                  <c:v>0.24104449999999999</c:v>
                </c:pt>
                <c:pt idx="29">
                  <c:v>0.26343719999999998</c:v>
                </c:pt>
                <c:pt idx="30">
                  <c:v>0.29775790000000002</c:v>
                </c:pt>
                <c:pt idx="31">
                  <c:v>0.23158229999999999</c:v>
                </c:pt>
                <c:pt idx="32">
                  <c:v>0.24576049999999999</c:v>
                </c:pt>
                <c:pt idx="33">
                  <c:v>0.22247159999999999</c:v>
                </c:pt>
                <c:pt idx="34">
                  <c:v>0.22320190000000001</c:v>
                </c:pt>
                <c:pt idx="35">
                  <c:v>0.258357</c:v>
                </c:pt>
                <c:pt idx="36">
                  <c:v>0.209647</c:v>
                </c:pt>
                <c:pt idx="37">
                  <c:v>0.20078599999999999</c:v>
                </c:pt>
                <c:pt idx="38">
                  <c:v>0.20972399999999999</c:v>
                </c:pt>
                <c:pt idx="39">
                  <c:v>0.22847700000000001</c:v>
                </c:pt>
                <c:pt idx="40">
                  <c:v>0.242178</c:v>
                </c:pt>
                <c:pt idx="41">
                  <c:v>0.25541799999999998</c:v>
                </c:pt>
                <c:pt idx="42">
                  <c:v>0.2</c:v>
                </c:pt>
                <c:pt idx="43">
                  <c:v>0.31541400000000003</c:v>
                </c:pt>
                <c:pt idx="44">
                  <c:v>0.5</c:v>
                </c:pt>
                <c:pt idx="45">
                  <c:v>0.243066</c:v>
                </c:pt>
                <c:pt idx="46">
                  <c:v>0.200097</c:v>
                </c:pt>
                <c:pt idx="47">
                  <c:v>0.20913100000000001</c:v>
                </c:pt>
                <c:pt idx="48">
                  <c:v>0.28021699999999999</c:v>
                </c:pt>
                <c:pt idx="49">
                  <c:v>0.2</c:v>
                </c:pt>
                <c:pt idx="50">
                  <c:v>0.22368399999999999</c:v>
                </c:pt>
                <c:pt idx="51">
                  <c:v>0.24668499999999999</c:v>
                </c:pt>
                <c:pt idx="52">
                  <c:v>0.26208300000000001</c:v>
                </c:pt>
                <c:pt idx="53">
                  <c:v>0.35591400000000001</c:v>
                </c:pt>
                <c:pt idx="54">
                  <c:v>0.25105699999999997</c:v>
                </c:pt>
                <c:pt idx="55">
                  <c:v>0.22701399999999999</c:v>
                </c:pt>
                <c:pt idx="56">
                  <c:v>0.25093199999999999</c:v>
                </c:pt>
                <c:pt idx="57">
                  <c:v>0.315361</c:v>
                </c:pt>
                <c:pt idx="58">
                  <c:v>0.236288</c:v>
                </c:pt>
                <c:pt idx="59">
                  <c:v>0.22367799999999999</c:v>
                </c:pt>
                <c:pt idx="60">
                  <c:v>0.27191399999999999</c:v>
                </c:pt>
                <c:pt idx="61">
                  <c:v>0.27511400000000003</c:v>
                </c:pt>
                <c:pt idx="62">
                  <c:v>0.27984399999999998</c:v>
                </c:pt>
                <c:pt idx="63">
                  <c:v>0.24982299999999999</c:v>
                </c:pt>
                <c:pt idx="64">
                  <c:v>0.21667800000000001</c:v>
                </c:pt>
                <c:pt idx="65">
                  <c:v>0.549485</c:v>
                </c:pt>
                <c:pt idx="66">
                  <c:v>0.30009200000000003</c:v>
                </c:pt>
                <c:pt idx="67">
                  <c:v>0.26811400000000002</c:v>
                </c:pt>
                <c:pt idx="68">
                  <c:v>0.22892199999999999</c:v>
                </c:pt>
                <c:pt idx="69">
                  <c:v>0.24836</c:v>
                </c:pt>
                <c:pt idx="70">
                  <c:v>0.239624</c:v>
                </c:pt>
                <c:pt idx="71">
                  <c:v>0.26157200000000003</c:v>
                </c:pt>
                <c:pt idx="72">
                  <c:v>0.296462</c:v>
                </c:pt>
                <c:pt idx="73">
                  <c:v>0.27127699999999999</c:v>
                </c:pt>
                <c:pt idx="74">
                  <c:v>0.212558</c:v>
                </c:pt>
                <c:pt idx="75">
                  <c:v>0.25</c:v>
                </c:pt>
                <c:pt idx="76">
                  <c:v>0.378029</c:v>
                </c:pt>
                <c:pt idx="77">
                  <c:v>0.24990499999999999</c:v>
                </c:pt>
                <c:pt idx="78">
                  <c:v>0.27635399999999999</c:v>
                </c:pt>
                <c:pt idx="79">
                  <c:v>0.22259300000000001</c:v>
                </c:pt>
                <c:pt idx="80">
                  <c:v>0.241948</c:v>
                </c:pt>
                <c:pt idx="81">
                  <c:v>0.26790599999999998</c:v>
                </c:pt>
                <c:pt idx="82">
                  <c:v>0.36611300000000002</c:v>
                </c:pt>
                <c:pt idx="83">
                  <c:v>0.24778600000000001</c:v>
                </c:pt>
                <c:pt idx="84">
                  <c:v>0.304786</c:v>
                </c:pt>
                <c:pt idx="85">
                  <c:v>0.330544</c:v>
                </c:pt>
                <c:pt idx="86">
                  <c:v>0.24484800000000001</c:v>
                </c:pt>
                <c:pt idx="87">
                  <c:v>0.34619899999999998</c:v>
                </c:pt>
                <c:pt idx="88">
                  <c:v>0.25214799999999998</c:v>
                </c:pt>
                <c:pt idx="89">
                  <c:v>0.5</c:v>
                </c:pt>
                <c:pt idx="90">
                  <c:v>0.31518400000000002</c:v>
                </c:pt>
                <c:pt idx="91">
                  <c:v>0.48341099999999998</c:v>
                </c:pt>
                <c:pt idx="92">
                  <c:v>0.75873599999999997</c:v>
                </c:pt>
                <c:pt idx="93">
                  <c:v>0.460559</c:v>
                </c:pt>
                <c:pt idx="94">
                  <c:v>0.51549299999999998</c:v>
                </c:pt>
                <c:pt idx="95">
                  <c:v>0.4</c:v>
                </c:pt>
                <c:pt idx="96">
                  <c:v>0.323876</c:v>
                </c:pt>
                <c:pt idx="97">
                  <c:v>0.24837600000000001</c:v>
                </c:pt>
                <c:pt idx="98">
                  <c:v>0.31048599999999998</c:v>
                </c:pt>
                <c:pt idx="99">
                  <c:v>0.31437500000000002</c:v>
                </c:pt>
                <c:pt idx="100">
                  <c:v>0.32413799999999998</c:v>
                </c:pt>
                <c:pt idx="101">
                  <c:v>0.39440399999999998</c:v>
                </c:pt>
                <c:pt idx="102">
                  <c:v>0.29937599999999998</c:v>
                </c:pt>
                <c:pt idx="103">
                  <c:v>0.33881499999999998</c:v>
                </c:pt>
                <c:pt idx="104">
                  <c:v>0.36383199999999999</c:v>
                </c:pt>
                <c:pt idx="105">
                  <c:v>0.277949</c:v>
                </c:pt>
                <c:pt idx="106">
                  <c:v>0.295205</c:v>
                </c:pt>
                <c:pt idx="107">
                  <c:v>0.35</c:v>
                </c:pt>
                <c:pt idx="108">
                  <c:v>0.33254299999999998</c:v>
                </c:pt>
                <c:pt idx="109">
                  <c:v>0.34882600000000002</c:v>
                </c:pt>
                <c:pt idx="110">
                  <c:v>0.35148099999999999</c:v>
                </c:pt>
                <c:pt idx="111">
                  <c:v>0.29133500000000001</c:v>
                </c:pt>
                <c:pt idx="112">
                  <c:v>0.33296599999999998</c:v>
                </c:pt>
                <c:pt idx="113">
                  <c:v>0.47490300000000002</c:v>
                </c:pt>
                <c:pt idx="114">
                  <c:v>0.3</c:v>
                </c:pt>
                <c:pt idx="115">
                  <c:v>0.25</c:v>
                </c:pt>
                <c:pt idx="116">
                  <c:v>0.25</c:v>
                </c:pt>
                <c:pt idx="117">
                  <c:v>0.59086099999999997</c:v>
                </c:pt>
                <c:pt idx="118">
                  <c:v>0.30530000000000002</c:v>
                </c:pt>
                <c:pt idx="119">
                  <c:v>0.26399899999999998</c:v>
                </c:pt>
                <c:pt idx="120">
                  <c:v>0.30667800000000001</c:v>
                </c:pt>
                <c:pt idx="121">
                  <c:v>0.33257599999999998</c:v>
                </c:pt>
                <c:pt idx="122">
                  <c:v>0.280665</c:v>
                </c:pt>
                <c:pt idx="123">
                  <c:v>0.25</c:v>
                </c:pt>
                <c:pt idx="124">
                  <c:v>0.318575</c:v>
                </c:pt>
                <c:pt idx="125">
                  <c:v>0.32735399999999998</c:v>
                </c:pt>
                <c:pt idx="126">
                  <c:v>0.34814699999999998</c:v>
                </c:pt>
                <c:pt idx="127">
                  <c:v>0.299952</c:v>
                </c:pt>
                <c:pt idx="128">
                  <c:v>0.27</c:v>
                </c:pt>
                <c:pt idx="129">
                  <c:v>0.33076899999999998</c:v>
                </c:pt>
                <c:pt idx="130">
                  <c:v>0.28537699999999999</c:v>
                </c:pt>
                <c:pt idx="131">
                  <c:v>0.32363999999999998</c:v>
                </c:pt>
                <c:pt idx="132">
                  <c:v>0.40487600000000001</c:v>
                </c:pt>
                <c:pt idx="133">
                  <c:v>0.9</c:v>
                </c:pt>
                <c:pt idx="134">
                  <c:v>0.86031800000000003</c:v>
                </c:pt>
                <c:pt idx="135">
                  <c:v>0.30601200000000001</c:v>
                </c:pt>
                <c:pt idx="136">
                  <c:v>0.46459899999999998</c:v>
                </c:pt>
                <c:pt idx="137">
                  <c:v>0.3</c:v>
                </c:pt>
                <c:pt idx="138">
                  <c:v>0.33565810000000001</c:v>
                </c:pt>
                <c:pt idx="139">
                  <c:v>0.62982499999999997</c:v>
                </c:pt>
                <c:pt idx="140">
                  <c:v>0.66083899999999995</c:v>
                </c:pt>
                <c:pt idx="141">
                  <c:v>0.52500000000000002</c:v>
                </c:pt>
                <c:pt idx="142">
                  <c:v>0.41264299999999998</c:v>
                </c:pt>
                <c:pt idx="143">
                  <c:v>0.34107700000000002</c:v>
                </c:pt>
                <c:pt idx="144">
                  <c:v>0.48733599999999999</c:v>
                </c:pt>
                <c:pt idx="145">
                  <c:v>0.64998599999999995</c:v>
                </c:pt>
                <c:pt idx="146">
                  <c:v>0.400918</c:v>
                </c:pt>
                <c:pt idx="147">
                  <c:v>0.59629799999999999</c:v>
                </c:pt>
                <c:pt idx="148">
                  <c:v>0.37041299999999999</c:v>
                </c:pt>
                <c:pt idx="149">
                  <c:v>0.54742199999999996</c:v>
                </c:pt>
                <c:pt idx="150">
                  <c:v>0.37528499999999998</c:v>
                </c:pt>
                <c:pt idx="151">
                  <c:v>0.337756</c:v>
                </c:pt>
                <c:pt idx="152">
                  <c:v>0.27456900000000001</c:v>
                </c:pt>
                <c:pt idx="153">
                  <c:v>0.18946299999999999</c:v>
                </c:pt>
                <c:pt idx="154">
                  <c:v>0.46723399999999998</c:v>
                </c:pt>
                <c:pt idx="155">
                  <c:v>1.039712</c:v>
                </c:pt>
                <c:pt idx="156">
                  <c:v>1.5371109999999999</c:v>
                </c:pt>
                <c:pt idx="157">
                  <c:v>1.9496549999999999</c:v>
                </c:pt>
                <c:pt idx="158">
                  <c:v>0.23827799999999999</c:v>
                </c:pt>
                <c:pt idx="159">
                  <c:v>0.31062099999999998</c:v>
                </c:pt>
                <c:pt idx="160">
                  <c:v>0.52446499999999996</c:v>
                </c:pt>
                <c:pt idx="161">
                  <c:v>0.36559900000000001</c:v>
                </c:pt>
                <c:pt idx="162">
                  <c:v>0.26031399999999999</c:v>
                </c:pt>
                <c:pt idx="163">
                  <c:v>0.29496499999999998</c:v>
                </c:pt>
                <c:pt idx="164">
                  <c:v>0.37423390000000001</c:v>
                </c:pt>
                <c:pt idx="165">
                  <c:v>0.54842199999999997</c:v>
                </c:pt>
                <c:pt idx="166">
                  <c:v>0.353265</c:v>
                </c:pt>
                <c:pt idx="167">
                  <c:v>0.275146</c:v>
                </c:pt>
                <c:pt idx="168">
                  <c:v>0.30314799999999997</c:v>
                </c:pt>
                <c:pt idx="169">
                  <c:v>0.53722999999999999</c:v>
                </c:pt>
                <c:pt idx="170">
                  <c:v>0.34185300000000002</c:v>
                </c:pt>
                <c:pt idx="171">
                  <c:v>0.40916999999999998</c:v>
                </c:pt>
                <c:pt idx="172">
                  <c:v>0.52505199999999996</c:v>
                </c:pt>
                <c:pt idx="173">
                  <c:v>0.33293600000000001</c:v>
                </c:pt>
                <c:pt idx="174">
                  <c:v>0.388907</c:v>
                </c:pt>
                <c:pt idx="175">
                  <c:v>0.331428</c:v>
                </c:pt>
                <c:pt idx="176">
                  <c:v>0.43602600000000002</c:v>
                </c:pt>
                <c:pt idx="177">
                  <c:v>0.70799900000000004</c:v>
                </c:pt>
                <c:pt idx="178">
                  <c:v>0.687033</c:v>
                </c:pt>
                <c:pt idx="179">
                  <c:v>0.74383100000000002</c:v>
                </c:pt>
                <c:pt idx="180">
                  <c:v>0.36578899999999998</c:v>
                </c:pt>
                <c:pt idx="181">
                  <c:v>0.34926299999999999</c:v>
                </c:pt>
                <c:pt idx="182">
                  <c:v>0.71329799999999999</c:v>
                </c:pt>
                <c:pt idx="183">
                  <c:v>0.405088</c:v>
                </c:pt>
                <c:pt idx="184">
                  <c:v>0.67837000000000003</c:v>
                </c:pt>
                <c:pt idx="185">
                  <c:v>0.60564899999999999</c:v>
                </c:pt>
                <c:pt idx="186">
                  <c:v>0.446183</c:v>
                </c:pt>
                <c:pt idx="187">
                  <c:v>0.45515099999999997</c:v>
                </c:pt>
                <c:pt idx="188">
                  <c:v>0.47244399999999998</c:v>
                </c:pt>
                <c:pt idx="189">
                  <c:v>0.480043</c:v>
                </c:pt>
                <c:pt idx="190">
                  <c:v>0.56095300000000003</c:v>
                </c:pt>
                <c:pt idx="191">
                  <c:v>0.60109900000000005</c:v>
                </c:pt>
                <c:pt idx="192">
                  <c:v>0.426236</c:v>
                </c:pt>
                <c:pt idx="193">
                  <c:v>0.46214499999999997</c:v>
                </c:pt>
                <c:pt idx="194">
                  <c:v>0.421709</c:v>
                </c:pt>
                <c:pt idx="195">
                  <c:v>0.34942600000000001</c:v>
                </c:pt>
                <c:pt idx="196">
                  <c:v>0.86245000000000005</c:v>
                </c:pt>
                <c:pt idx="197">
                  <c:v>0.85790699999999998</c:v>
                </c:pt>
                <c:pt idx="198">
                  <c:v>0.51553439999999995</c:v>
                </c:pt>
                <c:pt idx="199">
                  <c:v>0.50970000000000004</c:v>
                </c:pt>
                <c:pt idx="200">
                  <c:v>0.7</c:v>
                </c:pt>
                <c:pt idx="201">
                  <c:v>0.324515</c:v>
                </c:pt>
                <c:pt idx="202">
                  <c:v>0.37268499999999999</c:v>
                </c:pt>
                <c:pt idx="203">
                  <c:v>0.33588899999999999</c:v>
                </c:pt>
                <c:pt idx="204">
                  <c:v>0.45840500000000001</c:v>
                </c:pt>
                <c:pt idx="205">
                  <c:v>0.38615500000000003</c:v>
                </c:pt>
                <c:pt idx="206">
                  <c:v>0.367143</c:v>
                </c:pt>
                <c:pt idx="207">
                  <c:v>0.35024100000000002</c:v>
                </c:pt>
                <c:pt idx="208">
                  <c:v>0.35898099999999999</c:v>
                </c:pt>
                <c:pt idx="209">
                  <c:v>0.444131</c:v>
                </c:pt>
                <c:pt idx="210">
                  <c:v>0.388596</c:v>
                </c:pt>
                <c:pt idx="211">
                  <c:v>0.346472</c:v>
                </c:pt>
                <c:pt idx="212">
                  <c:v>0.35474</c:v>
                </c:pt>
                <c:pt idx="213">
                  <c:v>0.431446</c:v>
                </c:pt>
                <c:pt idx="214">
                  <c:v>0.47910399999999997</c:v>
                </c:pt>
                <c:pt idx="215">
                  <c:v>0.33506399999999997</c:v>
                </c:pt>
                <c:pt idx="216">
                  <c:v>0.33600099999999999</c:v>
                </c:pt>
                <c:pt idx="217">
                  <c:v>0.56776899999999997</c:v>
                </c:pt>
                <c:pt idx="218">
                  <c:v>0.30002299999999998</c:v>
                </c:pt>
                <c:pt idx="219">
                  <c:v>0.42546899999999999</c:v>
                </c:pt>
                <c:pt idx="220">
                  <c:v>0.35103699999999999</c:v>
                </c:pt>
                <c:pt idx="221">
                  <c:v>0.30969200000000002</c:v>
                </c:pt>
                <c:pt idx="222">
                  <c:v>0.34884399999999999</c:v>
                </c:pt>
                <c:pt idx="223">
                  <c:v>0.41929499999999997</c:v>
                </c:pt>
                <c:pt idx="224">
                  <c:v>0.46744200000000002</c:v>
                </c:pt>
                <c:pt idx="225">
                  <c:v>0.36449700000000002</c:v>
                </c:pt>
                <c:pt idx="226">
                  <c:v>0.31217299999999998</c:v>
                </c:pt>
                <c:pt idx="227">
                  <c:v>0.40180700000000003</c:v>
                </c:pt>
                <c:pt idx="228">
                  <c:v>0.38586900000000002</c:v>
                </c:pt>
                <c:pt idx="229">
                  <c:v>0.399619</c:v>
                </c:pt>
                <c:pt idx="230">
                  <c:v>0.38995200000000002</c:v>
                </c:pt>
                <c:pt idx="231">
                  <c:v>0.393179</c:v>
                </c:pt>
                <c:pt idx="232">
                  <c:v>0.36476700000000001</c:v>
                </c:pt>
                <c:pt idx="233">
                  <c:v>0.37821399999999999</c:v>
                </c:pt>
                <c:pt idx="234">
                  <c:v>0.49089100000000002</c:v>
                </c:pt>
                <c:pt idx="235">
                  <c:v>0.40423500000000001</c:v>
                </c:pt>
                <c:pt idx="236">
                  <c:v>0.63153599999999999</c:v>
                </c:pt>
                <c:pt idx="237">
                  <c:v>0.49979099999999999</c:v>
                </c:pt>
                <c:pt idx="238">
                  <c:v>0.364039</c:v>
                </c:pt>
                <c:pt idx="239">
                  <c:v>0.48397600000000002</c:v>
                </c:pt>
                <c:pt idx="240">
                  <c:v>0.36616900000000002</c:v>
                </c:pt>
                <c:pt idx="241">
                  <c:v>0.4</c:v>
                </c:pt>
                <c:pt idx="242">
                  <c:v>0.42632500000000001</c:v>
                </c:pt>
                <c:pt idx="243">
                  <c:v>0.357068</c:v>
                </c:pt>
                <c:pt idx="244">
                  <c:v>0.46789700000000001</c:v>
                </c:pt>
                <c:pt idx="245">
                  <c:v>0.41019600000000001</c:v>
                </c:pt>
                <c:pt idx="246">
                  <c:v>0.37552600000000003</c:v>
                </c:pt>
                <c:pt idx="247">
                  <c:v>0.30814200000000003</c:v>
                </c:pt>
                <c:pt idx="248">
                  <c:v>0.33065699999999998</c:v>
                </c:pt>
                <c:pt idx="249">
                  <c:v>0.38861499999999999</c:v>
                </c:pt>
                <c:pt idx="250">
                  <c:v>0.37245600000000001</c:v>
                </c:pt>
                <c:pt idx="251">
                  <c:v>0.39599299999999998</c:v>
                </c:pt>
                <c:pt idx="252">
                  <c:v>0.33703699999999998</c:v>
                </c:pt>
                <c:pt idx="253">
                  <c:v>0.33107399999999998</c:v>
                </c:pt>
                <c:pt idx="254">
                  <c:v>0.43595099999999998</c:v>
                </c:pt>
                <c:pt idx="255">
                  <c:v>0.40182400000000001</c:v>
                </c:pt>
                <c:pt idx="256">
                  <c:v>0.38236199999999998</c:v>
                </c:pt>
                <c:pt idx="257">
                  <c:v>0.54024000000000005</c:v>
                </c:pt>
                <c:pt idx="258">
                  <c:v>0.34751100000000001</c:v>
                </c:pt>
                <c:pt idx="259">
                  <c:v>0.35705999999999999</c:v>
                </c:pt>
                <c:pt idx="260">
                  <c:v>0.42142400000000002</c:v>
                </c:pt>
                <c:pt idx="261">
                  <c:v>0.42791800000000002</c:v>
                </c:pt>
                <c:pt idx="262">
                  <c:v>0.43178800000000001</c:v>
                </c:pt>
                <c:pt idx="263">
                  <c:v>0.39002799999999999</c:v>
                </c:pt>
                <c:pt idx="264">
                  <c:v>0.36979699999999999</c:v>
                </c:pt>
                <c:pt idx="265">
                  <c:v>0.32695099999999999</c:v>
                </c:pt>
                <c:pt idx="266">
                  <c:v>0.29101399999999999</c:v>
                </c:pt>
                <c:pt idx="267">
                  <c:v>0.37576399999999999</c:v>
                </c:pt>
                <c:pt idx="268">
                  <c:v>0.33248899999999998</c:v>
                </c:pt>
                <c:pt idx="269">
                  <c:v>0.32300400000000001</c:v>
                </c:pt>
                <c:pt idx="270">
                  <c:v>0.31697399999999998</c:v>
                </c:pt>
                <c:pt idx="271">
                  <c:v>0.30632300000000001</c:v>
                </c:pt>
                <c:pt idx="272">
                  <c:v>0.31352099999999999</c:v>
                </c:pt>
                <c:pt idx="273">
                  <c:v>0.54747699999999999</c:v>
                </c:pt>
                <c:pt idx="274">
                  <c:v>0.63409899999999997</c:v>
                </c:pt>
                <c:pt idx="275">
                  <c:v>0.56875699999999996</c:v>
                </c:pt>
                <c:pt idx="276">
                  <c:v>0.59359600000000001</c:v>
                </c:pt>
                <c:pt idx="277">
                  <c:v>0.65871999999999997</c:v>
                </c:pt>
                <c:pt idx="278">
                  <c:v>0.337005</c:v>
                </c:pt>
                <c:pt idx="279">
                  <c:v>0.33682800000000002</c:v>
                </c:pt>
                <c:pt idx="280">
                  <c:v>0.54715999999999998</c:v>
                </c:pt>
                <c:pt idx="281">
                  <c:v>0.40686699999999998</c:v>
                </c:pt>
                <c:pt idx="282">
                  <c:v>0.36543900000000001</c:v>
                </c:pt>
                <c:pt idx="283">
                  <c:v>0.277671</c:v>
                </c:pt>
                <c:pt idx="284">
                  <c:v>0.319776</c:v>
                </c:pt>
                <c:pt idx="285">
                  <c:v>0.42039799999999999</c:v>
                </c:pt>
                <c:pt idx="286">
                  <c:v>0.362979</c:v>
                </c:pt>
                <c:pt idx="287">
                  <c:v>0.32676699999999997</c:v>
                </c:pt>
                <c:pt idx="288">
                  <c:v>0.30084100000000003</c:v>
                </c:pt>
                <c:pt idx="289">
                  <c:v>0.27919899999999997</c:v>
                </c:pt>
                <c:pt idx="290">
                  <c:v>0.29566199999999998</c:v>
                </c:pt>
                <c:pt idx="291">
                  <c:v>0.36405399999999999</c:v>
                </c:pt>
                <c:pt idx="292">
                  <c:v>0.35394999999999999</c:v>
                </c:pt>
                <c:pt idx="293">
                  <c:v>0.48363200000000001</c:v>
                </c:pt>
                <c:pt idx="294">
                  <c:v>0.25736999999999999</c:v>
                </c:pt>
                <c:pt idx="295">
                  <c:v>0.42847600000000002</c:v>
                </c:pt>
                <c:pt idx="296">
                  <c:v>0.32313399999999998</c:v>
                </c:pt>
                <c:pt idx="297">
                  <c:v>0.29125699999999999</c:v>
                </c:pt>
                <c:pt idx="298">
                  <c:v>0.32776300000000003</c:v>
                </c:pt>
                <c:pt idx="299">
                  <c:v>0.32199800000000001</c:v>
                </c:pt>
                <c:pt idx="300">
                  <c:v>0.431062</c:v>
                </c:pt>
                <c:pt idx="301">
                  <c:v>0.31999100000000003</c:v>
                </c:pt>
                <c:pt idx="302">
                  <c:v>0.284165</c:v>
                </c:pt>
                <c:pt idx="303">
                  <c:v>0.36405700000000002</c:v>
                </c:pt>
                <c:pt idx="304">
                  <c:v>0.28376699999999999</c:v>
                </c:pt>
                <c:pt idx="305">
                  <c:v>0.306809</c:v>
                </c:pt>
                <c:pt idx="306">
                  <c:v>0.38719199999999998</c:v>
                </c:pt>
                <c:pt idx="307">
                  <c:v>0.31789499999999998</c:v>
                </c:pt>
                <c:pt idx="308">
                  <c:v>0.34890199999999999</c:v>
                </c:pt>
                <c:pt idx="309">
                  <c:v>0.29084199999999999</c:v>
                </c:pt>
                <c:pt idx="310">
                  <c:v>0.35960700000000001</c:v>
                </c:pt>
                <c:pt idx="311">
                  <c:v>0.29677399999999998</c:v>
                </c:pt>
                <c:pt idx="312">
                  <c:v>0.22655500000000001</c:v>
                </c:pt>
                <c:pt idx="313">
                  <c:v>0.31244300000000003</c:v>
                </c:pt>
                <c:pt idx="314">
                  <c:v>0.53826399999999996</c:v>
                </c:pt>
                <c:pt idx="315">
                  <c:v>0.44306600000000002</c:v>
                </c:pt>
                <c:pt idx="316">
                  <c:v>0.323656</c:v>
                </c:pt>
                <c:pt idx="317">
                  <c:v>0.32587100000000002</c:v>
                </c:pt>
                <c:pt idx="318">
                  <c:v>0.26287300000000002</c:v>
                </c:pt>
                <c:pt idx="319">
                  <c:v>0.20757</c:v>
                </c:pt>
                <c:pt idx="320">
                  <c:v>0.33121899999999999</c:v>
                </c:pt>
                <c:pt idx="321">
                  <c:v>0.31346299999999999</c:v>
                </c:pt>
                <c:pt idx="322">
                  <c:v>0.26819100000000001</c:v>
                </c:pt>
                <c:pt idx="323">
                  <c:v>0.25029000000000001</c:v>
                </c:pt>
                <c:pt idx="324">
                  <c:v>0.303921</c:v>
                </c:pt>
                <c:pt idx="325">
                  <c:v>0.27737200000000001</c:v>
                </c:pt>
                <c:pt idx="326">
                  <c:v>0.29339799999999999</c:v>
                </c:pt>
                <c:pt idx="327">
                  <c:v>0.26381900000000003</c:v>
                </c:pt>
                <c:pt idx="328">
                  <c:v>0.27083299999999999</c:v>
                </c:pt>
                <c:pt idx="329">
                  <c:v>0.33996500000000002</c:v>
                </c:pt>
                <c:pt idx="330">
                  <c:v>0.28443200000000002</c:v>
                </c:pt>
                <c:pt idx="331">
                  <c:v>0.30947999999999998</c:v>
                </c:pt>
                <c:pt idx="332">
                  <c:v>0.30618800000000002</c:v>
                </c:pt>
                <c:pt idx="333">
                  <c:v>0.30890899999999999</c:v>
                </c:pt>
                <c:pt idx="334">
                  <c:v>0.55341300000000004</c:v>
                </c:pt>
                <c:pt idx="335">
                  <c:v>0.58788099999999999</c:v>
                </c:pt>
                <c:pt idx="336">
                  <c:v>1.879518</c:v>
                </c:pt>
                <c:pt idx="337">
                  <c:v>1.4889650000000001</c:v>
                </c:pt>
                <c:pt idx="338">
                  <c:v>0.25557999999999997</c:v>
                </c:pt>
                <c:pt idx="339">
                  <c:v>0.256749</c:v>
                </c:pt>
                <c:pt idx="340">
                  <c:v>0.31193799999999999</c:v>
                </c:pt>
                <c:pt idx="341">
                  <c:v>0.35319499999999998</c:v>
                </c:pt>
                <c:pt idx="342">
                  <c:v>0.28779399999999999</c:v>
                </c:pt>
                <c:pt idx="343">
                  <c:v>0.25693899999999997</c:v>
                </c:pt>
                <c:pt idx="344">
                  <c:v>0.24111199999999999</c:v>
                </c:pt>
                <c:pt idx="345">
                  <c:v>0.267986</c:v>
                </c:pt>
                <c:pt idx="346">
                  <c:v>0.26426500000000003</c:v>
                </c:pt>
                <c:pt idx="347">
                  <c:v>0.30456499999999997</c:v>
                </c:pt>
                <c:pt idx="348">
                  <c:v>0.26651900000000001</c:v>
                </c:pt>
                <c:pt idx="349">
                  <c:v>0.25547999999999998</c:v>
                </c:pt>
                <c:pt idx="350">
                  <c:v>0.27105800000000002</c:v>
                </c:pt>
                <c:pt idx="351">
                  <c:v>0.25343399999999999</c:v>
                </c:pt>
                <c:pt idx="352">
                  <c:v>0.27261600000000002</c:v>
                </c:pt>
                <c:pt idx="353">
                  <c:v>0.27177899999999999</c:v>
                </c:pt>
                <c:pt idx="354">
                  <c:v>0.25344699999999998</c:v>
                </c:pt>
                <c:pt idx="355">
                  <c:v>0.35487400000000002</c:v>
                </c:pt>
                <c:pt idx="356">
                  <c:v>0.45046000000000003</c:v>
                </c:pt>
                <c:pt idx="357">
                  <c:v>0.64004000000000005</c:v>
                </c:pt>
                <c:pt idx="358">
                  <c:v>0.52013399999999999</c:v>
                </c:pt>
                <c:pt idx="359">
                  <c:v>0.340312</c:v>
                </c:pt>
                <c:pt idx="360">
                  <c:v>0.235428</c:v>
                </c:pt>
                <c:pt idx="361">
                  <c:v>0.27480500000000002</c:v>
                </c:pt>
                <c:pt idx="362">
                  <c:v>0.25939600000000002</c:v>
                </c:pt>
                <c:pt idx="363">
                  <c:v>0.26306400000000002</c:v>
                </c:pt>
                <c:pt idx="364">
                  <c:v>0.26411600000000002</c:v>
                </c:pt>
                <c:pt idx="365">
                  <c:v>0.25855400000000001</c:v>
                </c:pt>
                <c:pt idx="366">
                  <c:v>0.249721</c:v>
                </c:pt>
                <c:pt idx="367">
                  <c:v>0.30057899999999999</c:v>
                </c:pt>
                <c:pt idx="368">
                  <c:v>0.29744300000000001</c:v>
                </c:pt>
                <c:pt idx="369">
                  <c:v>0.304867</c:v>
                </c:pt>
                <c:pt idx="370">
                  <c:v>0.30521199999999998</c:v>
                </c:pt>
                <c:pt idx="371">
                  <c:v>0.26307599999999998</c:v>
                </c:pt>
                <c:pt idx="372">
                  <c:v>0.26761400000000002</c:v>
                </c:pt>
                <c:pt idx="373">
                  <c:v>0.297767</c:v>
                </c:pt>
                <c:pt idx="374">
                  <c:v>0.26996999999999999</c:v>
                </c:pt>
                <c:pt idx="375">
                  <c:v>0.28683900000000001</c:v>
                </c:pt>
                <c:pt idx="376">
                  <c:v>0.34970600000000002</c:v>
                </c:pt>
                <c:pt idx="377">
                  <c:v>0.28744500000000001</c:v>
                </c:pt>
                <c:pt idx="378">
                  <c:v>0.35960599999999998</c:v>
                </c:pt>
                <c:pt idx="379">
                  <c:v>0.27920499999999998</c:v>
                </c:pt>
                <c:pt idx="380">
                  <c:v>0.20371800000000001</c:v>
                </c:pt>
                <c:pt idx="381">
                  <c:v>0.23482600000000001</c:v>
                </c:pt>
                <c:pt idx="382">
                  <c:v>0.26207999999999998</c:v>
                </c:pt>
                <c:pt idx="383">
                  <c:v>0.27546799999999999</c:v>
                </c:pt>
                <c:pt idx="384">
                  <c:v>0.25</c:v>
                </c:pt>
                <c:pt idx="385">
                  <c:v>0.270403</c:v>
                </c:pt>
                <c:pt idx="386">
                  <c:v>0.25772899999999999</c:v>
                </c:pt>
                <c:pt idx="387">
                  <c:v>0.28111399999999998</c:v>
                </c:pt>
                <c:pt idx="388">
                  <c:v>0.82662599999999997</c:v>
                </c:pt>
                <c:pt idx="389">
                  <c:v>1.6522650000000001</c:v>
                </c:pt>
                <c:pt idx="390">
                  <c:v>2.0433309999999998</c:v>
                </c:pt>
                <c:pt idx="391">
                  <c:v>0.72123599999999999</c:v>
                </c:pt>
                <c:pt idx="392">
                  <c:v>0.49274499999999999</c:v>
                </c:pt>
                <c:pt idx="393">
                  <c:v>0.52654500000000004</c:v>
                </c:pt>
                <c:pt idx="394">
                  <c:v>0.95966700000000005</c:v>
                </c:pt>
                <c:pt idx="395">
                  <c:v>1.0643590000000001</c:v>
                </c:pt>
                <c:pt idx="396">
                  <c:v>0.80342199999999997</c:v>
                </c:pt>
                <c:pt idx="397">
                  <c:v>0.71226400000000001</c:v>
                </c:pt>
                <c:pt idx="398">
                  <c:v>0.72638199999999997</c:v>
                </c:pt>
                <c:pt idx="399">
                  <c:v>0.88235300000000005</c:v>
                </c:pt>
                <c:pt idx="400">
                  <c:v>1.8127260000000001</c:v>
                </c:pt>
                <c:pt idx="401">
                  <c:v>1.588605</c:v>
                </c:pt>
                <c:pt idx="402">
                  <c:v>0.41857800000000001</c:v>
                </c:pt>
                <c:pt idx="403">
                  <c:v>0.51659200000000005</c:v>
                </c:pt>
                <c:pt idx="404">
                  <c:v>0.49660900000000002</c:v>
                </c:pt>
                <c:pt idx="405">
                  <c:v>0.34204200000000001</c:v>
                </c:pt>
                <c:pt idx="406">
                  <c:v>0.262214</c:v>
                </c:pt>
                <c:pt idx="407">
                  <c:v>0.25</c:v>
                </c:pt>
                <c:pt idx="408">
                  <c:v>0.31736199999999998</c:v>
                </c:pt>
                <c:pt idx="409">
                  <c:v>0.43076900000000001</c:v>
                </c:pt>
                <c:pt idx="410">
                  <c:v>0.38696999999999998</c:v>
                </c:pt>
                <c:pt idx="411">
                  <c:v>0.272455</c:v>
                </c:pt>
                <c:pt idx="412">
                  <c:v>0.38930300000000001</c:v>
                </c:pt>
                <c:pt idx="413">
                  <c:v>0.26637899999999998</c:v>
                </c:pt>
                <c:pt idx="414">
                  <c:v>0.32995400000000003</c:v>
                </c:pt>
                <c:pt idx="415">
                  <c:v>0.26312999999999998</c:v>
                </c:pt>
                <c:pt idx="416">
                  <c:v>0.26028400000000002</c:v>
                </c:pt>
                <c:pt idx="417">
                  <c:v>0.42480800000000002</c:v>
                </c:pt>
                <c:pt idx="418">
                  <c:v>0.31357600000000002</c:v>
                </c:pt>
                <c:pt idx="419">
                  <c:v>0.20691100000000001</c:v>
                </c:pt>
                <c:pt idx="420">
                  <c:v>1.2233350000000001</c:v>
                </c:pt>
                <c:pt idx="421">
                  <c:v>2.6731919999999998</c:v>
                </c:pt>
                <c:pt idx="422">
                  <c:v>2.6594139999999999</c:v>
                </c:pt>
                <c:pt idx="423">
                  <c:v>1.6381429999999999</c:v>
                </c:pt>
                <c:pt idx="424">
                  <c:v>0.28137499999999999</c:v>
                </c:pt>
                <c:pt idx="425">
                  <c:v>0.26116499999999998</c:v>
                </c:pt>
                <c:pt idx="426">
                  <c:v>0.82750100000000004</c:v>
                </c:pt>
                <c:pt idx="427">
                  <c:v>1.0359670000000001</c:v>
                </c:pt>
                <c:pt idx="428">
                  <c:v>1.3715269999999999</c:v>
                </c:pt>
                <c:pt idx="429">
                  <c:v>1.716567</c:v>
                </c:pt>
                <c:pt idx="430">
                  <c:v>1.707301</c:v>
                </c:pt>
                <c:pt idx="431">
                  <c:v>0.83509100000000003</c:v>
                </c:pt>
                <c:pt idx="432">
                  <c:v>0.79985799999999996</c:v>
                </c:pt>
                <c:pt idx="433">
                  <c:v>0.95101999999999998</c:v>
                </c:pt>
                <c:pt idx="434">
                  <c:v>0.72896000000000005</c:v>
                </c:pt>
                <c:pt idx="435">
                  <c:v>1.2880549999999999</c:v>
                </c:pt>
                <c:pt idx="436">
                  <c:v>1.474494</c:v>
                </c:pt>
                <c:pt idx="437">
                  <c:v>1.1598489999999999</c:v>
                </c:pt>
                <c:pt idx="438">
                  <c:v>0.98918399999999995</c:v>
                </c:pt>
                <c:pt idx="439">
                  <c:v>1.00749</c:v>
                </c:pt>
                <c:pt idx="440">
                  <c:v>0.36812600000000001</c:v>
                </c:pt>
                <c:pt idx="441">
                  <c:v>0.78704700000000005</c:v>
                </c:pt>
                <c:pt idx="442">
                  <c:v>0.70241399999999998</c:v>
                </c:pt>
                <c:pt idx="443">
                  <c:v>0.48925800000000003</c:v>
                </c:pt>
                <c:pt idx="444">
                  <c:v>0.94566600000000001</c:v>
                </c:pt>
                <c:pt idx="445">
                  <c:v>0.3</c:v>
                </c:pt>
                <c:pt idx="446">
                  <c:v>0.30512800000000001</c:v>
                </c:pt>
                <c:pt idx="447">
                  <c:v>0.217199</c:v>
                </c:pt>
                <c:pt idx="448">
                  <c:v>0.258384</c:v>
                </c:pt>
                <c:pt idx="449">
                  <c:v>0.246499</c:v>
                </c:pt>
                <c:pt idx="450">
                  <c:v>0.169626</c:v>
                </c:pt>
                <c:pt idx="451">
                  <c:v>0.145066</c:v>
                </c:pt>
                <c:pt idx="452">
                  <c:v>0.13120100000000001</c:v>
                </c:pt>
                <c:pt idx="453">
                  <c:v>0.134182</c:v>
                </c:pt>
                <c:pt idx="454">
                  <c:v>0.13606799999999999</c:v>
                </c:pt>
                <c:pt idx="455">
                  <c:v>0.17386099999999999</c:v>
                </c:pt>
                <c:pt idx="456">
                  <c:v>0.116713</c:v>
                </c:pt>
                <c:pt idx="457">
                  <c:v>0.136632</c:v>
                </c:pt>
                <c:pt idx="458">
                  <c:v>0.120115</c:v>
                </c:pt>
                <c:pt idx="459">
                  <c:v>0.124822</c:v>
                </c:pt>
                <c:pt idx="460">
                  <c:v>0.124014</c:v>
                </c:pt>
                <c:pt idx="461">
                  <c:v>0.135742</c:v>
                </c:pt>
                <c:pt idx="462">
                  <c:v>0.145507</c:v>
                </c:pt>
                <c:pt idx="463">
                  <c:v>0.50008699999999995</c:v>
                </c:pt>
                <c:pt idx="464">
                  <c:v>3.3314339999999998</c:v>
                </c:pt>
                <c:pt idx="465">
                  <c:v>3.4843459999999999</c:v>
                </c:pt>
                <c:pt idx="466">
                  <c:v>1.0496049999999999</c:v>
                </c:pt>
                <c:pt idx="467">
                  <c:v>0.339173</c:v>
                </c:pt>
                <c:pt idx="468">
                  <c:v>0.16035199999999999</c:v>
                </c:pt>
                <c:pt idx="469">
                  <c:v>0.17202799999999999</c:v>
                </c:pt>
                <c:pt idx="470">
                  <c:v>0.13292599999999999</c:v>
                </c:pt>
                <c:pt idx="471">
                  <c:v>0.14154700000000001</c:v>
                </c:pt>
                <c:pt idx="472">
                  <c:v>0.128411</c:v>
                </c:pt>
                <c:pt idx="473">
                  <c:v>0.11597399999999999</c:v>
                </c:pt>
                <c:pt idx="474">
                  <c:v>0.122089</c:v>
                </c:pt>
                <c:pt idx="475">
                  <c:v>0.139461</c:v>
                </c:pt>
                <c:pt idx="476">
                  <c:v>0.104528</c:v>
                </c:pt>
                <c:pt idx="477">
                  <c:v>0.11572200000000001</c:v>
                </c:pt>
                <c:pt idx="478">
                  <c:v>0.411663</c:v>
                </c:pt>
                <c:pt idx="479">
                  <c:v>0.18218200000000001</c:v>
                </c:pt>
                <c:pt idx="480">
                  <c:v>0.14554</c:v>
                </c:pt>
                <c:pt idx="481">
                  <c:v>0.20649500000000001</c:v>
                </c:pt>
                <c:pt idx="482">
                  <c:v>0.85932699999999995</c:v>
                </c:pt>
                <c:pt idx="483">
                  <c:v>0.97626599999999997</c:v>
                </c:pt>
                <c:pt idx="484">
                  <c:v>1.0495049999999999</c:v>
                </c:pt>
                <c:pt idx="485">
                  <c:v>1.0439879999999999</c:v>
                </c:pt>
                <c:pt idx="486">
                  <c:v>1.5114300000000001</c:v>
                </c:pt>
                <c:pt idx="487">
                  <c:v>0.74707599999999996</c:v>
                </c:pt>
                <c:pt idx="488">
                  <c:v>1.0932299999999999</c:v>
                </c:pt>
                <c:pt idx="489">
                  <c:v>0.26575500000000002</c:v>
                </c:pt>
                <c:pt idx="490">
                  <c:v>0.17246700000000001</c:v>
                </c:pt>
                <c:pt idx="491">
                  <c:v>0.16025300000000001</c:v>
                </c:pt>
                <c:pt idx="492">
                  <c:v>0.14652799999999999</c:v>
                </c:pt>
                <c:pt idx="493">
                  <c:v>0.13663400000000001</c:v>
                </c:pt>
                <c:pt idx="494">
                  <c:v>0.133516</c:v>
                </c:pt>
                <c:pt idx="495">
                  <c:v>0.19364400000000001</c:v>
                </c:pt>
                <c:pt idx="496">
                  <c:v>0.190275</c:v>
                </c:pt>
                <c:pt idx="497">
                  <c:v>0.276781</c:v>
                </c:pt>
                <c:pt idx="498">
                  <c:v>0.30375000000000002</c:v>
                </c:pt>
                <c:pt idx="499">
                  <c:v>0.20400299999999999</c:v>
                </c:pt>
                <c:pt idx="500">
                  <c:v>0.19448599999999999</c:v>
                </c:pt>
                <c:pt idx="501">
                  <c:v>0.19620499999999999</c:v>
                </c:pt>
                <c:pt idx="502">
                  <c:v>0.30408800000000002</c:v>
                </c:pt>
                <c:pt idx="503">
                  <c:v>1</c:v>
                </c:pt>
                <c:pt idx="504">
                  <c:v>0.85289400000000004</c:v>
                </c:pt>
                <c:pt idx="505">
                  <c:v>0.61691499999999999</c:v>
                </c:pt>
                <c:pt idx="506">
                  <c:v>0.31247999999999998</c:v>
                </c:pt>
                <c:pt idx="507">
                  <c:v>0.22555900000000001</c:v>
                </c:pt>
                <c:pt idx="508">
                  <c:v>0.31653300000000001</c:v>
                </c:pt>
                <c:pt idx="509">
                  <c:v>0.65323380225015937</c:v>
                </c:pt>
                <c:pt idx="510">
                  <c:v>0.2407572548556173</c:v>
                </c:pt>
                <c:pt idx="511">
                  <c:v>0.15816731915810367</c:v>
                </c:pt>
                <c:pt idx="512">
                  <c:v>0.28588121920502718</c:v>
                </c:pt>
                <c:pt idx="513">
                  <c:v>0.26333794688826656</c:v>
                </c:pt>
                <c:pt idx="514">
                  <c:v>0.31407523416297123</c:v>
                </c:pt>
                <c:pt idx="515">
                  <c:v>0.30653235823724095</c:v>
                </c:pt>
                <c:pt idx="516">
                  <c:v>0.19204829997025605</c:v>
                </c:pt>
                <c:pt idx="517">
                  <c:v>0.17262350677924077</c:v>
                </c:pt>
                <c:pt idx="518">
                  <c:v>0.1832569547122527</c:v>
                </c:pt>
                <c:pt idx="519">
                  <c:v>0.20470301452030124</c:v>
                </c:pt>
                <c:pt idx="520">
                  <c:v>0.20841380154339428</c:v>
                </c:pt>
                <c:pt idx="521">
                  <c:v>0.26801221599322322</c:v>
                </c:pt>
                <c:pt idx="522">
                  <c:v>0.18098343095789074</c:v>
                </c:pt>
                <c:pt idx="523">
                  <c:v>0.54831983670355711</c:v>
                </c:pt>
                <c:pt idx="524">
                  <c:v>0.80421712103647558</c:v>
                </c:pt>
                <c:pt idx="525">
                  <c:v>0.79445989659763472</c:v>
                </c:pt>
                <c:pt idx="526">
                  <c:v>0.77444249504273088</c:v>
                </c:pt>
                <c:pt idx="527">
                  <c:v>1.3680264919995002</c:v>
                </c:pt>
                <c:pt idx="528">
                  <c:v>0.24799531374672223</c:v>
                </c:pt>
                <c:pt idx="529">
                  <c:v>0.20438020424670628</c:v>
                </c:pt>
                <c:pt idx="530">
                  <c:v>0.2</c:v>
                </c:pt>
                <c:pt idx="531">
                  <c:v>0.16</c:v>
                </c:pt>
                <c:pt idx="532">
                  <c:v>0.23</c:v>
                </c:pt>
                <c:pt idx="533">
                  <c:v>0.19</c:v>
                </c:pt>
                <c:pt idx="534">
                  <c:v>0.21</c:v>
                </c:pt>
                <c:pt idx="535">
                  <c:v>0.14000000000000001</c:v>
                </c:pt>
                <c:pt idx="536">
                  <c:v>0.22</c:v>
                </c:pt>
                <c:pt idx="537">
                  <c:v>0.24</c:v>
                </c:pt>
                <c:pt idx="538">
                  <c:v>0.22</c:v>
                </c:pt>
                <c:pt idx="539">
                  <c:v>0.18</c:v>
                </c:pt>
                <c:pt idx="540">
                  <c:v>0.18</c:v>
                </c:pt>
                <c:pt idx="541">
                  <c:v>0.17</c:v>
                </c:pt>
                <c:pt idx="542">
                  <c:v>0.12</c:v>
                </c:pt>
                <c:pt idx="543">
                  <c:v>0.52</c:v>
                </c:pt>
                <c:pt idx="544">
                  <c:v>0.64</c:v>
                </c:pt>
                <c:pt idx="545">
                  <c:v>0.57999999999999996</c:v>
                </c:pt>
                <c:pt idx="546">
                  <c:v>0.15</c:v>
                </c:pt>
                <c:pt idx="547">
                  <c:v>0.12</c:v>
                </c:pt>
                <c:pt idx="548">
                  <c:v>0.20543557242937374</c:v>
                </c:pt>
                <c:pt idx="549">
                  <c:v>0.19153057688980957</c:v>
                </c:pt>
                <c:pt idx="550">
                  <c:v>0.17</c:v>
                </c:pt>
                <c:pt idx="551">
                  <c:v>0.1409829899630734</c:v>
                </c:pt>
                <c:pt idx="552">
                  <c:v>0.14702268408935909</c:v>
                </c:pt>
                <c:pt idx="553">
                  <c:v>0.16074005026652369</c:v>
                </c:pt>
                <c:pt idx="554">
                  <c:v>0.14190170492507478</c:v>
                </c:pt>
                <c:pt idx="555">
                  <c:v>0.31296765345529975</c:v>
                </c:pt>
                <c:pt idx="556">
                  <c:v>0.17096774427963485</c:v>
                </c:pt>
                <c:pt idx="557">
                  <c:v>0.20394198371116448</c:v>
                </c:pt>
                <c:pt idx="558">
                  <c:v>0.20586021485915565</c:v>
                </c:pt>
                <c:pt idx="559">
                  <c:v>0.77123633400003211</c:v>
                </c:pt>
                <c:pt idx="560">
                  <c:v>0.17025769772601823</c:v>
                </c:pt>
                <c:pt idx="561">
                  <c:v>0.1301412827561628</c:v>
                </c:pt>
                <c:pt idx="562">
                  <c:v>0.16906537419234702</c:v>
                </c:pt>
                <c:pt idx="563">
                  <c:v>0.41529237995779911</c:v>
                </c:pt>
                <c:pt idx="564">
                  <c:v>0.26982385450573143</c:v>
                </c:pt>
                <c:pt idx="565">
                  <c:v>0.47393554954279282</c:v>
                </c:pt>
                <c:pt idx="566">
                  <c:v>0.6662162119366174</c:v>
                </c:pt>
                <c:pt idx="567">
                  <c:v>0.13759537440714911</c:v>
                </c:pt>
                <c:pt idx="568">
                  <c:v>0.16355900000000001</c:v>
                </c:pt>
                <c:pt idx="569">
                  <c:v>0.21</c:v>
                </c:pt>
                <c:pt idx="570">
                  <c:v>0.20118121549188589</c:v>
                </c:pt>
                <c:pt idx="571">
                  <c:v>0.12441501451601504</c:v>
                </c:pt>
                <c:pt idx="572">
                  <c:v>0.15300920322264908</c:v>
                </c:pt>
                <c:pt idx="573">
                  <c:v>0.15456584136298229</c:v>
                </c:pt>
                <c:pt idx="574">
                  <c:v>0.29156899862664931</c:v>
                </c:pt>
                <c:pt idx="575">
                  <c:v>0.12894412056002105</c:v>
                </c:pt>
                <c:pt idx="576">
                  <c:v>0.25</c:v>
                </c:pt>
                <c:pt idx="577">
                  <c:v>0.1895037817503083</c:v>
                </c:pt>
                <c:pt idx="578">
                  <c:v>0.15736842171712795</c:v>
                </c:pt>
                <c:pt idx="579">
                  <c:v>0.22177532827598739</c:v>
                </c:pt>
                <c:pt idx="580">
                  <c:v>0.18619893490401024</c:v>
                </c:pt>
                <c:pt idx="581">
                  <c:v>0.17191797207913684</c:v>
                </c:pt>
                <c:pt idx="582">
                  <c:v>0.33404479194257392</c:v>
                </c:pt>
                <c:pt idx="583">
                  <c:v>4.7848979773585825</c:v>
                </c:pt>
                <c:pt idx="584">
                  <c:v>4.086579432591753</c:v>
                </c:pt>
                <c:pt idx="585">
                  <c:v>3.3841388425795498</c:v>
                </c:pt>
                <c:pt idx="586">
                  <c:v>2.0142208474416718</c:v>
                </c:pt>
                <c:pt idx="587">
                  <c:v>1.9330133271384367</c:v>
                </c:pt>
                <c:pt idx="588">
                  <c:v>0.29000410960118339</c:v>
                </c:pt>
                <c:pt idx="589">
                  <c:v>0.17787456289399373</c:v>
                </c:pt>
                <c:pt idx="590">
                  <c:v>0.17665526702972267</c:v>
                </c:pt>
                <c:pt idx="591">
                  <c:v>0.45708331746115766</c:v>
                </c:pt>
                <c:pt idx="592">
                  <c:v>0.68337150300463834</c:v>
                </c:pt>
                <c:pt idx="593">
                  <c:v>0.98001336754471569</c:v>
                </c:pt>
                <c:pt idx="594">
                  <c:v>0.53003785103261791</c:v>
                </c:pt>
                <c:pt idx="595">
                  <c:v>0.76267954326641341</c:v>
                </c:pt>
                <c:pt idx="596">
                  <c:v>0.67599835743805436</c:v>
                </c:pt>
                <c:pt idx="597">
                  <c:v>0.93034341977165746</c:v>
                </c:pt>
                <c:pt idx="598">
                  <c:v>0.78055921830432329</c:v>
                </c:pt>
                <c:pt idx="599">
                  <c:v>0.47403667976364644</c:v>
                </c:pt>
                <c:pt idx="600">
                  <c:v>0.41001762186058949</c:v>
                </c:pt>
                <c:pt idx="601">
                  <c:v>0.24054335907102908</c:v>
                </c:pt>
                <c:pt idx="602">
                  <c:v>0.36332913213979712</c:v>
                </c:pt>
                <c:pt idx="603">
                  <c:v>0.41293348507899524</c:v>
                </c:pt>
                <c:pt idx="604">
                  <c:v>0.4450502317581399</c:v>
                </c:pt>
                <c:pt idx="605">
                  <c:v>1.2443767007835882</c:v>
                </c:pt>
                <c:pt idx="606">
                  <c:v>1.1146859221063266</c:v>
                </c:pt>
                <c:pt idx="607">
                  <c:v>1.4898164229011097</c:v>
                </c:pt>
                <c:pt idx="608">
                  <c:v>1.634553513945421</c:v>
                </c:pt>
                <c:pt idx="609">
                  <c:v>0.39085076141020469</c:v>
                </c:pt>
                <c:pt idx="610">
                  <c:v>0.30043579505695017</c:v>
                </c:pt>
                <c:pt idx="611">
                  <c:v>0.29946702822332005</c:v>
                </c:pt>
                <c:pt idx="612">
                  <c:v>0.37266305270640537</c:v>
                </c:pt>
                <c:pt idx="613">
                  <c:v>0.32011876459200139</c:v>
                </c:pt>
                <c:pt idx="614">
                  <c:v>0.38023179714147076</c:v>
                </c:pt>
                <c:pt idx="615">
                  <c:v>0.9463116241706947</c:v>
                </c:pt>
                <c:pt idx="616">
                  <c:v>1.1997010594272457</c:v>
                </c:pt>
                <c:pt idx="617">
                  <c:v>0.58514050434180298</c:v>
                </c:pt>
                <c:pt idx="618">
                  <c:v>0.46014738154278217</c:v>
                </c:pt>
                <c:pt idx="619">
                  <c:v>0.46242047985129375</c:v>
                </c:pt>
                <c:pt idx="620">
                  <c:v>0.58089128549858871</c:v>
                </c:pt>
                <c:pt idx="621">
                  <c:v>0.66496849190255136</c:v>
                </c:pt>
                <c:pt idx="622">
                  <c:v>0.4316655993990538</c:v>
                </c:pt>
                <c:pt idx="623">
                  <c:v>0.50222336911898369</c:v>
                </c:pt>
                <c:pt idx="624">
                  <c:v>0.37497418663773358</c:v>
                </c:pt>
                <c:pt idx="625">
                  <c:v>0.56462689958445944</c:v>
                </c:pt>
                <c:pt idx="626">
                  <c:v>0.87999998833271076</c:v>
                </c:pt>
                <c:pt idx="627">
                  <c:v>1.7082789093702246</c:v>
                </c:pt>
                <c:pt idx="628">
                  <c:v>2.495371019153815</c:v>
                </c:pt>
                <c:pt idx="629">
                  <c:v>2.630244096052555</c:v>
                </c:pt>
                <c:pt idx="630">
                  <c:v>0.68655678426427103</c:v>
                </c:pt>
                <c:pt idx="631">
                  <c:v>0.38038567482674179</c:v>
                </c:pt>
                <c:pt idx="632">
                  <c:v>0.40121681006250853</c:v>
                </c:pt>
                <c:pt idx="633">
                  <c:v>0.60177952614612507</c:v>
                </c:pt>
                <c:pt idx="634">
                  <c:v>0.75073306454449229</c:v>
                </c:pt>
                <c:pt idx="635">
                  <c:v>0.41316533481243112</c:v>
                </c:pt>
                <c:pt idx="636">
                  <c:v>0.44228265032152481</c:v>
                </c:pt>
                <c:pt idx="637">
                  <c:v>0.33824748466172755</c:v>
                </c:pt>
                <c:pt idx="638">
                  <c:v>0.9677634074853424</c:v>
                </c:pt>
                <c:pt idx="639">
                  <c:v>0.89849698756406116</c:v>
                </c:pt>
                <c:pt idx="640">
                  <c:v>0.58037949965056346</c:v>
                </c:pt>
                <c:pt idx="641">
                  <c:v>0.85848503190147452</c:v>
                </c:pt>
                <c:pt idx="642">
                  <c:v>0.88353207125083377</c:v>
                </c:pt>
                <c:pt idx="643">
                  <c:v>0.81104352626905973</c:v>
                </c:pt>
                <c:pt idx="644">
                  <c:v>1.9979566541376095</c:v>
                </c:pt>
                <c:pt idx="645">
                  <c:v>1.2020964590667811</c:v>
                </c:pt>
                <c:pt idx="646">
                  <c:v>1.8373335495646461</c:v>
                </c:pt>
                <c:pt idx="647">
                  <c:v>1</c:v>
                </c:pt>
                <c:pt idx="648">
                  <c:v>5.4910013700860976</c:v>
                </c:pt>
                <c:pt idx="649">
                  <c:v>5.1802164619473938</c:v>
                </c:pt>
                <c:pt idx="650">
                  <c:v>5.6413912499711518</c:v>
                </c:pt>
                <c:pt idx="651">
                  <c:v>1.8072676370932217</c:v>
                </c:pt>
                <c:pt idx="652">
                  <c:v>0.75883252178174387</c:v>
                </c:pt>
                <c:pt idx="653">
                  <c:v>0.74380726947322018</c:v>
                </c:pt>
                <c:pt idx="654">
                  <c:v>0.83357800000000004</c:v>
                </c:pt>
                <c:pt idx="655">
                  <c:v>1.6946699999999999</c:v>
                </c:pt>
                <c:pt idx="656">
                  <c:v>2.7783410000000002</c:v>
                </c:pt>
                <c:pt idx="657">
                  <c:v>2.9428109999999998</c:v>
                </c:pt>
                <c:pt idx="658">
                  <c:v>2.403521</c:v>
                </c:pt>
                <c:pt idx="659">
                  <c:v>0.98109500000000005</c:v>
                </c:pt>
                <c:pt idx="660">
                  <c:v>0.85232799999999997</c:v>
                </c:pt>
                <c:pt idx="661">
                  <c:v>0.59629500000000002</c:v>
                </c:pt>
                <c:pt idx="662">
                  <c:v>0.82337400000000005</c:v>
                </c:pt>
                <c:pt idx="663">
                  <c:v>0.80550200000000005</c:v>
                </c:pt>
                <c:pt idx="664">
                  <c:v>1.4760500000000001</c:v>
                </c:pt>
                <c:pt idx="665">
                  <c:v>1.073736</c:v>
                </c:pt>
                <c:pt idx="666">
                  <c:v>1.4474880000000001</c:v>
                </c:pt>
                <c:pt idx="667">
                  <c:v>1.5960920000000001</c:v>
                </c:pt>
                <c:pt idx="668">
                  <c:v>1.1361790000000001</c:v>
                </c:pt>
                <c:pt idx="669">
                  <c:v>2.9500069999999998</c:v>
                </c:pt>
                <c:pt idx="670">
                  <c:v>3.1156160000000002</c:v>
                </c:pt>
                <c:pt idx="671">
                  <c:v>3.1712030000000002</c:v>
                </c:pt>
                <c:pt idx="672">
                  <c:v>1.7507490000000001</c:v>
                </c:pt>
                <c:pt idx="673">
                  <c:v>1.4947250000000001</c:v>
                </c:pt>
              </c:numCache>
            </c:numRef>
          </c:val>
          <c:smooth val="0"/>
          <c:extLst>
            <c:ext xmlns:c16="http://schemas.microsoft.com/office/drawing/2014/chart" uri="{C3380CC4-5D6E-409C-BE32-E72D297353CC}">
              <c16:uniqueId val="{00000001-15FE-4938-A7ED-B4A80A9A94DE}"/>
            </c:ext>
          </c:extLst>
        </c:ser>
        <c:dLbls>
          <c:showLegendKey val="0"/>
          <c:showVal val="0"/>
          <c:showCatName val="0"/>
          <c:showSerName val="0"/>
          <c:showPercent val="0"/>
          <c:showBubbleSize val="0"/>
        </c:dLbls>
        <c:smooth val="0"/>
        <c:axId val="471727936"/>
        <c:axId val="1"/>
      </c:lineChart>
      <c:dateAx>
        <c:axId val="471727936"/>
        <c:scaling>
          <c:orientation val="minMax"/>
        </c:scaling>
        <c:delete val="0"/>
        <c:axPos val="b"/>
        <c:numFmt formatCode="mm/yy" sourceLinked="0"/>
        <c:majorTickMark val="out"/>
        <c:minorTickMark val="none"/>
        <c:tickLblPos val="nextTo"/>
        <c:spPr>
          <a:ln w="3175">
            <a:solidFill>
              <a:srgbClr val="000000"/>
            </a:solidFill>
            <a:prstDash val="solid"/>
          </a:ln>
        </c:spPr>
        <c:txPr>
          <a:bodyPr rot="-5400000" vert="horz"/>
          <a:lstStyle/>
          <a:p>
            <a:pPr>
              <a:defRPr lang="en-US" sz="1000"/>
            </a:pPr>
            <a:endParaRPr lang="ru-RU"/>
          </a:p>
        </c:txPr>
        <c:crossAx val="1"/>
        <c:crosses val="autoZero"/>
        <c:auto val="1"/>
        <c:lblOffset val="100"/>
        <c:baseTimeUnit val="days"/>
        <c:majorUnit val="2"/>
        <c:majorTimeUnit val="months"/>
        <c:minorUnit val="1"/>
        <c:minorTimeUnit val="days"/>
      </c:dateAx>
      <c:valAx>
        <c:axId val="1"/>
        <c:scaling>
          <c:orientation val="minMax"/>
        </c:scaling>
        <c:delete val="0"/>
        <c:axPos val="l"/>
        <c:majorGridlines>
          <c:spPr>
            <a:ln w="0">
              <a:solidFill>
                <a:srgbClr val="000000"/>
              </a:solidFill>
              <a:prstDash val="sysDot"/>
            </a:ln>
          </c:spPr>
        </c:majorGridlines>
        <c:numFmt formatCode="#,##0" sourceLinked="0"/>
        <c:majorTickMark val="out"/>
        <c:minorTickMark val="none"/>
        <c:tickLblPos val="nextTo"/>
        <c:spPr>
          <a:ln w="3175">
            <a:solidFill>
              <a:srgbClr val="000000"/>
            </a:solidFill>
            <a:prstDash val="solid"/>
          </a:ln>
        </c:spPr>
        <c:txPr>
          <a:bodyPr rot="0" vert="horz"/>
          <a:lstStyle/>
          <a:p>
            <a:pPr>
              <a:defRPr lang="en-US" sz="1000"/>
            </a:pPr>
            <a:endParaRPr lang="ru-RU"/>
          </a:p>
        </c:txPr>
        <c:crossAx val="471727936"/>
        <c:crosses val="autoZero"/>
        <c:crossBetween val="between"/>
      </c:valAx>
      <c:spPr>
        <a:solidFill>
          <a:srgbClr val="FFFFFF"/>
        </a:solidFill>
        <a:ln w="12700">
          <a:noFill/>
          <a:prstDash val="solid"/>
        </a:ln>
      </c:spPr>
    </c:plotArea>
    <c:legend>
      <c:legendPos val="b"/>
      <c:layout>
        <c:manualLayout>
          <c:xMode val="edge"/>
          <c:yMode val="edge"/>
          <c:wMode val="edge"/>
          <c:hMode val="edge"/>
          <c:x val="0.16175621028307338"/>
          <c:y val="0.91366918235566574"/>
          <c:w val="0.83362218370883878"/>
          <c:h val="0.98896693276662218"/>
        </c:manualLayout>
      </c:layout>
      <c:overlay val="0"/>
      <c:spPr>
        <a:solidFill>
          <a:srgbClr val="FFFFFF"/>
        </a:solidFill>
        <a:ln w="25400">
          <a:noFill/>
        </a:ln>
      </c:spPr>
      <c:txPr>
        <a:bodyPr/>
        <a:lstStyle/>
        <a:p>
          <a:pPr>
            <a:defRPr lang="en-US" sz="900"/>
          </a:pPr>
          <a:endParaRPr lang="ru-RU"/>
        </a:p>
      </c:txPr>
    </c:legend>
    <c:plotVisOnly val="1"/>
    <c:dispBlanksAs val="gap"/>
    <c:showDLblsOverMax val="0"/>
  </c:chart>
  <c:spPr>
    <a:solidFill>
      <a:srgbClr val="FFFFFF"/>
    </a:solidFill>
    <a:ln w="9525">
      <a:noFill/>
    </a:ln>
  </c:spPr>
  <c:txPr>
    <a:bodyPr/>
    <a:lstStyle/>
    <a:p>
      <a:pPr>
        <a:defRPr sz="85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211" r="0.75000000000000211" t="1" header="0.5" footer="0.5"/>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851706036745514E-2"/>
          <c:y val="5.0925925925925923E-2"/>
          <c:w val="0.80028888545794274"/>
          <c:h val="0.66554404281803714"/>
        </c:manualLayout>
      </c:layout>
      <c:barChart>
        <c:barDir val="col"/>
        <c:grouping val="clustered"/>
        <c:varyColors val="0"/>
        <c:ser>
          <c:idx val="3"/>
          <c:order val="3"/>
          <c:tx>
            <c:strRef>
              <c:f>'Figure 2.3.7'!$F$4</c:f>
              <c:strCache>
                <c:ptCount val="1"/>
                <c:pt idx="0">
                  <c:v>Total volume of trades in GSs, KZT bln. (right axis)</c:v>
                </c:pt>
              </c:strCache>
            </c:strRef>
          </c:tx>
          <c:invertIfNegative val="0"/>
          <c:cat>
            <c:numRef>
              <c:f>'Figure 2.3.7'!$B$5:$B$26</c:f>
              <c:numCache>
                <c:formatCode>m/d/yyyy</c:formatCode>
                <c:ptCount val="22"/>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numCache>
            </c:numRef>
          </c:cat>
          <c:val>
            <c:numRef>
              <c:f>'Figure 2.3.7'!$F$5:$F$26</c:f>
              <c:numCache>
                <c:formatCode>_(* #\ ##0.00_);[Blue]_(* \-#\ ##0.00_);_(* ""??_);_(@_)</c:formatCode>
                <c:ptCount val="22"/>
                <c:pt idx="0">
                  <c:v>31.875948092000002</c:v>
                </c:pt>
                <c:pt idx="1">
                  <c:v>72.458968479960006</c:v>
                </c:pt>
                <c:pt idx="2">
                  <c:v>121.01005295165001</c:v>
                </c:pt>
                <c:pt idx="3">
                  <c:v>83.267690530679999</c:v>
                </c:pt>
                <c:pt idx="4">
                  <c:v>63.302721398740005</c:v>
                </c:pt>
                <c:pt idx="5">
                  <c:v>83.163676791290001</c:v>
                </c:pt>
                <c:pt idx="6">
                  <c:v>71.464872471139998</c:v>
                </c:pt>
                <c:pt idx="7">
                  <c:v>94.536313676169996</c:v>
                </c:pt>
                <c:pt idx="8">
                  <c:v>82.829334109290002</c:v>
                </c:pt>
                <c:pt idx="9">
                  <c:v>100.99950407159</c:v>
                </c:pt>
                <c:pt idx="10">
                  <c:v>78.406577235390003</c:v>
                </c:pt>
                <c:pt idx="11">
                  <c:v>91.648077827009999</c:v>
                </c:pt>
                <c:pt idx="12">
                  <c:v>61.747990377000001</c:v>
                </c:pt>
                <c:pt idx="13">
                  <c:v>71.260210894590003</c:v>
                </c:pt>
                <c:pt idx="14">
                  <c:v>96.475316762000006</c:v>
                </c:pt>
                <c:pt idx="15">
                  <c:v>92.671125652409998</c:v>
                </c:pt>
                <c:pt idx="16">
                  <c:v>126.99461890638</c:v>
                </c:pt>
                <c:pt idx="17">
                  <c:v>91.300011877740005</c:v>
                </c:pt>
                <c:pt idx="18">
                  <c:v>80.511406922810011</c:v>
                </c:pt>
                <c:pt idx="19">
                  <c:v>74.276594646949988</c:v>
                </c:pt>
                <c:pt idx="20">
                  <c:v>103.70490035979002</c:v>
                </c:pt>
                <c:pt idx="21">
                  <c:v>183.08170959523002</c:v>
                </c:pt>
              </c:numCache>
            </c:numRef>
          </c:val>
          <c:extLst>
            <c:ext xmlns:c16="http://schemas.microsoft.com/office/drawing/2014/chart" uri="{C3380CC4-5D6E-409C-BE32-E72D297353CC}">
              <c16:uniqueId val="{00000000-B19F-48D0-A8C0-D4E8A1FE7B22}"/>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2.3.7'!$C$4</c:f>
              <c:strCache>
                <c:ptCount val="1"/>
                <c:pt idx="0">
                  <c:v>Yield on short-term GSs, %</c:v>
                </c:pt>
              </c:strCache>
            </c:strRef>
          </c:tx>
          <c:spPr>
            <a:ln w="38100"/>
          </c:spPr>
          <c:marker>
            <c:symbol val="none"/>
          </c:marker>
          <c:cat>
            <c:numRef>
              <c:f>'Figure 2.3.7'!$B$5:$B$26</c:f>
              <c:numCache>
                <c:formatCode>m/d/yyyy</c:formatCode>
                <c:ptCount val="22"/>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numCache>
            </c:numRef>
          </c:cat>
          <c:val>
            <c:numRef>
              <c:f>'Figure 2.3.7'!$C$5:$C$26</c:f>
              <c:numCache>
                <c:formatCode>_(* #\ ##0.00_);[Blue]_(* \-#\ ##0.00_);_(* ""??_);_(@_)</c:formatCode>
                <c:ptCount val="22"/>
                <c:pt idx="0">
                  <c:v>1.72</c:v>
                </c:pt>
                <c:pt idx="1">
                  <c:v>1.64</c:v>
                </c:pt>
                <c:pt idx="2">
                  <c:v>1.57</c:v>
                </c:pt>
                <c:pt idx="3">
                  <c:v>1.62</c:v>
                </c:pt>
                <c:pt idx="4">
                  <c:v>1.645</c:v>
                </c:pt>
                <c:pt idx="5">
                  <c:v>1.67</c:v>
                </c:pt>
                <c:pt idx="6">
                  <c:v>1.6000000000000003</c:v>
                </c:pt>
                <c:pt idx="7">
                  <c:v>1.6000000000000003</c:v>
                </c:pt>
                <c:pt idx="8">
                  <c:v>1.6000000000000003</c:v>
                </c:pt>
                <c:pt idx="9">
                  <c:v>1.6</c:v>
                </c:pt>
                <c:pt idx="10">
                  <c:v>1.66</c:v>
                </c:pt>
                <c:pt idx="11">
                  <c:v>1.62</c:v>
                </c:pt>
                <c:pt idx="12">
                  <c:v>2.02</c:v>
                </c:pt>
                <c:pt idx="13">
                  <c:v>2.04</c:v>
                </c:pt>
                <c:pt idx="14">
                  <c:v>1.9849999999999999</c:v>
                </c:pt>
                <c:pt idx="15">
                  <c:v>1.93</c:v>
                </c:pt>
                <c:pt idx="16">
                  <c:v>2.13</c:v>
                </c:pt>
                <c:pt idx="17">
                  <c:v>2.085</c:v>
                </c:pt>
                <c:pt idx="18">
                  <c:v>2.04</c:v>
                </c:pt>
                <c:pt idx="19">
                  <c:v>2.0159455480858197</c:v>
                </c:pt>
                <c:pt idx="20">
                  <c:v>2.3090037420407565</c:v>
                </c:pt>
                <c:pt idx="21">
                  <c:v>2.6020619359956934</c:v>
                </c:pt>
              </c:numCache>
            </c:numRef>
          </c:val>
          <c:smooth val="0"/>
          <c:extLst>
            <c:ext xmlns:c16="http://schemas.microsoft.com/office/drawing/2014/chart" uri="{C3380CC4-5D6E-409C-BE32-E72D297353CC}">
              <c16:uniqueId val="{00000001-B19F-48D0-A8C0-D4E8A1FE7B22}"/>
            </c:ext>
          </c:extLst>
        </c:ser>
        <c:ser>
          <c:idx val="1"/>
          <c:order val="1"/>
          <c:tx>
            <c:strRef>
              <c:f>'Figure 2.3.7'!$D$4</c:f>
              <c:strCache>
                <c:ptCount val="1"/>
                <c:pt idx="0">
                  <c:v>Yield on medium-term GSs, %</c:v>
                </c:pt>
              </c:strCache>
            </c:strRef>
          </c:tx>
          <c:spPr>
            <a:ln w="38100"/>
          </c:spPr>
          <c:marker>
            <c:symbol val="none"/>
          </c:marker>
          <c:cat>
            <c:numRef>
              <c:f>'Figure 2.3.7'!$B$5:$B$26</c:f>
              <c:numCache>
                <c:formatCode>m/d/yyyy</c:formatCode>
                <c:ptCount val="22"/>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numCache>
            </c:numRef>
          </c:cat>
          <c:val>
            <c:numRef>
              <c:f>'Figure 2.3.7'!$D$5:$D$26</c:f>
              <c:numCache>
                <c:formatCode>_(* #\ ##0.00_);[Blue]_(* \-#\ ##0.00_);_(* ""??_);_(@_)</c:formatCode>
                <c:ptCount val="22"/>
                <c:pt idx="0">
                  <c:v>3.3272249999999985</c:v>
                </c:pt>
                <c:pt idx="1">
                  <c:v>3.3272249999999985</c:v>
                </c:pt>
                <c:pt idx="2">
                  <c:v>3.3272249999999985</c:v>
                </c:pt>
                <c:pt idx="3">
                  <c:v>2.262656249999992</c:v>
                </c:pt>
                <c:pt idx="4">
                  <c:v>3.2255999999999996</c:v>
                </c:pt>
                <c:pt idx="5">
                  <c:v>3.5308499999999934</c:v>
                </c:pt>
                <c:pt idx="6">
                  <c:v>3.8360999999999872</c:v>
                </c:pt>
                <c:pt idx="7">
                  <c:v>3.2764062500000368</c:v>
                </c:pt>
                <c:pt idx="8">
                  <c:v>3.1240250000000174</c:v>
                </c:pt>
                <c:pt idx="9">
                  <c:v>2.0100000000000051</c:v>
                </c:pt>
                <c:pt idx="10">
                  <c:v>3.0224999999999795</c:v>
                </c:pt>
                <c:pt idx="11">
                  <c:v>3.1240250000000174</c:v>
                </c:pt>
                <c:pt idx="12">
                  <c:v>3.5306250000000143</c:v>
                </c:pt>
                <c:pt idx="13">
                  <c:v>3.8360999999999876</c:v>
                </c:pt>
                <c:pt idx="14">
                  <c:v>4.0510203211451197</c:v>
                </c:pt>
                <c:pt idx="15">
                  <c:v>2.0100000000000051</c:v>
                </c:pt>
                <c:pt idx="16">
                  <c:v>3.5306250000000148</c:v>
                </c:pt>
                <c:pt idx="17">
                  <c:v>4.2440999999999738</c:v>
                </c:pt>
                <c:pt idx="18">
                  <c:v>4.2422668444564291</c:v>
                </c:pt>
                <c:pt idx="19">
                  <c:v>3.9375387941521756</c:v>
                </c:pt>
                <c:pt idx="20">
                  <c:v>4.5945019313455537</c:v>
                </c:pt>
                <c:pt idx="21">
                  <c:v>5.5607034810636389</c:v>
                </c:pt>
              </c:numCache>
            </c:numRef>
          </c:val>
          <c:smooth val="0"/>
          <c:extLst>
            <c:ext xmlns:c16="http://schemas.microsoft.com/office/drawing/2014/chart" uri="{C3380CC4-5D6E-409C-BE32-E72D297353CC}">
              <c16:uniqueId val="{00000002-B19F-48D0-A8C0-D4E8A1FE7B22}"/>
            </c:ext>
          </c:extLst>
        </c:ser>
        <c:ser>
          <c:idx val="2"/>
          <c:order val="2"/>
          <c:tx>
            <c:strRef>
              <c:f>'Figure 2.3.7'!$E$4</c:f>
              <c:strCache>
                <c:ptCount val="1"/>
                <c:pt idx="0">
                  <c:v>Yield on long-term GSs, %</c:v>
                </c:pt>
              </c:strCache>
            </c:strRef>
          </c:tx>
          <c:spPr>
            <a:ln w="38100"/>
          </c:spPr>
          <c:marker>
            <c:symbol val="none"/>
          </c:marker>
          <c:cat>
            <c:numRef>
              <c:f>'Figure 2.3.7'!$B$5:$B$26</c:f>
              <c:numCache>
                <c:formatCode>m/d/yyyy</c:formatCode>
                <c:ptCount val="22"/>
                <c:pt idx="0">
                  <c:v>40544</c:v>
                </c:pt>
                <c:pt idx="1">
                  <c:v>40575</c:v>
                </c:pt>
                <c:pt idx="2">
                  <c:v>40603</c:v>
                </c:pt>
                <c:pt idx="3">
                  <c:v>40634</c:v>
                </c:pt>
                <c:pt idx="4">
                  <c:v>40664</c:v>
                </c:pt>
                <c:pt idx="5">
                  <c:v>40695</c:v>
                </c:pt>
                <c:pt idx="6">
                  <c:v>40725</c:v>
                </c:pt>
                <c:pt idx="7">
                  <c:v>40756</c:v>
                </c:pt>
                <c:pt idx="8">
                  <c:v>40787</c:v>
                </c:pt>
                <c:pt idx="9">
                  <c:v>40817</c:v>
                </c:pt>
                <c:pt idx="10">
                  <c:v>40848</c:v>
                </c:pt>
                <c:pt idx="11">
                  <c:v>40878</c:v>
                </c:pt>
                <c:pt idx="12">
                  <c:v>40909</c:v>
                </c:pt>
                <c:pt idx="13">
                  <c:v>40940</c:v>
                </c:pt>
                <c:pt idx="14">
                  <c:v>40969</c:v>
                </c:pt>
                <c:pt idx="15">
                  <c:v>41000</c:v>
                </c:pt>
                <c:pt idx="16">
                  <c:v>41030</c:v>
                </c:pt>
                <c:pt idx="17">
                  <c:v>41061</c:v>
                </c:pt>
                <c:pt idx="18">
                  <c:v>41091</c:v>
                </c:pt>
                <c:pt idx="19">
                  <c:v>41122</c:v>
                </c:pt>
                <c:pt idx="20">
                  <c:v>41153</c:v>
                </c:pt>
                <c:pt idx="21">
                  <c:v>41183</c:v>
                </c:pt>
              </c:numCache>
            </c:numRef>
          </c:cat>
          <c:val>
            <c:numRef>
              <c:f>'Figure 2.3.7'!$E$5:$E$26</c:f>
              <c:numCache>
                <c:formatCode>_(* #\ ##0.00_);[Blue]_(* \-#\ ##0.00_);_(* ""??_);_(@_)</c:formatCode>
                <c:ptCount val="22"/>
                <c:pt idx="0">
                  <c:v>5.1500000000000057</c:v>
                </c:pt>
                <c:pt idx="1">
                  <c:v>4.758052938803603</c:v>
                </c:pt>
                <c:pt idx="2">
                  <c:v>4.3661058776072004</c:v>
                </c:pt>
                <c:pt idx="3">
                  <c:v>5.2999999999999972</c:v>
                </c:pt>
                <c:pt idx="4">
                  <c:v>4.5441457001535719</c:v>
                </c:pt>
                <c:pt idx="5">
                  <c:v>4.8523950249222372</c:v>
                </c:pt>
                <c:pt idx="6">
                  <c:v>4.9700000000000131</c:v>
                </c:pt>
                <c:pt idx="7">
                  <c:v>4.9400304440684408</c:v>
                </c:pt>
                <c:pt idx="8">
                  <c:v>4.4577200225182958</c:v>
                </c:pt>
                <c:pt idx="9">
                  <c:v>5.2316568056160504</c:v>
                </c:pt>
                <c:pt idx="10">
                  <c:v>5</c:v>
                </c:pt>
                <c:pt idx="11">
                  <c:v>5.1641095529688386</c:v>
                </c:pt>
                <c:pt idx="12">
                  <c:v>5.1689113893835685</c:v>
                </c:pt>
                <c:pt idx="13">
                  <c:v>5.3137784962359218</c:v>
                </c:pt>
                <c:pt idx="14">
                  <c:v>5.4266666666666623</c:v>
                </c:pt>
                <c:pt idx="15">
                  <c:v>5.3260869565217392</c:v>
                </c:pt>
                <c:pt idx="16">
                  <c:v>4.9473430996527981</c:v>
                </c:pt>
                <c:pt idx="17">
                  <c:v>4.8930093126175294</c:v>
                </c:pt>
                <c:pt idx="18">
                  <c:v>5.1583771148231303</c:v>
                </c:pt>
                <c:pt idx="19">
                  <c:v>5.0017619036773109</c:v>
                </c:pt>
                <c:pt idx="20">
                  <c:v>5.6393888032941923</c:v>
                </c:pt>
                <c:pt idx="21">
                  <c:v>6.1374286374829836</c:v>
                </c:pt>
              </c:numCache>
            </c:numRef>
          </c:val>
          <c:smooth val="0"/>
          <c:extLst>
            <c:ext xmlns:c16="http://schemas.microsoft.com/office/drawing/2014/chart" uri="{C3380CC4-5D6E-409C-BE32-E72D297353CC}">
              <c16:uniqueId val="{00000003-B19F-48D0-A8C0-D4E8A1FE7B22}"/>
            </c:ext>
          </c:extLst>
        </c:ser>
        <c:dLbls>
          <c:showLegendKey val="0"/>
          <c:showVal val="0"/>
          <c:showCatName val="0"/>
          <c:showSerName val="0"/>
          <c:showPercent val="0"/>
          <c:showBubbleSize val="0"/>
        </c:dLbls>
        <c:marker val="1"/>
        <c:smooth val="0"/>
        <c:axId val="472075048"/>
        <c:axId val="1"/>
      </c:lineChart>
      <c:dateAx>
        <c:axId val="472075048"/>
        <c:scaling>
          <c:orientation val="minMax"/>
        </c:scaling>
        <c:delete val="0"/>
        <c:axPos val="b"/>
        <c:numFmt formatCode="mm/yy" sourceLinked="0"/>
        <c:majorTickMark val="out"/>
        <c:minorTickMark val="none"/>
        <c:tickLblPos val="nextTo"/>
        <c:txPr>
          <a:bodyPr/>
          <a:lstStyle/>
          <a:p>
            <a:pPr>
              <a:defRPr lang="en-US"/>
            </a:pPr>
            <a:endParaRPr lang="ru-RU"/>
          </a:p>
        </c:txPr>
        <c:crossAx val="1"/>
        <c:crosses val="autoZero"/>
        <c:auto val="1"/>
        <c:lblOffset val="100"/>
        <c:baseTimeUnit val="months"/>
        <c:majorUnit val="3"/>
        <c:majorTimeUnit val="months"/>
      </c:dateAx>
      <c:valAx>
        <c:axId val="1"/>
        <c:scaling>
          <c:orientation val="minMax"/>
        </c:scaling>
        <c:delete val="0"/>
        <c:axPos val="l"/>
        <c:majorGridlines>
          <c:spPr>
            <a:ln w="0">
              <a:prstDash val="sysDot"/>
            </a:ln>
          </c:spPr>
        </c:majorGridlines>
        <c:title>
          <c:tx>
            <c:rich>
              <a:bodyPr rot="0" vert="horz"/>
              <a:lstStyle/>
              <a:p>
                <a:pPr>
                  <a:defRPr lang="en-US" b="0"/>
                </a:pPr>
                <a:r>
                  <a:rPr lang="en-US" b="0"/>
                  <a:t>%</a:t>
                </a:r>
                <a:endParaRPr lang="ru-RU" b="0"/>
              </a:p>
            </c:rich>
          </c:tx>
          <c:layout>
            <c:manualLayout>
              <c:xMode val="edge"/>
              <c:yMode val="edge"/>
              <c:x val="2.2223365870115909E-3"/>
              <c:y val="0.35996336788836647"/>
            </c:manualLayout>
          </c:layout>
          <c:overlay val="0"/>
        </c:title>
        <c:numFmt formatCode="#,##0" sourceLinked="0"/>
        <c:majorTickMark val="out"/>
        <c:minorTickMark val="none"/>
        <c:tickLblPos val="nextTo"/>
        <c:txPr>
          <a:bodyPr/>
          <a:lstStyle/>
          <a:p>
            <a:pPr>
              <a:defRPr lang="en-US"/>
            </a:pPr>
            <a:endParaRPr lang="ru-RU"/>
          </a:p>
        </c:txPr>
        <c:crossAx val="472075048"/>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210"/>
        </c:scaling>
        <c:delete val="0"/>
        <c:axPos val="r"/>
        <c:title>
          <c:tx>
            <c:rich>
              <a:bodyPr rot="5400000" vert="horz"/>
              <a:lstStyle/>
              <a:p>
                <a:pPr>
                  <a:defRPr lang="en-US" b="0"/>
                </a:pPr>
                <a:r>
                  <a:rPr lang="en-US" b="0"/>
                  <a:t>KZT bln.</a:t>
                </a:r>
              </a:p>
            </c:rich>
          </c:tx>
          <c:layout>
            <c:manualLayout>
              <c:xMode val="edge"/>
              <c:yMode val="edge"/>
              <c:x val="0.9578794480755265"/>
              <c:y val="0.28876036178930869"/>
            </c:manualLayout>
          </c:layout>
          <c:overlay val="0"/>
        </c:title>
        <c:numFmt formatCode="#,##0" sourceLinked="0"/>
        <c:majorTickMark val="out"/>
        <c:minorTickMark val="none"/>
        <c:tickLblPos val="nextTo"/>
        <c:txPr>
          <a:bodyPr/>
          <a:lstStyle/>
          <a:p>
            <a:pPr>
              <a:defRPr lang="en-US"/>
            </a:pPr>
            <a:endParaRPr lang="ru-RU"/>
          </a:p>
        </c:txPr>
        <c:crossAx val="3"/>
        <c:crosses val="max"/>
        <c:crossBetween val="between"/>
        <c:majorUnit val="30"/>
      </c:valAx>
    </c:plotArea>
    <c:legend>
      <c:legendPos val="b"/>
      <c:layout>
        <c:manualLayout>
          <c:xMode val="edge"/>
          <c:yMode val="edge"/>
          <c:wMode val="edge"/>
          <c:hMode val="edge"/>
          <c:x val="9.9737532808398949E-3"/>
          <c:y val="0.81602673766498612"/>
          <c:w val="0.99999999999999989"/>
          <c:h val="0.98282331615022944"/>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966250430817522E-2"/>
          <c:y val="5.0925925925925923E-2"/>
          <c:w val="0.8306534107479"/>
          <c:h val="0.58566048879453037"/>
        </c:manualLayout>
      </c:layout>
      <c:barChart>
        <c:barDir val="col"/>
        <c:grouping val="clustered"/>
        <c:varyColors val="0"/>
        <c:ser>
          <c:idx val="1"/>
          <c:order val="2"/>
          <c:tx>
            <c:strRef>
              <c:f>'Figure 2.3.8'!$F$4</c:f>
              <c:strCache>
                <c:ptCount val="1"/>
                <c:pt idx="0">
                  <c:v>Volume of transactions USD_TOD, KZT bln. (right axis)</c:v>
                </c:pt>
              </c:strCache>
            </c:strRef>
          </c:tx>
          <c:spPr>
            <a:solidFill>
              <a:schemeClr val="accent1"/>
            </a:solidFill>
          </c:spPr>
          <c:invertIfNegative val="0"/>
          <c:val>
            <c:numRef>
              <c:f>'Figure 2.3.8'!$F$5:$F$48</c:f>
              <c:numCache>
                <c:formatCode>0.00</c:formatCode>
                <c:ptCount val="44"/>
                <c:pt idx="0">
                  <c:v>23.442354000000002</c:v>
                </c:pt>
                <c:pt idx="1">
                  <c:v>36.277417999999997</c:v>
                </c:pt>
                <c:pt idx="2">
                  <c:v>21.267150999999998</c:v>
                </c:pt>
                <c:pt idx="3">
                  <c:v>43.860612000000003</c:v>
                </c:pt>
                <c:pt idx="4">
                  <c:v>10.2283495</c:v>
                </c:pt>
                <c:pt idx="5">
                  <c:v>34.834900500000003</c:v>
                </c:pt>
                <c:pt idx="6">
                  <c:v>15.741120499999999</c:v>
                </c:pt>
                <c:pt idx="7">
                  <c:v>20.329789000000002</c:v>
                </c:pt>
                <c:pt idx="8">
                  <c:v>22.428518</c:v>
                </c:pt>
                <c:pt idx="9">
                  <c:v>31.404209999999999</c:v>
                </c:pt>
                <c:pt idx="10">
                  <c:v>14.141087499999999</c:v>
                </c:pt>
                <c:pt idx="11">
                  <c:v>59.673203999999998</c:v>
                </c:pt>
                <c:pt idx="12">
                  <c:v>20.765065</c:v>
                </c:pt>
                <c:pt idx="13">
                  <c:v>23.769432999999999</c:v>
                </c:pt>
                <c:pt idx="14">
                  <c:v>61.208162000000002</c:v>
                </c:pt>
                <c:pt idx="15">
                  <c:v>42.764803999999998</c:v>
                </c:pt>
                <c:pt idx="16">
                  <c:v>60.295051000000001</c:v>
                </c:pt>
                <c:pt idx="17">
                  <c:v>16.349905</c:v>
                </c:pt>
                <c:pt idx="18">
                  <c:v>43.1154285</c:v>
                </c:pt>
                <c:pt idx="19">
                  <c:v>21.452005499999999</c:v>
                </c:pt>
                <c:pt idx="22" formatCode="0">
                  <c:v>41.521006499999999</c:v>
                </c:pt>
                <c:pt idx="23" formatCode="0">
                  <c:v>30.841308000000001</c:v>
                </c:pt>
                <c:pt idx="24" formatCode="0">
                  <c:v>51.227013999999997</c:v>
                </c:pt>
                <c:pt idx="25" formatCode="0">
                  <c:v>21.110182999999999</c:v>
                </c:pt>
                <c:pt idx="26" formatCode="0">
                  <c:v>29.353885999999999</c:v>
                </c:pt>
                <c:pt idx="27" formatCode="0">
                  <c:v>16.323048</c:v>
                </c:pt>
                <c:pt idx="28" formatCode="0">
                  <c:v>33.580897499999999</c:v>
                </c:pt>
                <c:pt idx="29" formatCode="0">
                  <c:v>40.558089000000002</c:v>
                </c:pt>
                <c:pt idx="30" formatCode="0">
                  <c:v>33.609820999999997</c:v>
                </c:pt>
                <c:pt idx="31" formatCode="0">
                  <c:v>30.1872285</c:v>
                </c:pt>
                <c:pt idx="32" formatCode="0">
                  <c:v>58.928013</c:v>
                </c:pt>
                <c:pt idx="33" formatCode="0">
                  <c:v>33.509267999999999</c:v>
                </c:pt>
                <c:pt idx="34" formatCode="0">
                  <c:v>42.865154500000003</c:v>
                </c:pt>
                <c:pt idx="35" formatCode="0">
                  <c:v>24.935417000000001</c:v>
                </c:pt>
                <c:pt idx="36" formatCode="0">
                  <c:v>24.016019</c:v>
                </c:pt>
                <c:pt idx="37" formatCode="0">
                  <c:v>82.820757</c:v>
                </c:pt>
                <c:pt idx="38" formatCode="0">
                  <c:v>108.771649</c:v>
                </c:pt>
                <c:pt idx="39" formatCode="0">
                  <c:v>52.863368000000001</c:v>
                </c:pt>
                <c:pt idx="40" formatCode="0">
                  <c:v>48.810904000000001</c:v>
                </c:pt>
                <c:pt idx="41" formatCode="0">
                  <c:v>27.760474500000001</c:v>
                </c:pt>
                <c:pt idx="42" formatCode="0">
                  <c:v>19.612077500000002</c:v>
                </c:pt>
                <c:pt idx="43" formatCode="0">
                  <c:v>54.721633500000003</c:v>
                </c:pt>
              </c:numCache>
            </c:numRef>
          </c:val>
          <c:extLst>
            <c:ext xmlns:c16="http://schemas.microsoft.com/office/drawing/2014/chart" uri="{C3380CC4-5D6E-409C-BE32-E72D297353CC}">
              <c16:uniqueId val="{00000000-FDE2-485A-9446-F43B725044C2}"/>
            </c:ext>
          </c:extLst>
        </c:ser>
        <c:dLbls>
          <c:showLegendKey val="0"/>
          <c:showVal val="0"/>
          <c:showCatName val="0"/>
          <c:showSerName val="0"/>
          <c:showPercent val="0"/>
          <c:showBubbleSize val="0"/>
        </c:dLbls>
        <c:gapWidth val="50"/>
        <c:axId val="3"/>
        <c:axId val="4"/>
      </c:barChart>
      <c:lineChart>
        <c:grouping val="standard"/>
        <c:varyColors val="0"/>
        <c:ser>
          <c:idx val="0"/>
          <c:order val="0"/>
          <c:tx>
            <c:strRef>
              <c:f>'Figure 2.3.8'!$D$4</c:f>
              <c:strCache>
                <c:ptCount val="1"/>
                <c:pt idx="0">
                  <c:v>Average-weighted rate on Repo 1D,  %</c:v>
                </c:pt>
              </c:strCache>
            </c:strRef>
          </c:tx>
          <c:spPr>
            <a:ln w="38100">
              <a:solidFill>
                <a:schemeClr val="accent2"/>
              </a:solidFill>
            </a:ln>
          </c:spPr>
          <c:marker>
            <c:symbol val="none"/>
          </c:marker>
          <c:cat>
            <c:multiLvlStrRef>
              <c:f>'Figure 2.3.8'!$B$5:$C$48</c:f>
              <c:multiLvlStrCache>
                <c:ptCount val="44"/>
                <c:lvl>
                  <c:pt idx="0">
                    <c:v>02.05.12</c:v>
                  </c:pt>
                  <c:pt idx="1">
                    <c:v>03.05.12</c:v>
                  </c:pt>
                  <c:pt idx="2">
                    <c:v>04.05.12</c:v>
                  </c:pt>
                  <c:pt idx="3">
                    <c:v>07.05.12</c:v>
                  </c:pt>
                  <c:pt idx="4">
                    <c:v>08.05.12</c:v>
                  </c:pt>
                  <c:pt idx="5">
                    <c:v>10.05.12</c:v>
                  </c:pt>
                  <c:pt idx="6">
                    <c:v>11.05.12</c:v>
                  </c:pt>
                  <c:pt idx="7">
                    <c:v>14.05.12</c:v>
                  </c:pt>
                  <c:pt idx="8">
                    <c:v>15.05.12</c:v>
                  </c:pt>
                  <c:pt idx="9">
                    <c:v>16.05.12</c:v>
                  </c:pt>
                  <c:pt idx="10">
                    <c:v>17.05.12</c:v>
                  </c:pt>
                  <c:pt idx="11">
                    <c:v>18.05.12</c:v>
                  </c:pt>
                  <c:pt idx="12">
                    <c:v>21.05.12</c:v>
                  </c:pt>
                  <c:pt idx="13">
                    <c:v>22.05.12</c:v>
                  </c:pt>
                  <c:pt idx="14">
                    <c:v>23.05.12</c:v>
                  </c:pt>
                  <c:pt idx="15">
                    <c:v>24.05.12</c:v>
                  </c:pt>
                  <c:pt idx="16">
                    <c:v>25.05.12</c:v>
                  </c:pt>
                  <c:pt idx="17">
                    <c:v>29.05.12</c:v>
                  </c:pt>
                  <c:pt idx="18">
                    <c:v>30.05.12</c:v>
                  </c:pt>
                  <c:pt idx="19">
                    <c:v>31.05.12</c:v>
                  </c:pt>
                  <c:pt idx="22">
                    <c:v>01.08.12</c:v>
                  </c:pt>
                  <c:pt idx="23">
                    <c:v>02.08.12</c:v>
                  </c:pt>
                  <c:pt idx="24">
                    <c:v>03.08.12</c:v>
                  </c:pt>
                  <c:pt idx="25">
                    <c:v>06.08.12</c:v>
                  </c:pt>
                  <c:pt idx="26">
                    <c:v>07.08.12</c:v>
                  </c:pt>
                  <c:pt idx="27">
                    <c:v>08.08.12</c:v>
                  </c:pt>
                  <c:pt idx="28">
                    <c:v>09.08.12</c:v>
                  </c:pt>
                  <c:pt idx="29">
                    <c:v>10.08.12</c:v>
                  </c:pt>
                  <c:pt idx="30">
                    <c:v>13.08.12</c:v>
                  </c:pt>
                  <c:pt idx="31">
                    <c:v>14.08.12</c:v>
                  </c:pt>
                  <c:pt idx="32">
                    <c:v>15.08.12</c:v>
                  </c:pt>
                  <c:pt idx="33">
                    <c:v>16.08.12</c:v>
                  </c:pt>
                  <c:pt idx="34">
                    <c:v>17.08.12</c:v>
                  </c:pt>
                  <c:pt idx="35">
                    <c:v>20.08.12</c:v>
                  </c:pt>
                  <c:pt idx="36">
                    <c:v>21.08.12</c:v>
                  </c:pt>
                  <c:pt idx="37">
                    <c:v>22.08.12</c:v>
                  </c:pt>
                  <c:pt idx="38">
                    <c:v>23.08.12</c:v>
                  </c:pt>
                  <c:pt idx="39">
                    <c:v>24.08.12</c:v>
                  </c:pt>
                  <c:pt idx="40">
                    <c:v>27.08.12</c:v>
                  </c:pt>
                  <c:pt idx="41">
                    <c:v>28.08.12</c:v>
                  </c:pt>
                  <c:pt idx="42">
                    <c:v>29.08.12</c:v>
                  </c:pt>
                  <c:pt idx="43">
                    <c:v>31.08.12</c:v>
                  </c:pt>
                </c:lvl>
                <c:lvl>
                  <c:pt idx="0">
                    <c:v>May, 2012</c:v>
                  </c:pt>
                  <c:pt idx="22">
                    <c:v>August, 2012 </c:v>
                  </c:pt>
                </c:lvl>
              </c:multiLvlStrCache>
            </c:multiLvlStrRef>
          </c:cat>
          <c:val>
            <c:numRef>
              <c:f>'Figure 2.3.8'!$D$5:$D$48</c:f>
              <c:numCache>
                <c:formatCode>0.00</c:formatCode>
                <c:ptCount val="44"/>
                <c:pt idx="0">
                  <c:v>0.121741112123974</c:v>
                </c:pt>
                <c:pt idx="1">
                  <c:v>0.229319041614124</c:v>
                </c:pt>
                <c:pt idx="2">
                  <c:v>9.94659224441833E-2</c:v>
                </c:pt>
                <c:pt idx="3">
                  <c:v>8.7135159407274398E-2</c:v>
                </c:pt>
                <c:pt idx="4">
                  <c:v>0.104515037937654</c:v>
                </c:pt>
                <c:pt idx="5">
                  <c:v>0.103692799461642</c:v>
                </c:pt>
                <c:pt idx="6">
                  <c:v>8.64799025578563E-2</c:v>
                </c:pt>
                <c:pt idx="7">
                  <c:v>0.14569068379990799</c:v>
                </c:pt>
                <c:pt idx="8">
                  <c:v>0.11894273127753301</c:v>
                </c:pt>
                <c:pt idx="9">
                  <c:v>0.16170923379174901</c:v>
                </c:pt>
                <c:pt idx="10">
                  <c:v>0.25668888888888902</c:v>
                </c:pt>
                <c:pt idx="11">
                  <c:v>7.41550206504904E-2</c:v>
                </c:pt>
                <c:pt idx="12">
                  <c:v>0.155655602691633</c:v>
                </c:pt>
                <c:pt idx="13">
                  <c:v>0.720442960098436</c:v>
                </c:pt>
                <c:pt idx="14">
                  <c:v>5.3677096945082097</c:v>
                </c:pt>
                <c:pt idx="15">
                  <c:v>9.6152329416916</c:v>
                </c:pt>
                <c:pt idx="16">
                  <c:v>2.43788294955792</c:v>
                </c:pt>
                <c:pt idx="17">
                  <c:v>2.14164552537604</c:v>
                </c:pt>
                <c:pt idx="18">
                  <c:v>0.138550019462826</c:v>
                </c:pt>
                <c:pt idx="19">
                  <c:v>9.9574987566125595E-2</c:v>
                </c:pt>
                <c:pt idx="22">
                  <c:v>0.30266666666666664</c:v>
                </c:pt>
                <c:pt idx="23">
                  <c:v>0.3298045602605863</c:v>
                </c:pt>
                <c:pt idx="24">
                  <c:v>0.24573170731707317</c:v>
                </c:pt>
                <c:pt idx="25">
                  <c:v>0.28537837837837832</c:v>
                </c:pt>
                <c:pt idx="26">
                  <c:v>0.23724499433320739</c:v>
                </c:pt>
                <c:pt idx="27">
                  <c:v>0.25327450069670226</c:v>
                </c:pt>
                <c:pt idx="28">
                  <c:v>0.52488805090737689</c:v>
                </c:pt>
                <c:pt idx="29">
                  <c:v>0.40211927376106482</c:v>
                </c:pt>
                <c:pt idx="30">
                  <c:v>0.3791609796784956</c:v>
                </c:pt>
                <c:pt idx="31">
                  <c:v>0.66007530593034192</c:v>
                </c:pt>
                <c:pt idx="32">
                  <c:v>0.57587584920740642</c:v>
                </c:pt>
                <c:pt idx="33">
                  <c:v>0.38968135973343587</c:v>
                </c:pt>
                <c:pt idx="34">
                  <c:v>0.62759988334791483</c:v>
                </c:pt>
                <c:pt idx="35">
                  <c:v>0.45312683275818544</c:v>
                </c:pt>
                <c:pt idx="36">
                  <c:v>0.79392564286282941</c:v>
                </c:pt>
                <c:pt idx="37">
                  <c:v>2.0846355192794821</c:v>
                </c:pt>
                <c:pt idx="38">
                  <c:v>9.0692929337791313</c:v>
                </c:pt>
                <c:pt idx="39">
                  <c:v>6.2959711832343119</c:v>
                </c:pt>
                <c:pt idx="40">
                  <c:v>13.149831294171287</c:v>
                </c:pt>
                <c:pt idx="41">
                  <c:v>4.6726247230242395</c:v>
                </c:pt>
                <c:pt idx="42">
                  <c:v>0.48846716663618067</c:v>
                </c:pt>
                <c:pt idx="43">
                  <c:v>0.70206832781779249</c:v>
                </c:pt>
              </c:numCache>
            </c:numRef>
          </c:val>
          <c:smooth val="0"/>
          <c:extLst>
            <c:ext xmlns:c16="http://schemas.microsoft.com/office/drawing/2014/chart" uri="{C3380CC4-5D6E-409C-BE32-E72D297353CC}">
              <c16:uniqueId val="{00000001-FDE2-485A-9446-F43B725044C2}"/>
            </c:ext>
          </c:extLst>
        </c:ser>
        <c:ser>
          <c:idx val="3"/>
          <c:order val="1"/>
          <c:tx>
            <c:strRef>
              <c:f>'Figure 2.3.8'!$E$4</c:f>
              <c:strCache>
                <c:ptCount val="1"/>
                <c:pt idx="0">
                  <c:v>Average-weighted rate on Repo 7D,  %</c:v>
                </c:pt>
              </c:strCache>
            </c:strRef>
          </c:tx>
          <c:spPr>
            <a:ln w="38100">
              <a:solidFill>
                <a:schemeClr val="accent3"/>
              </a:solidFill>
            </a:ln>
          </c:spPr>
          <c:marker>
            <c:symbol val="none"/>
          </c:marker>
          <c:cat>
            <c:multiLvlStrRef>
              <c:f>'Figure 2.3.8'!$B$5:$C$48</c:f>
              <c:multiLvlStrCache>
                <c:ptCount val="44"/>
                <c:lvl>
                  <c:pt idx="0">
                    <c:v>02.05.12</c:v>
                  </c:pt>
                  <c:pt idx="1">
                    <c:v>03.05.12</c:v>
                  </c:pt>
                  <c:pt idx="2">
                    <c:v>04.05.12</c:v>
                  </c:pt>
                  <c:pt idx="3">
                    <c:v>07.05.12</c:v>
                  </c:pt>
                  <c:pt idx="4">
                    <c:v>08.05.12</c:v>
                  </c:pt>
                  <c:pt idx="5">
                    <c:v>10.05.12</c:v>
                  </c:pt>
                  <c:pt idx="6">
                    <c:v>11.05.12</c:v>
                  </c:pt>
                  <c:pt idx="7">
                    <c:v>14.05.12</c:v>
                  </c:pt>
                  <c:pt idx="8">
                    <c:v>15.05.12</c:v>
                  </c:pt>
                  <c:pt idx="9">
                    <c:v>16.05.12</c:v>
                  </c:pt>
                  <c:pt idx="10">
                    <c:v>17.05.12</c:v>
                  </c:pt>
                  <c:pt idx="11">
                    <c:v>18.05.12</c:v>
                  </c:pt>
                  <c:pt idx="12">
                    <c:v>21.05.12</c:v>
                  </c:pt>
                  <c:pt idx="13">
                    <c:v>22.05.12</c:v>
                  </c:pt>
                  <c:pt idx="14">
                    <c:v>23.05.12</c:v>
                  </c:pt>
                  <c:pt idx="15">
                    <c:v>24.05.12</c:v>
                  </c:pt>
                  <c:pt idx="16">
                    <c:v>25.05.12</c:v>
                  </c:pt>
                  <c:pt idx="17">
                    <c:v>29.05.12</c:v>
                  </c:pt>
                  <c:pt idx="18">
                    <c:v>30.05.12</c:v>
                  </c:pt>
                  <c:pt idx="19">
                    <c:v>31.05.12</c:v>
                  </c:pt>
                  <c:pt idx="22">
                    <c:v>01.08.12</c:v>
                  </c:pt>
                  <c:pt idx="23">
                    <c:v>02.08.12</c:v>
                  </c:pt>
                  <c:pt idx="24">
                    <c:v>03.08.12</c:v>
                  </c:pt>
                  <c:pt idx="25">
                    <c:v>06.08.12</c:v>
                  </c:pt>
                  <c:pt idx="26">
                    <c:v>07.08.12</c:v>
                  </c:pt>
                  <c:pt idx="27">
                    <c:v>08.08.12</c:v>
                  </c:pt>
                  <c:pt idx="28">
                    <c:v>09.08.12</c:v>
                  </c:pt>
                  <c:pt idx="29">
                    <c:v>10.08.12</c:v>
                  </c:pt>
                  <c:pt idx="30">
                    <c:v>13.08.12</c:v>
                  </c:pt>
                  <c:pt idx="31">
                    <c:v>14.08.12</c:v>
                  </c:pt>
                  <c:pt idx="32">
                    <c:v>15.08.12</c:v>
                  </c:pt>
                  <c:pt idx="33">
                    <c:v>16.08.12</c:v>
                  </c:pt>
                  <c:pt idx="34">
                    <c:v>17.08.12</c:v>
                  </c:pt>
                  <c:pt idx="35">
                    <c:v>20.08.12</c:v>
                  </c:pt>
                  <c:pt idx="36">
                    <c:v>21.08.12</c:v>
                  </c:pt>
                  <c:pt idx="37">
                    <c:v>22.08.12</c:v>
                  </c:pt>
                  <c:pt idx="38">
                    <c:v>23.08.12</c:v>
                  </c:pt>
                  <c:pt idx="39">
                    <c:v>24.08.12</c:v>
                  </c:pt>
                  <c:pt idx="40">
                    <c:v>27.08.12</c:v>
                  </c:pt>
                  <c:pt idx="41">
                    <c:v>28.08.12</c:v>
                  </c:pt>
                  <c:pt idx="42">
                    <c:v>29.08.12</c:v>
                  </c:pt>
                  <c:pt idx="43">
                    <c:v>31.08.12</c:v>
                  </c:pt>
                </c:lvl>
                <c:lvl>
                  <c:pt idx="0">
                    <c:v>May, 2012</c:v>
                  </c:pt>
                  <c:pt idx="22">
                    <c:v>August, 2012 </c:v>
                  </c:pt>
                </c:lvl>
              </c:multiLvlStrCache>
            </c:multiLvlStrRef>
          </c:cat>
          <c:val>
            <c:numRef>
              <c:f>'Figure 2.3.8'!$E$5:$E$48</c:f>
              <c:numCache>
                <c:formatCode>0.00</c:formatCode>
                <c:ptCount val="44"/>
                <c:pt idx="0">
                  <c:v>0.21448759439050699</c:v>
                </c:pt>
                <c:pt idx="1">
                  <c:v>0.201181169453616</c:v>
                </c:pt>
                <c:pt idx="2">
                  <c:v>0.12441500476947499</c:v>
                </c:pt>
                <c:pt idx="3">
                  <c:v>0.15300914076782501</c:v>
                </c:pt>
                <c:pt idx="4">
                  <c:v>0.15456580470860701</c:v>
                </c:pt>
                <c:pt idx="5">
                  <c:v>0.29156892190958</c:v>
                </c:pt>
                <c:pt idx="6">
                  <c:v>0.128944120063051</c:v>
                </c:pt>
                <c:pt idx="7">
                  <c:v>0.25</c:v>
                </c:pt>
                <c:pt idx="8">
                  <c:v>0.189503770372172</c:v>
                </c:pt>
                <c:pt idx="9">
                  <c:v>0.15736842105263199</c:v>
                </c:pt>
                <c:pt idx="10">
                  <c:v>0.221775191274622</c:v>
                </c:pt>
                <c:pt idx="11">
                  <c:v>0.18619892800975699</c:v>
                </c:pt>
                <c:pt idx="12">
                  <c:v>0.17191794871794899</c:v>
                </c:pt>
                <c:pt idx="13">
                  <c:v>0.33404477793058801</c:v>
                </c:pt>
                <c:pt idx="14">
                  <c:v>4.7848990813384296</c:v>
                </c:pt>
                <c:pt idx="15">
                  <c:v>4.0865794692605499</c:v>
                </c:pt>
                <c:pt idx="16">
                  <c:v>3.3841386971145302</c:v>
                </c:pt>
                <c:pt idx="17">
                  <c:v>1.93301326017375</c:v>
                </c:pt>
                <c:pt idx="18">
                  <c:v>0.29000400936926302</c:v>
                </c:pt>
                <c:pt idx="19">
                  <c:v>0.17787456445993</c:v>
                </c:pt>
                <c:pt idx="22">
                  <c:v>0.40121675828257319</c:v>
                </c:pt>
                <c:pt idx="23">
                  <c:v>0.60177942339492407</c:v>
                </c:pt>
                <c:pt idx="24">
                  <c:v>0.75073263230477505</c:v>
                </c:pt>
                <c:pt idx="25">
                  <c:v>0.41316526946107779</c:v>
                </c:pt>
                <c:pt idx="26">
                  <c:v>0.44228246611281152</c:v>
                </c:pt>
                <c:pt idx="27">
                  <c:v>0.33824749395091597</c:v>
                </c:pt>
                <c:pt idx="28">
                  <c:v>0.96776326945904689</c:v>
                </c:pt>
                <c:pt idx="29">
                  <c:v>0.898496993987976</c:v>
                </c:pt>
                <c:pt idx="30">
                  <c:v>0.58042614346590904</c:v>
                </c:pt>
                <c:pt idx="31">
                  <c:v>0.8584849403678998</c:v>
                </c:pt>
                <c:pt idx="32">
                  <c:v>0.88353208404315731</c:v>
                </c:pt>
                <c:pt idx="33">
                  <c:v>0.81104347826086953</c:v>
                </c:pt>
                <c:pt idx="34">
                  <c:v>1.9979566592701006</c:v>
                </c:pt>
                <c:pt idx="35">
                  <c:v>1.2020964614638874</c:v>
                </c:pt>
                <c:pt idx="36">
                  <c:v>1.8373335390787748</c:v>
                </c:pt>
                <c:pt idx="37">
                  <c:v>1</c:v>
                </c:pt>
                <c:pt idx="38">
                  <c:v>5.4910014324537126</c:v>
                </c:pt>
                <c:pt idx="39">
                  <c:v>5.1802164585334616</c:v>
                </c:pt>
                <c:pt idx="40">
                  <c:v>5.6413908839047808</c:v>
                </c:pt>
                <c:pt idx="41">
                  <c:v>1.8072670977142336</c:v>
                </c:pt>
                <c:pt idx="42">
                  <c:v>0.75883217274643833</c:v>
                </c:pt>
                <c:pt idx="43">
                  <c:v>0.7438071530176793</c:v>
                </c:pt>
              </c:numCache>
            </c:numRef>
          </c:val>
          <c:smooth val="0"/>
          <c:extLst>
            <c:ext xmlns:c16="http://schemas.microsoft.com/office/drawing/2014/chart" uri="{C3380CC4-5D6E-409C-BE32-E72D297353CC}">
              <c16:uniqueId val="{00000002-FDE2-485A-9446-F43B725044C2}"/>
            </c:ext>
          </c:extLst>
        </c:ser>
        <c:dLbls>
          <c:showLegendKey val="0"/>
          <c:showVal val="0"/>
          <c:showCatName val="0"/>
          <c:showSerName val="0"/>
          <c:showPercent val="0"/>
          <c:showBubbleSize val="0"/>
        </c:dLbls>
        <c:marker val="1"/>
        <c:smooth val="0"/>
        <c:axId val="472078000"/>
        <c:axId val="1"/>
      </c:lineChart>
      <c:catAx>
        <c:axId val="472078000"/>
        <c:scaling>
          <c:orientation val="minMax"/>
        </c:scaling>
        <c:delete val="0"/>
        <c:axPos val="b"/>
        <c:numFmt formatCode="General" sourceLinked="0"/>
        <c:majorTickMark val="out"/>
        <c:minorTickMark val="none"/>
        <c:tickLblPos val="nextTo"/>
        <c:txPr>
          <a:bodyPr rot="-5400000" vert="horz"/>
          <a:lstStyle/>
          <a:p>
            <a:pPr>
              <a:defRPr lang="en-US" sz="900"/>
            </a:pPr>
            <a:endParaRPr lang="ru-RU"/>
          </a:p>
        </c:txPr>
        <c:crossAx val="1"/>
        <c:crosses val="autoZero"/>
        <c:auto val="1"/>
        <c:lblAlgn val="ctr"/>
        <c:lblOffset val="100"/>
        <c:tickLblSkip val="3"/>
        <c:noMultiLvlLbl val="0"/>
      </c:catAx>
      <c:valAx>
        <c:axId val="1"/>
        <c:scaling>
          <c:orientation val="minMax"/>
        </c:scaling>
        <c:delete val="0"/>
        <c:axPos val="l"/>
        <c:majorGridlines>
          <c:spPr>
            <a:ln w="0">
              <a:prstDash val="sysDot"/>
            </a:ln>
          </c:spPr>
        </c:majorGridlines>
        <c:title>
          <c:tx>
            <c:rich>
              <a:bodyPr rot="0" vert="horz"/>
              <a:lstStyle/>
              <a:p>
                <a:pPr>
                  <a:defRPr lang="en-US" b="0"/>
                </a:pPr>
                <a:r>
                  <a:rPr lang="ru-RU" b="0"/>
                  <a:t>%</a:t>
                </a:r>
              </a:p>
            </c:rich>
          </c:tx>
          <c:layout>
            <c:manualLayout>
              <c:xMode val="edge"/>
              <c:yMode val="edge"/>
              <c:x val="1.0555856988464677E-2"/>
              <c:y val="0.32185020350717031"/>
            </c:manualLayout>
          </c:layout>
          <c:overlay val="0"/>
        </c:title>
        <c:numFmt formatCode="0" sourceLinked="0"/>
        <c:majorTickMark val="out"/>
        <c:minorTickMark val="none"/>
        <c:tickLblPos val="nextTo"/>
        <c:txPr>
          <a:bodyPr/>
          <a:lstStyle/>
          <a:p>
            <a:pPr>
              <a:defRPr lang="en-US"/>
            </a:pPr>
            <a:endParaRPr lang="ru-RU"/>
          </a:p>
        </c:txPr>
        <c:crossAx val="47207800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140"/>
        </c:scaling>
        <c:delete val="0"/>
        <c:axPos val="r"/>
        <c:title>
          <c:tx>
            <c:rich>
              <a:bodyPr rot="5400000" vert="horz"/>
              <a:lstStyle/>
              <a:p>
                <a:pPr>
                  <a:defRPr lang="en-US" b="0"/>
                </a:pPr>
                <a:r>
                  <a:rPr lang="en-US" b="0"/>
                  <a:t>KZT bln.</a:t>
                </a:r>
              </a:p>
            </c:rich>
          </c:tx>
          <c:layout>
            <c:manualLayout>
              <c:xMode val="edge"/>
              <c:yMode val="edge"/>
              <c:x val="0.96594261011491211"/>
              <c:y val="0.28338940241165506"/>
            </c:manualLayout>
          </c:layout>
          <c:overlay val="0"/>
        </c:title>
        <c:numFmt formatCode="0" sourceLinked="0"/>
        <c:majorTickMark val="out"/>
        <c:minorTickMark val="none"/>
        <c:tickLblPos val="nextTo"/>
        <c:txPr>
          <a:bodyPr/>
          <a:lstStyle/>
          <a:p>
            <a:pPr>
              <a:defRPr lang="en-US"/>
            </a:pPr>
            <a:endParaRPr lang="ru-RU"/>
          </a:p>
        </c:txPr>
        <c:crossAx val="3"/>
        <c:crosses val="max"/>
        <c:crossBetween val="between"/>
      </c:valAx>
    </c:plotArea>
    <c:legend>
      <c:legendPos val="b"/>
      <c:layout>
        <c:manualLayout>
          <c:xMode val="edge"/>
          <c:yMode val="edge"/>
          <c:wMode val="edge"/>
          <c:hMode val="edge"/>
          <c:x val="7.7997309159884426E-3"/>
          <c:y val="0.88994788694891402"/>
          <c:w val="0.98664461060014563"/>
          <c:h val="1"/>
        </c:manualLayout>
      </c:layout>
      <c:overlay val="0"/>
      <c:txPr>
        <a:bodyPr/>
        <a:lstStyle/>
        <a:p>
          <a:pPr>
            <a:defRPr lang="en-US"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588537734153102"/>
          <c:y val="6.5573945456437452E-2"/>
          <c:w val="0.74150553098670891"/>
          <c:h val="0.6116074818710906"/>
        </c:manualLayout>
      </c:layout>
      <c:barChart>
        <c:barDir val="col"/>
        <c:grouping val="clustered"/>
        <c:varyColors val="0"/>
        <c:ser>
          <c:idx val="2"/>
          <c:order val="1"/>
          <c:tx>
            <c:strRef>
              <c:f>'Figure 2.3.9'!$B$6</c:f>
              <c:strCache>
                <c:ptCount val="1"/>
                <c:pt idx="0">
                  <c:v>Equity market,  trading volumes </c:v>
                </c:pt>
              </c:strCache>
            </c:strRef>
          </c:tx>
          <c:invertIfNegative val="0"/>
          <c:cat>
            <c:numRef>
              <c:f>'Figure 2.3.9'!$C$4:$AI$4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2.3.9'!$C$6:$AI$6</c:f>
              <c:numCache>
                <c:formatCode>#\ ##0.0;;\–</c:formatCode>
                <c:ptCount val="33"/>
                <c:pt idx="0">
                  <c:v>2.0140360529400003</c:v>
                </c:pt>
                <c:pt idx="1">
                  <c:v>2.1275819327500001</c:v>
                </c:pt>
                <c:pt idx="2">
                  <c:v>6.9994441502800013</c:v>
                </c:pt>
                <c:pt idx="3">
                  <c:v>6.8524848515800034</c:v>
                </c:pt>
                <c:pt idx="4">
                  <c:v>7.2970843307000015</c:v>
                </c:pt>
                <c:pt idx="5">
                  <c:v>7.0409877680400088</c:v>
                </c:pt>
                <c:pt idx="6">
                  <c:v>11.242052054629992</c:v>
                </c:pt>
                <c:pt idx="7">
                  <c:v>7.8626180211100003</c:v>
                </c:pt>
                <c:pt idx="8">
                  <c:v>10.048115117630006</c:v>
                </c:pt>
                <c:pt idx="9" formatCode="0.0">
                  <c:v>204.26798073175004</c:v>
                </c:pt>
                <c:pt idx="10" formatCode="0.0">
                  <c:v>11.406454426170013</c:v>
                </c:pt>
                <c:pt idx="11" formatCode="0.0">
                  <c:v>5.6869566592899989</c:v>
                </c:pt>
                <c:pt idx="12" formatCode="0.0">
                  <c:v>8.5313667374399991</c:v>
                </c:pt>
                <c:pt idx="13" formatCode="0.0">
                  <c:v>4.3588935165299993</c:v>
                </c:pt>
                <c:pt idx="14" formatCode="0.0">
                  <c:v>78.351138664539988</c:v>
                </c:pt>
                <c:pt idx="15" formatCode="0.0">
                  <c:v>15.557636678090001</c:v>
                </c:pt>
                <c:pt idx="16" formatCode="0.0">
                  <c:v>6.2370597710300011</c:v>
                </c:pt>
                <c:pt idx="17" formatCode="0.0">
                  <c:v>5.3281095820100015</c:v>
                </c:pt>
                <c:pt idx="18" formatCode="0.0">
                  <c:v>1.5064516826900005</c:v>
                </c:pt>
                <c:pt idx="19" formatCode="0.0">
                  <c:v>2.5256547105800005</c:v>
                </c:pt>
                <c:pt idx="20" formatCode="0.0">
                  <c:v>14.541119073809998</c:v>
                </c:pt>
                <c:pt idx="21" formatCode="0.0">
                  <c:v>2.4685918569200007</c:v>
                </c:pt>
                <c:pt idx="22" formatCode="0.0">
                  <c:v>1.82737635328</c:v>
                </c:pt>
                <c:pt idx="23" formatCode="0.0">
                  <c:v>18.089682451400016</c:v>
                </c:pt>
                <c:pt idx="24" formatCode="0.0">
                  <c:v>5.8635874509999999</c:v>
                </c:pt>
                <c:pt idx="25" formatCode="0.0">
                  <c:v>2.9226106147499999</c:v>
                </c:pt>
                <c:pt idx="26" formatCode="0.0">
                  <c:v>2.4948000000000001</c:v>
                </c:pt>
                <c:pt idx="27" formatCode="0.0">
                  <c:v>96.543644466420105</c:v>
                </c:pt>
                <c:pt idx="28" formatCode="0.0">
                  <c:v>17.878819171279996</c:v>
                </c:pt>
                <c:pt idx="29" formatCode="0.0">
                  <c:v>3.0678355204099996</c:v>
                </c:pt>
                <c:pt idx="30" formatCode="0.0">
                  <c:v>8.3545019799399984</c:v>
                </c:pt>
                <c:pt idx="31" formatCode="0.0">
                  <c:v>4.8740851327000012</c:v>
                </c:pt>
                <c:pt idx="32" formatCode="0.0">
                  <c:v>10.150275139900002</c:v>
                </c:pt>
              </c:numCache>
            </c:numRef>
          </c:val>
          <c:extLst>
            <c:ext xmlns:c16="http://schemas.microsoft.com/office/drawing/2014/chart" uri="{C3380CC4-5D6E-409C-BE32-E72D297353CC}">
              <c16:uniqueId val="{00000000-5BA0-4B59-BDEA-70AC566884CF}"/>
            </c:ext>
          </c:extLst>
        </c:ser>
        <c:dLbls>
          <c:showLegendKey val="0"/>
          <c:showVal val="0"/>
          <c:showCatName val="0"/>
          <c:showSerName val="0"/>
          <c:showPercent val="0"/>
          <c:showBubbleSize val="0"/>
        </c:dLbls>
        <c:gapWidth val="100"/>
        <c:axId val="472074064"/>
        <c:axId val="1"/>
      </c:barChart>
      <c:lineChart>
        <c:grouping val="standard"/>
        <c:varyColors val="0"/>
        <c:ser>
          <c:idx val="0"/>
          <c:order val="0"/>
          <c:tx>
            <c:strRef>
              <c:f>'Figure 2.3.9'!$B$5</c:f>
              <c:strCache>
                <c:ptCount val="1"/>
                <c:pt idx="0">
                  <c:v>Equity market, number of transactions (right axis)</c:v>
                </c:pt>
              </c:strCache>
            </c:strRef>
          </c:tx>
          <c:spPr>
            <a:ln w="38100"/>
          </c:spPr>
          <c:marker>
            <c:symbol val="none"/>
          </c:marker>
          <c:cat>
            <c:numRef>
              <c:f>'Figure 2.3.9'!$C$4:$AI$4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2.3.9'!$C$5:$AI$5</c:f>
              <c:numCache>
                <c:formatCode>#,##0</c:formatCode>
                <c:ptCount val="33"/>
                <c:pt idx="0">
                  <c:v>991</c:v>
                </c:pt>
                <c:pt idx="1">
                  <c:v>938</c:v>
                </c:pt>
                <c:pt idx="2">
                  <c:v>1014</c:v>
                </c:pt>
                <c:pt idx="3">
                  <c:v>1307</c:v>
                </c:pt>
                <c:pt idx="4">
                  <c:v>1282</c:v>
                </c:pt>
                <c:pt idx="5">
                  <c:v>1215</c:v>
                </c:pt>
                <c:pt idx="6">
                  <c:v>1393</c:v>
                </c:pt>
                <c:pt idx="7">
                  <c:v>865</c:v>
                </c:pt>
                <c:pt idx="8">
                  <c:v>1377</c:v>
                </c:pt>
                <c:pt idx="9">
                  <c:v>1627</c:v>
                </c:pt>
                <c:pt idx="10" formatCode="General">
                  <c:v>1837</c:v>
                </c:pt>
                <c:pt idx="11" formatCode="General">
                  <c:v>1302</c:v>
                </c:pt>
                <c:pt idx="12" formatCode="General">
                  <c:v>1462</c:v>
                </c:pt>
                <c:pt idx="13" formatCode="General">
                  <c:v>1440</c:v>
                </c:pt>
                <c:pt idx="14" formatCode="General">
                  <c:v>1086</c:v>
                </c:pt>
                <c:pt idx="15" formatCode="General">
                  <c:v>953</c:v>
                </c:pt>
                <c:pt idx="16" formatCode="General">
                  <c:v>982</c:v>
                </c:pt>
                <c:pt idx="17" formatCode="General">
                  <c:v>870</c:v>
                </c:pt>
                <c:pt idx="18" formatCode="General">
                  <c:v>587</c:v>
                </c:pt>
                <c:pt idx="19" formatCode="#\ ##0;;\–">
                  <c:v>1252</c:v>
                </c:pt>
                <c:pt idx="20" formatCode="#\ ##0;;\–">
                  <c:v>741</c:v>
                </c:pt>
                <c:pt idx="21" formatCode="#\ ##0;;\–">
                  <c:v>914</c:v>
                </c:pt>
                <c:pt idx="22" formatCode="#\ ##0;;\–">
                  <c:v>721</c:v>
                </c:pt>
                <c:pt idx="23" formatCode="#\ ##0;;\–">
                  <c:v>949</c:v>
                </c:pt>
                <c:pt idx="24" formatCode="#\ ##0;;\–">
                  <c:v>922</c:v>
                </c:pt>
                <c:pt idx="25" formatCode="#\ ##0;;\–">
                  <c:v>951</c:v>
                </c:pt>
                <c:pt idx="26" formatCode="#\ ##0;;\–">
                  <c:v>764</c:v>
                </c:pt>
                <c:pt idx="27" formatCode="#\ ##0;;\–">
                  <c:v>1251</c:v>
                </c:pt>
                <c:pt idx="28" formatCode="#\ ##0;;\–">
                  <c:v>2464</c:v>
                </c:pt>
                <c:pt idx="29" formatCode="#\ ##0;;\–">
                  <c:v>1376</c:v>
                </c:pt>
                <c:pt idx="30" formatCode="#\ ##0;;\–">
                  <c:v>788</c:v>
                </c:pt>
                <c:pt idx="31" formatCode="#\ ##0;;\–">
                  <c:v>637</c:v>
                </c:pt>
                <c:pt idx="32" formatCode="#\ ##0;;\–">
                  <c:v>567</c:v>
                </c:pt>
              </c:numCache>
            </c:numRef>
          </c:val>
          <c:smooth val="0"/>
          <c:extLst>
            <c:ext xmlns:c16="http://schemas.microsoft.com/office/drawing/2014/chart" uri="{C3380CC4-5D6E-409C-BE32-E72D297353CC}">
              <c16:uniqueId val="{00000001-5BA0-4B59-BDEA-70AC566884CF}"/>
            </c:ext>
          </c:extLst>
        </c:ser>
        <c:dLbls>
          <c:showLegendKey val="0"/>
          <c:showVal val="0"/>
          <c:showCatName val="0"/>
          <c:showSerName val="0"/>
          <c:showPercent val="0"/>
          <c:showBubbleSize val="0"/>
        </c:dLbls>
        <c:marker val="1"/>
        <c:smooth val="0"/>
        <c:axId val="3"/>
        <c:axId val="4"/>
      </c:lineChart>
      <c:dateAx>
        <c:axId val="472074064"/>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1"/>
        <c:lblOffset val="100"/>
        <c:baseTimeUnit val="months"/>
        <c:majorUnit val="6"/>
        <c:majorTimeUnit val="months"/>
      </c:dateAx>
      <c:valAx>
        <c:axId val="1"/>
        <c:scaling>
          <c:orientation val="minMax"/>
        </c:scaling>
        <c:delete val="0"/>
        <c:axPos val="l"/>
        <c:majorGridlines>
          <c:spPr>
            <a:ln w="0">
              <a:prstDash val="sysDot"/>
            </a:ln>
          </c:spPr>
        </c:majorGridlines>
        <c:title>
          <c:tx>
            <c:rich>
              <a:bodyPr/>
              <a:lstStyle/>
              <a:p>
                <a:pPr>
                  <a:defRPr lang="en-US" b="0"/>
                </a:pPr>
                <a:r>
                  <a:rPr lang="en-US" b="0"/>
                  <a:t>KZT bln.</a:t>
                </a:r>
              </a:p>
            </c:rich>
          </c:tx>
          <c:layout>
            <c:manualLayout>
              <c:xMode val="edge"/>
              <c:yMode val="edge"/>
              <c:x val="2.2172795410882917E-3"/>
              <c:y val="0.2710275642422168"/>
            </c:manualLayout>
          </c:layout>
          <c:overlay val="0"/>
        </c:title>
        <c:numFmt formatCode="0" sourceLinked="0"/>
        <c:majorTickMark val="out"/>
        <c:minorTickMark val="none"/>
        <c:tickLblPos val="nextTo"/>
        <c:txPr>
          <a:bodyPr rot="0" vert="horz"/>
          <a:lstStyle/>
          <a:p>
            <a:pPr>
              <a:defRPr lang="en-US"/>
            </a:pPr>
            <a:endParaRPr lang="ru-RU"/>
          </a:p>
        </c:txPr>
        <c:crossAx val="472074064"/>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5000"/>
        </c:scaling>
        <c:delete val="0"/>
        <c:axPos val="r"/>
        <c:title>
          <c:tx>
            <c:rich>
              <a:bodyPr rot="5400000" vert="horz"/>
              <a:lstStyle/>
              <a:p>
                <a:pPr>
                  <a:defRPr lang="en-US" b="0"/>
                </a:pPr>
                <a:r>
                  <a:rPr lang="en-US" b="0"/>
                  <a:t>number of transactions, un.</a:t>
                </a:r>
              </a:p>
            </c:rich>
          </c:tx>
          <c:layout>
            <c:manualLayout>
              <c:xMode val="edge"/>
              <c:yMode val="edge"/>
              <c:x val="0.95101182455285871"/>
              <c:y val="7.7234239000757321E-2"/>
            </c:manualLayout>
          </c:layout>
          <c:overlay val="0"/>
        </c:title>
        <c:numFmt formatCode="#,##0" sourceLinked="0"/>
        <c:majorTickMark val="out"/>
        <c:minorTickMark val="none"/>
        <c:tickLblPos val="nextTo"/>
        <c:txPr>
          <a:bodyPr rot="0" vert="horz"/>
          <a:lstStyle/>
          <a:p>
            <a:pPr>
              <a:defRPr lang="en-US"/>
            </a:pPr>
            <a:endParaRPr lang="ru-RU"/>
          </a:p>
        </c:txPr>
        <c:crossAx val="3"/>
        <c:crosses val="max"/>
        <c:crossBetween val="between"/>
        <c:majorUnit val="1000"/>
      </c:valAx>
    </c:plotArea>
    <c:legend>
      <c:legendPos val="r"/>
      <c:layout>
        <c:manualLayout>
          <c:xMode val="edge"/>
          <c:yMode val="edge"/>
          <c:wMode val="edge"/>
          <c:hMode val="edge"/>
          <c:x val="1.6025543198852719E-2"/>
          <c:y val="0.83295716493936278"/>
          <c:w val="0.92948713369591685"/>
          <c:h val="0.99695413567375224"/>
        </c:manualLayout>
      </c:layout>
      <c:overlay val="0"/>
      <c:txPr>
        <a:bodyPr/>
        <a:lstStyle/>
        <a:p>
          <a:pPr>
            <a:defRPr lang="en-US"/>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668246220353625"/>
          <c:y val="4.2042165335742003E-2"/>
          <c:w val="0.76284509685158719"/>
          <c:h val="0.64918051910177965"/>
        </c:manualLayout>
      </c:layout>
      <c:areaChart>
        <c:grouping val="stacked"/>
        <c:varyColors val="0"/>
        <c:ser>
          <c:idx val="2"/>
          <c:order val="0"/>
          <c:tx>
            <c:strRef>
              <c:f>'Figure 2.3.10'!$B$9</c:f>
              <c:strCache>
                <c:ptCount val="1"/>
                <c:pt idx="0">
                  <c:v>Category 3</c:v>
                </c:pt>
              </c:strCache>
            </c:strRef>
          </c:tx>
          <c:cat>
            <c:numRef>
              <c:f>'Figure 2.3.10'!$C$4:$AI$4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2.3.10'!$C$9:$AI$9</c:f>
              <c:numCache>
                <c:formatCode>#\ ##0.000</c:formatCode>
                <c:ptCount val="33"/>
                <c:pt idx="0">
                  <c:v>892.67895493790206</c:v>
                </c:pt>
                <c:pt idx="1">
                  <c:v>873.09115308099581</c:v>
                </c:pt>
                <c:pt idx="2">
                  <c:v>898.59567648361406</c:v>
                </c:pt>
                <c:pt idx="3">
                  <c:v>848.07629878474972</c:v>
                </c:pt>
                <c:pt idx="4">
                  <c:v>884.65452468474962</c:v>
                </c:pt>
                <c:pt idx="5">
                  <c:v>929.43437277883686</c:v>
                </c:pt>
                <c:pt idx="6">
                  <c:v>951.61634842908779</c:v>
                </c:pt>
                <c:pt idx="7">
                  <c:v>960.66600847731706</c:v>
                </c:pt>
                <c:pt idx="8">
                  <c:v>968.12934275626117</c:v>
                </c:pt>
                <c:pt idx="9">
                  <c:v>966.82464312027946</c:v>
                </c:pt>
                <c:pt idx="10">
                  <c:v>1016.1924735509607</c:v>
                </c:pt>
                <c:pt idx="11">
                  <c:v>1125.0769701966328</c:v>
                </c:pt>
                <c:pt idx="12">
                  <c:v>1129.7990604498693</c:v>
                </c:pt>
                <c:pt idx="13">
                  <c:v>1134.54942940622</c:v>
                </c:pt>
                <c:pt idx="14">
                  <c:v>1209.7825375560824</c:v>
                </c:pt>
                <c:pt idx="15">
                  <c:v>1103.0828651827499</c:v>
                </c:pt>
                <c:pt idx="16">
                  <c:v>1102.7588788860514</c:v>
                </c:pt>
                <c:pt idx="17">
                  <c:v>1122.8911942618972</c:v>
                </c:pt>
                <c:pt idx="18">
                  <c:v>1127.511114357422</c:v>
                </c:pt>
                <c:pt idx="19">
                  <c:v>1119.1392039053121</c:v>
                </c:pt>
                <c:pt idx="20">
                  <c:v>1116.9041630134222</c:v>
                </c:pt>
                <c:pt idx="21">
                  <c:v>1112.6075817375788</c:v>
                </c:pt>
                <c:pt idx="22">
                  <c:v>1110.7589515028196</c:v>
                </c:pt>
                <c:pt idx="23">
                  <c:v>1110.6603106649386</c:v>
                </c:pt>
                <c:pt idx="24">
                  <c:v>1103.5427320000001</c:v>
                </c:pt>
                <c:pt idx="25">
                  <c:v>1110.6603106649386</c:v>
                </c:pt>
                <c:pt idx="26">
                  <c:v>1110.0176000000001</c:v>
                </c:pt>
                <c:pt idx="27">
                  <c:v>1101.4269932756674</c:v>
                </c:pt>
                <c:pt idx="28">
                  <c:v>1127.2809906514444</c:v>
                </c:pt>
                <c:pt idx="29">
                  <c:v>1136.7290284947182</c:v>
                </c:pt>
                <c:pt idx="30">
                  <c:v>1138.6119779320049</c:v>
                </c:pt>
                <c:pt idx="31">
                  <c:v>1162.1920760211101</c:v>
                </c:pt>
                <c:pt idx="32">
                  <c:v>1153.4943405357471</c:v>
                </c:pt>
              </c:numCache>
            </c:numRef>
          </c:val>
          <c:extLst>
            <c:ext xmlns:c16="http://schemas.microsoft.com/office/drawing/2014/chart" uri="{C3380CC4-5D6E-409C-BE32-E72D297353CC}">
              <c16:uniqueId val="{00000000-5CA1-489B-844A-177DD52AE228}"/>
            </c:ext>
          </c:extLst>
        </c:ser>
        <c:ser>
          <c:idx val="1"/>
          <c:order val="1"/>
          <c:tx>
            <c:strRef>
              <c:f>'Figure 2.3.10'!$B$7</c:f>
              <c:strCache>
                <c:ptCount val="1"/>
                <c:pt idx="0">
                  <c:v>Category 2</c:v>
                </c:pt>
              </c:strCache>
            </c:strRef>
          </c:tx>
          <c:cat>
            <c:numRef>
              <c:f>'Figure 2.3.10'!$C$4:$AI$4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2.3.10'!$C$7:$AI$7</c:f>
              <c:numCache>
                <c:formatCode>#\ ##0.000</c:formatCode>
                <c:ptCount val="33"/>
                <c:pt idx="0">
                  <c:v>199.83730992915739</c:v>
                </c:pt>
                <c:pt idx="1">
                  <c:v>183.07394631280008</c:v>
                </c:pt>
                <c:pt idx="2">
                  <c:v>174.79972083303576</c:v>
                </c:pt>
                <c:pt idx="3">
                  <c:v>169.94388581999232</c:v>
                </c:pt>
                <c:pt idx="4">
                  <c:v>131.44644615999235</c:v>
                </c:pt>
                <c:pt idx="5">
                  <c:v>130.2953279153223</c:v>
                </c:pt>
                <c:pt idx="6">
                  <c:v>156.52133951532232</c:v>
                </c:pt>
                <c:pt idx="7">
                  <c:v>139.61320368982234</c:v>
                </c:pt>
                <c:pt idx="8">
                  <c:v>142.77895620540781</c:v>
                </c:pt>
                <c:pt idx="9">
                  <c:v>246.31716537395002</c:v>
                </c:pt>
                <c:pt idx="10">
                  <c:v>246.25107693154999</c:v>
                </c:pt>
                <c:pt idx="11">
                  <c:v>253.92968758697609</c:v>
                </c:pt>
                <c:pt idx="12">
                  <c:v>265.19081068941995</c:v>
                </c:pt>
                <c:pt idx="13">
                  <c:v>265.97098445137038</c:v>
                </c:pt>
                <c:pt idx="14">
                  <c:v>260.69841935358068</c:v>
                </c:pt>
                <c:pt idx="15">
                  <c:v>247.57672470588813</c:v>
                </c:pt>
                <c:pt idx="16">
                  <c:v>517.11936830514242</c:v>
                </c:pt>
                <c:pt idx="17">
                  <c:v>516.88797519453874</c:v>
                </c:pt>
                <c:pt idx="18">
                  <c:v>520.11097782322531</c:v>
                </c:pt>
                <c:pt idx="19">
                  <c:v>501.67518258322525</c:v>
                </c:pt>
                <c:pt idx="20">
                  <c:v>503.03081938063974</c:v>
                </c:pt>
                <c:pt idx="21">
                  <c:v>490.34408299562546</c:v>
                </c:pt>
                <c:pt idx="22">
                  <c:v>486.60084842762535</c:v>
                </c:pt>
                <c:pt idx="23">
                  <c:v>479.16614596491968</c:v>
                </c:pt>
                <c:pt idx="24">
                  <c:v>482.48409999999996</c:v>
                </c:pt>
                <c:pt idx="25">
                  <c:v>483.59891825542957</c:v>
                </c:pt>
                <c:pt idx="26">
                  <c:v>480.01570000000004</c:v>
                </c:pt>
                <c:pt idx="27">
                  <c:v>475.55509999999998</c:v>
                </c:pt>
                <c:pt idx="28">
                  <c:v>362.18822509485335</c:v>
                </c:pt>
                <c:pt idx="29">
                  <c:v>359.10120764345737</c:v>
                </c:pt>
                <c:pt idx="30">
                  <c:v>356.42850732994458</c:v>
                </c:pt>
                <c:pt idx="31">
                  <c:v>311.73369974852011</c:v>
                </c:pt>
                <c:pt idx="32">
                  <c:v>319.67746067351999</c:v>
                </c:pt>
              </c:numCache>
            </c:numRef>
          </c:val>
          <c:extLst>
            <c:ext xmlns:c16="http://schemas.microsoft.com/office/drawing/2014/chart" uri="{C3380CC4-5D6E-409C-BE32-E72D297353CC}">
              <c16:uniqueId val="{00000001-5CA1-489B-844A-177DD52AE228}"/>
            </c:ext>
          </c:extLst>
        </c:ser>
        <c:ser>
          <c:idx val="0"/>
          <c:order val="2"/>
          <c:tx>
            <c:strRef>
              <c:f>'Figure 2.3.10'!$B$5</c:f>
              <c:strCache>
                <c:ptCount val="1"/>
                <c:pt idx="0">
                  <c:v>Category 1</c:v>
                </c:pt>
              </c:strCache>
            </c:strRef>
          </c:tx>
          <c:cat>
            <c:numRef>
              <c:f>'Figure 2.3.10'!$C$4:$AI$4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2.3.10'!$C$5:$AI$5</c:f>
              <c:numCache>
                <c:formatCode>#\ ##0.000</c:formatCode>
                <c:ptCount val="33"/>
                <c:pt idx="0">
                  <c:v>7724.1628375410046</c:v>
                </c:pt>
                <c:pt idx="1">
                  <c:v>7503.3194940111644</c:v>
                </c:pt>
                <c:pt idx="2">
                  <c:v>8230.0341174984824</c:v>
                </c:pt>
                <c:pt idx="3">
                  <c:v>8361.3383720555685</c:v>
                </c:pt>
                <c:pt idx="4">
                  <c:v>6741.980507503964</c:v>
                </c:pt>
                <c:pt idx="5">
                  <c:v>6263.6966594124142</c:v>
                </c:pt>
                <c:pt idx="6">
                  <c:v>6656.7555735020342</c:v>
                </c:pt>
                <c:pt idx="7">
                  <c:v>6230.6241108493368</c:v>
                </c:pt>
                <c:pt idx="8">
                  <c:v>6899.2310964656199</c:v>
                </c:pt>
                <c:pt idx="9">
                  <c:v>6607.2263417163886</c:v>
                </c:pt>
                <c:pt idx="10">
                  <c:v>6866.4295432822701</c:v>
                </c:pt>
                <c:pt idx="11">
                  <c:v>7580.4396148930227</c:v>
                </c:pt>
                <c:pt idx="12">
                  <c:v>7852.4829922892868</c:v>
                </c:pt>
                <c:pt idx="13">
                  <c:v>7942.3543739507058</c:v>
                </c:pt>
                <c:pt idx="14">
                  <c:v>7515.7785520870948</c:v>
                </c:pt>
                <c:pt idx="15">
                  <c:v>7453.9429672507194</c:v>
                </c:pt>
                <c:pt idx="16">
                  <c:v>6767.9092854105756</c:v>
                </c:pt>
                <c:pt idx="17">
                  <c:v>6475.982372304331</c:v>
                </c:pt>
                <c:pt idx="18">
                  <c:v>6312.6286606635713</c:v>
                </c:pt>
                <c:pt idx="19">
                  <c:v>5279.8278443955633</c:v>
                </c:pt>
                <c:pt idx="20">
                  <c:v>4594.0979656930494</c:v>
                </c:pt>
                <c:pt idx="21">
                  <c:v>4968.5875933898569</c:v>
                </c:pt>
                <c:pt idx="22">
                  <c:v>4762.3854807034895</c:v>
                </c:pt>
                <c:pt idx="23">
                  <c:v>4836.1137025450344</c:v>
                </c:pt>
                <c:pt idx="24">
                  <c:v>5431.4560999999994</c:v>
                </c:pt>
                <c:pt idx="25">
                  <c:v>5567.6495036962742</c:v>
                </c:pt>
                <c:pt idx="26">
                  <c:v>5247.3219000000008</c:v>
                </c:pt>
                <c:pt idx="27">
                  <c:v>4930.7435643750496</c:v>
                </c:pt>
                <c:pt idx="28">
                  <c:v>4116.3161167262097</c:v>
                </c:pt>
                <c:pt idx="29">
                  <c:v>3925.771471772307</c:v>
                </c:pt>
                <c:pt idx="30">
                  <c:v>3885.0573942705446</c:v>
                </c:pt>
                <c:pt idx="31">
                  <c:v>3554.4862428992956</c:v>
                </c:pt>
                <c:pt idx="32">
                  <c:v>3787.4933487352441</c:v>
                </c:pt>
              </c:numCache>
            </c:numRef>
          </c:val>
          <c:extLst>
            <c:ext xmlns:c16="http://schemas.microsoft.com/office/drawing/2014/chart" uri="{C3380CC4-5D6E-409C-BE32-E72D297353CC}">
              <c16:uniqueId val="{00000002-5CA1-489B-844A-177DD52AE228}"/>
            </c:ext>
          </c:extLst>
        </c:ser>
        <c:dLbls>
          <c:showLegendKey val="0"/>
          <c:showVal val="0"/>
          <c:showCatName val="0"/>
          <c:showSerName val="0"/>
          <c:showPercent val="0"/>
          <c:showBubbleSize val="0"/>
        </c:dLbls>
        <c:axId val="461717856"/>
        <c:axId val="1"/>
      </c:areaChart>
      <c:lineChart>
        <c:grouping val="standard"/>
        <c:varyColors val="0"/>
        <c:ser>
          <c:idx val="3"/>
          <c:order val="3"/>
          <c:tx>
            <c:strRef>
              <c:f>'Figure 2.3.10'!$B$13</c:f>
              <c:strCache>
                <c:ptCount val="1"/>
                <c:pt idx="0">
                  <c:v>KASE Index at month-end (right axis)</c:v>
                </c:pt>
              </c:strCache>
            </c:strRef>
          </c:tx>
          <c:spPr>
            <a:ln w="38100">
              <a:solidFill>
                <a:srgbClr val="FFC000"/>
              </a:solidFill>
            </a:ln>
          </c:spPr>
          <c:marker>
            <c:symbol val="none"/>
          </c:marker>
          <c:cat>
            <c:numRef>
              <c:f>'Figure 2.3.10'!$C$4:$AI$4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2.3.10'!$C$13:$AI$13</c:f>
              <c:numCache>
                <c:formatCode>#,##0.00</c:formatCode>
                <c:ptCount val="33"/>
                <c:pt idx="0">
                  <c:v>1838.82</c:v>
                </c:pt>
                <c:pt idx="1">
                  <c:v>1747.64</c:v>
                </c:pt>
                <c:pt idx="2">
                  <c:v>1886.11</c:v>
                </c:pt>
                <c:pt idx="3">
                  <c:v>1804.7</c:v>
                </c:pt>
                <c:pt idx="4">
                  <c:v>1457.44</c:v>
                </c:pt>
                <c:pt idx="5">
                  <c:v>1407.99</c:v>
                </c:pt>
                <c:pt idx="6">
                  <c:v>1467.84</c:v>
                </c:pt>
                <c:pt idx="7">
                  <c:v>1408.43</c:v>
                </c:pt>
                <c:pt idx="8">
                  <c:v>1525.29</c:v>
                </c:pt>
                <c:pt idx="9" formatCode="0.00">
                  <c:v>1521.6</c:v>
                </c:pt>
                <c:pt idx="10" formatCode="0.00">
                  <c:v>1600.5</c:v>
                </c:pt>
                <c:pt idx="11" formatCode="0.00">
                  <c:v>1718.09</c:v>
                </c:pt>
                <c:pt idx="12" formatCode="0.00">
                  <c:v>1790.97</c:v>
                </c:pt>
                <c:pt idx="13" formatCode="0.00">
                  <c:v>1815.83</c:v>
                </c:pt>
                <c:pt idx="14" formatCode="0.00">
                  <c:v>1737.95</c:v>
                </c:pt>
                <c:pt idx="15" formatCode="0.00">
                  <c:v>1714.42</c:v>
                </c:pt>
                <c:pt idx="16" formatCode="0.00">
                  <c:v>1628.17</c:v>
                </c:pt>
                <c:pt idx="17" formatCode="0.00">
                  <c:v>1559.77</c:v>
                </c:pt>
                <c:pt idx="18" formatCode="0.00">
                  <c:v>1526.16</c:v>
                </c:pt>
                <c:pt idx="19" formatCode="0.00">
                  <c:v>1249.1600000000001</c:v>
                </c:pt>
                <c:pt idx="20" formatCode="0.00">
                  <c:v>1140.3</c:v>
                </c:pt>
                <c:pt idx="21" formatCode="0.00">
                  <c:v>1181.1100000000001</c:v>
                </c:pt>
                <c:pt idx="22" formatCode="0.00">
                  <c:v>1097.56</c:v>
                </c:pt>
                <c:pt idx="23" formatCode="0.00">
                  <c:v>1105.58</c:v>
                </c:pt>
                <c:pt idx="24" formatCode="0.00">
                  <c:v>1199.56</c:v>
                </c:pt>
                <c:pt idx="25" formatCode="0.00">
                  <c:v>1253.3600000000001</c:v>
                </c:pt>
                <c:pt idx="26" formatCode="0.00">
                  <c:v>1261.0899999999999</c:v>
                </c:pt>
                <c:pt idx="27" formatCode="0.00">
                  <c:v>1225.67</c:v>
                </c:pt>
                <c:pt idx="28" formatCode="0.00">
                  <c:v>1011.5</c:v>
                </c:pt>
                <c:pt idx="29" formatCode="0.00">
                  <c:v>980.52</c:v>
                </c:pt>
                <c:pt idx="30" formatCode="0.00">
                  <c:v>960.30000000000007</c:v>
                </c:pt>
                <c:pt idx="31" formatCode="0.00">
                  <c:v>926.89</c:v>
                </c:pt>
                <c:pt idx="32" formatCode="0.00">
                  <c:v>976.09</c:v>
                </c:pt>
              </c:numCache>
            </c:numRef>
          </c:val>
          <c:smooth val="0"/>
          <c:extLst>
            <c:ext xmlns:c16="http://schemas.microsoft.com/office/drawing/2014/chart" uri="{C3380CC4-5D6E-409C-BE32-E72D297353CC}">
              <c16:uniqueId val="{00000003-5CA1-489B-844A-177DD52AE228}"/>
            </c:ext>
          </c:extLst>
        </c:ser>
        <c:dLbls>
          <c:showLegendKey val="0"/>
          <c:showVal val="0"/>
          <c:showCatName val="0"/>
          <c:showSerName val="0"/>
          <c:showPercent val="0"/>
          <c:showBubbleSize val="0"/>
        </c:dLbls>
        <c:marker val="1"/>
        <c:smooth val="0"/>
        <c:axId val="3"/>
        <c:axId val="4"/>
      </c:lineChart>
      <c:dateAx>
        <c:axId val="461717856"/>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1"/>
        <c:lblOffset val="100"/>
        <c:baseTimeUnit val="months"/>
        <c:majorUnit val="6"/>
        <c:majorTimeUnit val="months"/>
      </c:dateAx>
      <c:valAx>
        <c:axId val="1"/>
        <c:scaling>
          <c:orientation val="minMax"/>
        </c:scaling>
        <c:delete val="0"/>
        <c:axPos val="l"/>
        <c:majorGridlines>
          <c:spPr>
            <a:ln w="0">
              <a:prstDash val="sysDot"/>
            </a:ln>
          </c:spPr>
        </c:majorGridlines>
        <c:title>
          <c:tx>
            <c:rich>
              <a:bodyPr/>
              <a:lstStyle/>
              <a:p>
                <a:pPr>
                  <a:defRPr lang="en-US" b="0"/>
                </a:pPr>
                <a:r>
                  <a:rPr lang="en-US" b="0"/>
                  <a:t>KZT bln.</a:t>
                </a:r>
              </a:p>
            </c:rich>
          </c:tx>
          <c:layout>
            <c:manualLayout>
              <c:xMode val="edge"/>
              <c:yMode val="edge"/>
              <c:x val="2.4392695593901826E-4"/>
              <c:y val="0.28828915993343968"/>
            </c:manualLayout>
          </c:layout>
          <c:overlay val="0"/>
        </c:title>
        <c:numFmt formatCode="#,##0" sourceLinked="0"/>
        <c:majorTickMark val="out"/>
        <c:minorTickMark val="none"/>
        <c:tickLblPos val="nextTo"/>
        <c:txPr>
          <a:bodyPr rot="0" vert="horz"/>
          <a:lstStyle/>
          <a:p>
            <a:pPr>
              <a:defRPr lang="en-US"/>
            </a:pPr>
            <a:endParaRPr lang="ru-RU"/>
          </a:p>
        </c:txPr>
        <c:crossAx val="461717856"/>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0"/>
        <c:majorTickMark val="cross"/>
        <c:minorTickMark val="none"/>
        <c:tickLblPos val="nextTo"/>
        <c:txPr>
          <a:bodyPr rot="0" vert="horz"/>
          <a:lstStyle/>
          <a:p>
            <a:pPr>
              <a:defRPr lang="en-US"/>
            </a:pPr>
            <a:endParaRPr lang="ru-RU"/>
          </a:p>
        </c:txPr>
        <c:crossAx val="3"/>
        <c:crosses val="max"/>
        <c:crossBetween val="midCat"/>
      </c:valAx>
    </c:plotArea>
    <c:legend>
      <c:legendPos val="r"/>
      <c:layout>
        <c:manualLayout>
          <c:xMode val="edge"/>
          <c:yMode val="edge"/>
          <c:wMode val="edge"/>
          <c:hMode val="edge"/>
          <c:x val="0.16298832858658624"/>
          <c:y val="0.81440516013929631"/>
          <c:w val="0.93436466186407552"/>
          <c:h val="0.9909937728372189"/>
        </c:manualLayout>
      </c:layout>
      <c:overlay val="0"/>
      <c:txPr>
        <a:bodyPr/>
        <a:lstStyle/>
        <a:p>
          <a:pPr>
            <a:defRPr lang="en-US" sz="9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345983481624545"/>
          <c:y val="6.5573945456437452E-2"/>
          <c:w val="0.7864210369930198"/>
          <c:h val="0.66895823683804689"/>
        </c:manualLayout>
      </c:layout>
      <c:barChart>
        <c:barDir val="col"/>
        <c:grouping val="clustered"/>
        <c:varyColors val="0"/>
        <c:ser>
          <c:idx val="3"/>
          <c:order val="1"/>
          <c:tx>
            <c:strRef>
              <c:f>'Figure 2.3.11'!$B$6</c:f>
              <c:strCache>
                <c:ptCount val="1"/>
                <c:pt idx="0">
                  <c:v>Debt market of NGSs, trading volumes</c:v>
                </c:pt>
              </c:strCache>
            </c:strRef>
          </c:tx>
          <c:invertIfNegative val="0"/>
          <c:cat>
            <c:numRef>
              <c:f>'Figure 2.3.11'!$C$4:$AI$4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2.3.11'!$C$6:$AI$6</c:f>
              <c:numCache>
                <c:formatCode>#\ ##0.0;;\–</c:formatCode>
                <c:ptCount val="33"/>
                <c:pt idx="0">
                  <c:v>14.927473831780013</c:v>
                </c:pt>
                <c:pt idx="1">
                  <c:v>17.737426788029993</c:v>
                </c:pt>
                <c:pt idx="2">
                  <c:v>11.649382223789994</c:v>
                </c:pt>
                <c:pt idx="3">
                  <c:v>12.475145995570006</c:v>
                </c:pt>
                <c:pt idx="4">
                  <c:v>13.859477672470009</c:v>
                </c:pt>
                <c:pt idx="5">
                  <c:v>20.202739079420006</c:v>
                </c:pt>
                <c:pt idx="6">
                  <c:v>5.8730790598300002</c:v>
                </c:pt>
                <c:pt idx="7">
                  <c:v>10.467738182930004</c:v>
                </c:pt>
                <c:pt idx="8">
                  <c:v>22.242001726050002</c:v>
                </c:pt>
                <c:pt idx="9" formatCode="0.0">
                  <c:v>15.161778591370007</c:v>
                </c:pt>
                <c:pt idx="10" formatCode="0.0">
                  <c:v>21.099970524669995</c:v>
                </c:pt>
                <c:pt idx="11" formatCode="0.0">
                  <c:v>43.498353874330014</c:v>
                </c:pt>
                <c:pt idx="12" formatCode="0.0">
                  <c:v>12.564883353500001</c:v>
                </c:pt>
                <c:pt idx="13" formatCode="0.0">
                  <c:v>30.240921855890001</c:v>
                </c:pt>
                <c:pt idx="14" formatCode="0.0">
                  <c:v>30.660648102010008</c:v>
                </c:pt>
                <c:pt idx="15" formatCode="0.0">
                  <c:v>42.674452985590001</c:v>
                </c:pt>
                <c:pt idx="16" formatCode="0.0">
                  <c:v>13.364453734580001</c:v>
                </c:pt>
                <c:pt idx="17" formatCode="0.0">
                  <c:v>24.231288490259967</c:v>
                </c:pt>
                <c:pt idx="18" formatCode="0.0">
                  <c:v>21.063288030469977</c:v>
                </c:pt>
                <c:pt idx="19" formatCode="0.0">
                  <c:v>15.55985320814</c:v>
                </c:pt>
                <c:pt idx="20" formatCode="0.0">
                  <c:v>22.473679723099998</c:v>
                </c:pt>
                <c:pt idx="21" formatCode="0.0">
                  <c:v>16.43854144358</c:v>
                </c:pt>
                <c:pt idx="22" formatCode="0.0">
                  <c:v>19.588754659530014</c:v>
                </c:pt>
                <c:pt idx="23" formatCode="0.0">
                  <c:v>21.920005337970004</c:v>
                </c:pt>
                <c:pt idx="24" formatCode="0.0">
                  <c:v>24.040975232800001</c:v>
                </c:pt>
                <c:pt idx="25" formatCode="0.0">
                  <c:v>24.722878552820003</c:v>
                </c:pt>
                <c:pt idx="26" formatCode="0.0">
                  <c:v>14.036100000000001</c:v>
                </c:pt>
                <c:pt idx="27" formatCode="0.0">
                  <c:v>21.568619328019999</c:v>
                </c:pt>
                <c:pt idx="28" formatCode="0.0">
                  <c:v>13.463102655430061</c:v>
                </c:pt>
                <c:pt idx="29" formatCode="0.0">
                  <c:v>12.400702452860004</c:v>
                </c:pt>
                <c:pt idx="30" formatCode="0.0">
                  <c:v>14.69368259742</c:v>
                </c:pt>
                <c:pt idx="31" formatCode="0.0">
                  <c:v>16.540571013559997</c:v>
                </c:pt>
                <c:pt idx="32" formatCode="0.0">
                  <c:v>22.44622126214</c:v>
                </c:pt>
              </c:numCache>
            </c:numRef>
          </c:val>
          <c:extLst>
            <c:ext xmlns:c16="http://schemas.microsoft.com/office/drawing/2014/chart" uri="{C3380CC4-5D6E-409C-BE32-E72D297353CC}">
              <c16:uniqueId val="{00000000-A8CB-4342-ACEB-4643A3B9DAC7}"/>
            </c:ext>
          </c:extLst>
        </c:ser>
        <c:dLbls>
          <c:showLegendKey val="0"/>
          <c:showVal val="0"/>
          <c:showCatName val="0"/>
          <c:showSerName val="0"/>
          <c:showPercent val="0"/>
          <c:showBubbleSize val="0"/>
        </c:dLbls>
        <c:gapWidth val="100"/>
        <c:axId val="461729336"/>
        <c:axId val="1"/>
      </c:barChart>
      <c:lineChart>
        <c:grouping val="standard"/>
        <c:varyColors val="0"/>
        <c:ser>
          <c:idx val="1"/>
          <c:order val="0"/>
          <c:tx>
            <c:strRef>
              <c:f>'Figure 2.3.11'!$B$5</c:f>
              <c:strCache>
                <c:ptCount val="1"/>
                <c:pt idx="0">
                  <c:v>Debt market of NGSs, number of transactions (right axis)</c:v>
                </c:pt>
              </c:strCache>
            </c:strRef>
          </c:tx>
          <c:spPr>
            <a:ln w="38100"/>
          </c:spPr>
          <c:marker>
            <c:symbol val="none"/>
          </c:marker>
          <c:cat>
            <c:numRef>
              <c:f>'Figure 2.3.11'!$C$4:$AI$4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2.3.11'!$C$5:$AI$5</c:f>
              <c:numCache>
                <c:formatCode>#,##0</c:formatCode>
                <c:ptCount val="33"/>
                <c:pt idx="0">
                  <c:v>292</c:v>
                </c:pt>
                <c:pt idx="1">
                  <c:v>311</c:v>
                </c:pt>
                <c:pt idx="2">
                  <c:v>361</c:v>
                </c:pt>
                <c:pt idx="3">
                  <c:v>412</c:v>
                </c:pt>
                <c:pt idx="4">
                  <c:v>273</c:v>
                </c:pt>
                <c:pt idx="5">
                  <c:v>307</c:v>
                </c:pt>
                <c:pt idx="6">
                  <c:v>310</c:v>
                </c:pt>
                <c:pt idx="7">
                  <c:v>252</c:v>
                </c:pt>
                <c:pt idx="8">
                  <c:v>359</c:v>
                </c:pt>
                <c:pt idx="9">
                  <c:v>254</c:v>
                </c:pt>
                <c:pt idx="10" formatCode="General">
                  <c:v>266</c:v>
                </c:pt>
                <c:pt idx="11" formatCode="General">
                  <c:v>357</c:v>
                </c:pt>
                <c:pt idx="12" formatCode="General">
                  <c:v>228</c:v>
                </c:pt>
                <c:pt idx="13" formatCode="General">
                  <c:v>376</c:v>
                </c:pt>
                <c:pt idx="14" formatCode="General">
                  <c:v>330</c:v>
                </c:pt>
                <c:pt idx="15" formatCode="General">
                  <c:v>339</c:v>
                </c:pt>
                <c:pt idx="16" formatCode="General">
                  <c:v>136</c:v>
                </c:pt>
                <c:pt idx="17" formatCode="General">
                  <c:v>251</c:v>
                </c:pt>
                <c:pt idx="18" formatCode="General">
                  <c:v>169</c:v>
                </c:pt>
                <c:pt idx="19" formatCode="#\ ##0;;\–">
                  <c:v>167</c:v>
                </c:pt>
                <c:pt idx="20" formatCode="#\ ##0;;\–">
                  <c:v>148</c:v>
                </c:pt>
                <c:pt idx="21" formatCode="#\ ##0;;\–">
                  <c:v>168</c:v>
                </c:pt>
                <c:pt idx="22" formatCode="#\ ##0;;\–">
                  <c:v>226</c:v>
                </c:pt>
                <c:pt idx="23" formatCode="#\ ##0;;\–">
                  <c:v>230</c:v>
                </c:pt>
                <c:pt idx="24" formatCode="#\ ##0;;\–">
                  <c:v>245</c:v>
                </c:pt>
                <c:pt idx="25" formatCode="#\ ##0;;\–">
                  <c:v>203</c:v>
                </c:pt>
                <c:pt idx="26" formatCode="#\ ##0;;\–">
                  <c:v>223</c:v>
                </c:pt>
                <c:pt idx="27" formatCode="#\ ##0;;\–">
                  <c:v>255</c:v>
                </c:pt>
                <c:pt idx="28" formatCode="#\ ##0;;\–">
                  <c:v>347</c:v>
                </c:pt>
                <c:pt idx="29" formatCode="#\ ##0;;\–">
                  <c:v>204</c:v>
                </c:pt>
                <c:pt idx="30" formatCode="#\ ##0;;\–">
                  <c:v>205</c:v>
                </c:pt>
                <c:pt idx="31" formatCode="#\ ##0;;\–">
                  <c:v>270</c:v>
                </c:pt>
                <c:pt idx="32" formatCode="#\ ##0;;\–">
                  <c:v>233</c:v>
                </c:pt>
              </c:numCache>
            </c:numRef>
          </c:val>
          <c:smooth val="0"/>
          <c:extLst>
            <c:ext xmlns:c16="http://schemas.microsoft.com/office/drawing/2014/chart" uri="{C3380CC4-5D6E-409C-BE32-E72D297353CC}">
              <c16:uniqueId val="{00000001-A8CB-4342-ACEB-4643A3B9DAC7}"/>
            </c:ext>
          </c:extLst>
        </c:ser>
        <c:dLbls>
          <c:showLegendKey val="0"/>
          <c:showVal val="0"/>
          <c:showCatName val="0"/>
          <c:showSerName val="0"/>
          <c:showPercent val="0"/>
          <c:showBubbleSize val="0"/>
        </c:dLbls>
        <c:marker val="1"/>
        <c:smooth val="0"/>
        <c:axId val="3"/>
        <c:axId val="4"/>
      </c:lineChart>
      <c:dateAx>
        <c:axId val="461729336"/>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1"/>
        <c:lblOffset val="100"/>
        <c:baseTimeUnit val="months"/>
        <c:majorUnit val="6"/>
        <c:majorTimeUnit val="months"/>
      </c:dateAx>
      <c:valAx>
        <c:axId val="1"/>
        <c:scaling>
          <c:orientation val="minMax"/>
          <c:max val="45"/>
        </c:scaling>
        <c:delete val="0"/>
        <c:axPos val="l"/>
        <c:majorGridlines>
          <c:spPr>
            <a:ln w="0">
              <a:prstDash val="sysDot"/>
            </a:ln>
          </c:spPr>
        </c:majorGridlines>
        <c:title>
          <c:tx>
            <c:rich>
              <a:bodyPr/>
              <a:lstStyle/>
              <a:p>
                <a:pPr>
                  <a:defRPr lang="en-US" b="0"/>
                </a:pPr>
                <a:r>
                  <a:rPr lang="en-US" b="0"/>
                  <a:t>KZT bln.</a:t>
                </a:r>
              </a:p>
            </c:rich>
          </c:tx>
          <c:layout>
            <c:manualLayout>
              <c:xMode val="edge"/>
              <c:yMode val="edge"/>
              <c:x val="2.2171772324079929E-3"/>
              <c:y val="0.30264783078585766"/>
            </c:manualLayout>
          </c:layout>
          <c:overlay val="0"/>
        </c:title>
        <c:numFmt formatCode="0" sourceLinked="0"/>
        <c:majorTickMark val="out"/>
        <c:minorTickMark val="none"/>
        <c:tickLblPos val="nextTo"/>
        <c:txPr>
          <a:bodyPr rot="0" vert="horz"/>
          <a:lstStyle/>
          <a:p>
            <a:pPr>
              <a:defRPr lang="en-US"/>
            </a:pPr>
            <a:endParaRPr lang="ru-RU"/>
          </a:p>
        </c:txPr>
        <c:crossAx val="461729336"/>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900"/>
        </c:scaling>
        <c:delete val="0"/>
        <c:axPos val="r"/>
        <c:title>
          <c:tx>
            <c:rich>
              <a:bodyPr rot="5400000" vert="horz"/>
              <a:lstStyle/>
              <a:p>
                <a:pPr>
                  <a:defRPr lang="en-US" b="0"/>
                </a:pPr>
                <a:r>
                  <a:rPr lang="en-US" b="0"/>
                  <a:t>number of transactions, un.</a:t>
                </a:r>
              </a:p>
            </c:rich>
          </c:tx>
          <c:layout>
            <c:manualLayout>
              <c:xMode val="edge"/>
              <c:yMode val="edge"/>
              <c:x val="0.96472019464720193"/>
              <c:y val="0.13962289640265557"/>
            </c:manualLayout>
          </c:layout>
          <c:overlay val="0"/>
        </c:title>
        <c:numFmt formatCode="#,##0" sourceLinked="0"/>
        <c:majorTickMark val="out"/>
        <c:minorTickMark val="none"/>
        <c:tickLblPos val="nextTo"/>
        <c:txPr>
          <a:bodyPr rot="0" vert="horz"/>
          <a:lstStyle/>
          <a:p>
            <a:pPr>
              <a:defRPr lang="en-US"/>
            </a:pPr>
            <a:endParaRPr lang="ru-RU"/>
          </a:p>
        </c:txPr>
        <c:crossAx val="3"/>
        <c:crosses val="max"/>
        <c:crossBetween val="between"/>
        <c:majorUnit val="100"/>
      </c:valAx>
    </c:plotArea>
    <c:legend>
      <c:legendPos val="r"/>
      <c:layout>
        <c:manualLayout>
          <c:xMode val="edge"/>
          <c:yMode val="edge"/>
          <c:wMode val="edge"/>
          <c:hMode val="edge"/>
          <c:x val="0.11682376381784393"/>
          <c:y val="0.85092596881272187"/>
          <c:w val="0.86457152709925855"/>
          <c:h val="0.98839084452678705"/>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401657145797954"/>
          <c:y val="3.3475664535221689E-2"/>
          <c:w val="0.76719695332201165"/>
          <c:h val="0.66336028466240382"/>
        </c:manualLayout>
      </c:layout>
      <c:areaChart>
        <c:grouping val="stacked"/>
        <c:varyColors val="0"/>
        <c:ser>
          <c:idx val="2"/>
          <c:order val="0"/>
          <c:tx>
            <c:strRef>
              <c:f>'Figure 2.3.12'!$B$9</c:f>
              <c:strCache>
                <c:ptCount val="1"/>
                <c:pt idx="0">
                  <c:v>Category 3</c:v>
                </c:pt>
              </c:strCache>
            </c:strRef>
          </c:tx>
          <c:cat>
            <c:numRef>
              <c:f>'Figure 2.3.12'!$C$4:$AI$4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2.3.12'!$C$9:$AI$9</c:f>
              <c:numCache>
                <c:formatCode>#,##0.00</c:formatCode>
                <c:ptCount val="33"/>
                <c:pt idx="0">
                  <c:v>57.368049712910263</c:v>
                </c:pt>
                <c:pt idx="1">
                  <c:v>84.792765990929681</c:v>
                </c:pt>
                <c:pt idx="2">
                  <c:v>84.783314288150578</c:v>
                </c:pt>
                <c:pt idx="3">
                  <c:v>78.816634968949103</c:v>
                </c:pt>
                <c:pt idx="4">
                  <c:v>110.45350254166252</c:v>
                </c:pt>
                <c:pt idx="5">
                  <c:v>108.31194978986849</c:v>
                </c:pt>
                <c:pt idx="6">
                  <c:v>102.52180184864312</c:v>
                </c:pt>
                <c:pt idx="7">
                  <c:v>101.25486106718789</c:v>
                </c:pt>
                <c:pt idx="8">
                  <c:v>71.267642857384899</c:v>
                </c:pt>
                <c:pt idx="9" formatCode="0.00">
                  <c:v>71.296657784835702</c:v>
                </c:pt>
                <c:pt idx="10" formatCode="0.00">
                  <c:v>70.712183723643108</c:v>
                </c:pt>
                <c:pt idx="11" formatCode="0.00">
                  <c:v>68.911074668897697</c:v>
                </c:pt>
                <c:pt idx="12">
                  <c:v>65.603425682244406</c:v>
                </c:pt>
                <c:pt idx="13">
                  <c:v>65.590196653743959</c:v>
                </c:pt>
                <c:pt idx="14">
                  <c:v>65.501926313602624</c:v>
                </c:pt>
                <c:pt idx="15">
                  <c:v>80.381246493531947</c:v>
                </c:pt>
                <c:pt idx="16">
                  <c:v>80.379534501608347</c:v>
                </c:pt>
                <c:pt idx="17">
                  <c:v>76.626650126785023</c:v>
                </c:pt>
                <c:pt idx="18">
                  <c:v>104.81312483129696</c:v>
                </c:pt>
                <c:pt idx="19">
                  <c:v>101.30968517143828</c:v>
                </c:pt>
                <c:pt idx="20">
                  <c:v>71.339607422739064</c:v>
                </c:pt>
                <c:pt idx="21">
                  <c:v>68.794932088891883</c:v>
                </c:pt>
                <c:pt idx="22">
                  <c:v>68.794153910744811</c:v>
                </c:pt>
                <c:pt idx="23">
                  <c:v>64.524551815886156</c:v>
                </c:pt>
                <c:pt idx="24">
                  <c:v>64.8583</c:v>
                </c:pt>
                <c:pt idx="25">
                  <c:v>64.845476097003655</c:v>
                </c:pt>
                <c:pt idx="26">
                  <c:v>64.845943000000005</c:v>
                </c:pt>
                <c:pt idx="27">
                  <c:v>92.179237999999998</c:v>
                </c:pt>
                <c:pt idx="28">
                  <c:v>92.181548680894949</c:v>
                </c:pt>
                <c:pt idx="29">
                  <c:v>92.435685126495642</c:v>
                </c:pt>
                <c:pt idx="30">
                  <c:v>92.410405578631227</c:v>
                </c:pt>
                <c:pt idx="31">
                  <c:v>90.919657610936895</c:v>
                </c:pt>
                <c:pt idx="32">
                  <c:v>89.604025044189981</c:v>
                </c:pt>
              </c:numCache>
            </c:numRef>
          </c:val>
          <c:extLst>
            <c:ext xmlns:c16="http://schemas.microsoft.com/office/drawing/2014/chart" uri="{C3380CC4-5D6E-409C-BE32-E72D297353CC}">
              <c16:uniqueId val="{00000000-66BF-4FD7-8A65-99DE1D4158A5}"/>
            </c:ext>
          </c:extLst>
        </c:ser>
        <c:ser>
          <c:idx val="1"/>
          <c:order val="1"/>
          <c:tx>
            <c:strRef>
              <c:f>'Figure 2.3.12'!$B$7</c:f>
              <c:strCache>
                <c:ptCount val="1"/>
                <c:pt idx="0">
                  <c:v>Category 2</c:v>
                </c:pt>
              </c:strCache>
            </c:strRef>
          </c:tx>
          <c:cat>
            <c:numRef>
              <c:f>'Figure 2.3.12'!$C$4:$AI$4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2.3.12'!$C$7:$AI$7</c:f>
              <c:numCache>
                <c:formatCode>#,##0.00</c:formatCode>
                <c:ptCount val="33"/>
                <c:pt idx="0">
                  <c:v>1727.3194724549753</c:v>
                </c:pt>
                <c:pt idx="1">
                  <c:v>1679.3634858709165</c:v>
                </c:pt>
                <c:pt idx="2">
                  <c:v>1673.5474031780311</c:v>
                </c:pt>
                <c:pt idx="3">
                  <c:v>1673.8212845148173</c:v>
                </c:pt>
                <c:pt idx="4">
                  <c:v>1634.5359762616536</c:v>
                </c:pt>
                <c:pt idx="5">
                  <c:v>1571.6314094509562</c:v>
                </c:pt>
                <c:pt idx="6">
                  <c:v>1569.1754264034389</c:v>
                </c:pt>
                <c:pt idx="7">
                  <c:v>1561.9205149913726</c:v>
                </c:pt>
                <c:pt idx="8">
                  <c:v>1560.6443903439863</c:v>
                </c:pt>
                <c:pt idx="9" formatCode="0.00">
                  <c:v>1544.6208705617121</c:v>
                </c:pt>
                <c:pt idx="10" formatCode="0.00">
                  <c:v>1338.4024409561889</c:v>
                </c:pt>
                <c:pt idx="11" formatCode="0.00">
                  <c:v>1326.1250863986704</c:v>
                </c:pt>
                <c:pt idx="12" formatCode="0.00">
                  <c:v>1248.3406619865316</c:v>
                </c:pt>
                <c:pt idx="13" formatCode="0.00">
                  <c:v>1243.2677751368208</c:v>
                </c:pt>
                <c:pt idx="14" formatCode="0.00">
                  <c:v>1242.6080572639883</c:v>
                </c:pt>
                <c:pt idx="15" formatCode="0.00">
                  <c:v>1246.7432310443758</c:v>
                </c:pt>
                <c:pt idx="16" formatCode="0.00">
                  <c:v>1213.4473492718394</c:v>
                </c:pt>
                <c:pt idx="17" formatCode="0.00">
                  <c:v>1183.7864723900002</c:v>
                </c:pt>
                <c:pt idx="18" formatCode="0.00">
                  <c:v>1179.1624783900004</c:v>
                </c:pt>
                <c:pt idx="19" formatCode="0.00">
                  <c:v>1165.0401233900004</c:v>
                </c:pt>
                <c:pt idx="20" formatCode="0.00">
                  <c:v>1163.2122483900002</c:v>
                </c:pt>
                <c:pt idx="21" formatCode="0.00">
                  <c:v>1152.23360239</c:v>
                </c:pt>
                <c:pt idx="22" formatCode="0.00">
                  <c:v>1152.2032273900002</c:v>
                </c:pt>
                <c:pt idx="23" formatCode="0.00">
                  <c:v>1149.2762873900001</c:v>
                </c:pt>
                <c:pt idx="24" formatCode="0.00">
                  <c:v>1145.3283000000001</c:v>
                </c:pt>
                <c:pt idx="25" formatCode="0.00">
                  <c:v>1145.2360473900001</c:v>
                </c:pt>
                <c:pt idx="26" formatCode="0.00">
                  <c:v>1145.2394199999999</c:v>
                </c:pt>
                <c:pt idx="27" formatCode="0.00">
                  <c:v>1140.1839199999999</c:v>
                </c:pt>
                <c:pt idx="28" formatCode="0.00">
                  <c:v>1135.2030481899999</c:v>
                </c:pt>
                <c:pt idx="29" formatCode="0.00">
                  <c:v>1130.1904285900002</c:v>
                </c:pt>
                <c:pt idx="30" formatCode="0.00">
                  <c:v>1126.4884535900003</c:v>
                </c:pt>
                <c:pt idx="31" formatCode="0.00">
                  <c:v>1117.6324921900002</c:v>
                </c:pt>
                <c:pt idx="32">
                  <c:v>1117.66511719</c:v>
                </c:pt>
              </c:numCache>
            </c:numRef>
          </c:val>
          <c:extLst>
            <c:ext xmlns:c16="http://schemas.microsoft.com/office/drawing/2014/chart" uri="{C3380CC4-5D6E-409C-BE32-E72D297353CC}">
              <c16:uniqueId val="{00000001-66BF-4FD7-8A65-99DE1D4158A5}"/>
            </c:ext>
          </c:extLst>
        </c:ser>
        <c:ser>
          <c:idx val="0"/>
          <c:order val="2"/>
          <c:tx>
            <c:strRef>
              <c:f>'Figure 2.3.12'!$B$5</c:f>
              <c:strCache>
                <c:ptCount val="1"/>
                <c:pt idx="0">
                  <c:v>Category 1</c:v>
                </c:pt>
              </c:strCache>
            </c:strRef>
          </c:tx>
          <c:cat>
            <c:numRef>
              <c:f>'Figure 2.3.12'!$C$4:$AI$4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2.3.12'!$C$5:$AI$5</c:f>
              <c:numCache>
                <c:formatCode>#,##0.00</c:formatCode>
                <c:ptCount val="33"/>
                <c:pt idx="0">
                  <c:v>745.82792438963122</c:v>
                </c:pt>
                <c:pt idx="1">
                  <c:v>807.4324434546636</c:v>
                </c:pt>
                <c:pt idx="2">
                  <c:v>805.59030239401613</c:v>
                </c:pt>
                <c:pt idx="3">
                  <c:v>968.77493555532158</c:v>
                </c:pt>
                <c:pt idx="4">
                  <c:v>990.84366876052286</c:v>
                </c:pt>
                <c:pt idx="5">
                  <c:v>1051.4759772315722</c:v>
                </c:pt>
                <c:pt idx="6">
                  <c:v>1070.8064455398642</c:v>
                </c:pt>
                <c:pt idx="7">
                  <c:v>1065.4586253440943</c:v>
                </c:pt>
                <c:pt idx="8">
                  <c:v>1137.7036931104337</c:v>
                </c:pt>
                <c:pt idx="9">
                  <c:v>1613.7994826275501</c:v>
                </c:pt>
                <c:pt idx="10">
                  <c:v>1608.7518249515988</c:v>
                </c:pt>
                <c:pt idx="11">
                  <c:v>1607.7567358898295</c:v>
                </c:pt>
                <c:pt idx="12">
                  <c:v>3313.1801867397357</c:v>
                </c:pt>
                <c:pt idx="13">
                  <c:v>4431.1336322849393</c:v>
                </c:pt>
                <c:pt idx="14">
                  <c:v>4429.7249612733349</c:v>
                </c:pt>
                <c:pt idx="15">
                  <c:v>4483.5947944775189</c:v>
                </c:pt>
                <c:pt idx="16">
                  <c:v>4487.9422303155543</c:v>
                </c:pt>
                <c:pt idx="17">
                  <c:v>4512.3863931099559</c:v>
                </c:pt>
                <c:pt idx="18">
                  <c:v>4736.9577849366788</c:v>
                </c:pt>
                <c:pt idx="19">
                  <c:v>4754.7397173001591</c:v>
                </c:pt>
                <c:pt idx="20">
                  <c:v>4768.1038326221133</c:v>
                </c:pt>
                <c:pt idx="21">
                  <c:v>4670.8895437725214</c:v>
                </c:pt>
                <c:pt idx="22">
                  <c:v>4659.0632514155204</c:v>
                </c:pt>
                <c:pt idx="23">
                  <c:v>4687.7458831498334</c:v>
                </c:pt>
                <c:pt idx="24">
                  <c:v>4733.5404000000008</c:v>
                </c:pt>
                <c:pt idx="25">
                  <c:v>4650.4146690926354</c:v>
                </c:pt>
                <c:pt idx="26">
                  <c:v>4650.1652000000004</c:v>
                </c:pt>
                <c:pt idx="27">
                  <c:v>3336.247359</c:v>
                </c:pt>
                <c:pt idx="28">
                  <c:v>3322.800671221707</c:v>
                </c:pt>
                <c:pt idx="29">
                  <c:v>3351.1953725028202</c:v>
                </c:pt>
                <c:pt idx="30">
                  <c:v>3511.0053515233017</c:v>
                </c:pt>
                <c:pt idx="31">
                  <c:v>3472.6946610664422</c:v>
                </c:pt>
                <c:pt idx="32">
                  <c:v>3426.7516647768271</c:v>
                </c:pt>
              </c:numCache>
            </c:numRef>
          </c:val>
          <c:extLst>
            <c:ext xmlns:c16="http://schemas.microsoft.com/office/drawing/2014/chart" uri="{C3380CC4-5D6E-409C-BE32-E72D297353CC}">
              <c16:uniqueId val="{00000002-66BF-4FD7-8A65-99DE1D4158A5}"/>
            </c:ext>
          </c:extLst>
        </c:ser>
        <c:dLbls>
          <c:showLegendKey val="0"/>
          <c:showVal val="0"/>
          <c:showCatName val="0"/>
          <c:showSerName val="0"/>
          <c:showPercent val="0"/>
          <c:showBubbleSize val="0"/>
        </c:dLbls>
        <c:axId val="461727696"/>
        <c:axId val="1"/>
      </c:areaChart>
      <c:lineChart>
        <c:grouping val="standard"/>
        <c:varyColors val="0"/>
        <c:ser>
          <c:idx val="3"/>
          <c:order val="3"/>
          <c:tx>
            <c:strRef>
              <c:f>'Figure 2.3.12'!$B$13</c:f>
              <c:strCache>
                <c:ptCount val="1"/>
                <c:pt idx="0">
                  <c:v>KASE_BY Index at month-end (right axis)</c:v>
                </c:pt>
              </c:strCache>
            </c:strRef>
          </c:tx>
          <c:spPr>
            <a:ln w="38100">
              <a:solidFill>
                <a:srgbClr val="FFC000"/>
              </a:solidFill>
            </a:ln>
          </c:spPr>
          <c:marker>
            <c:symbol val="none"/>
          </c:marker>
          <c:cat>
            <c:numRef>
              <c:f>'Figure 2.3.12'!$C$4:$AI$4</c:f>
              <c:numCache>
                <c:formatCode>m/d/yyyy</c:formatCode>
                <c:ptCount val="33"/>
                <c:pt idx="0">
                  <c:v>40179</c:v>
                </c:pt>
                <c:pt idx="1">
                  <c:v>40210</c:v>
                </c:pt>
                <c:pt idx="2">
                  <c:v>40238</c:v>
                </c:pt>
                <c:pt idx="3">
                  <c:v>40269</c:v>
                </c:pt>
                <c:pt idx="4">
                  <c:v>40299</c:v>
                </c:pt>
                <c:pt idx="5">
                  <c:v>40330</c:v>
                </c:pt>
                <c:pt idx="6">
                  <c:v>40360</c:v>
                </c:pt>
                <c:pt idx="7">
                  <c:v>40391</c:v>
                </c:pt>
                <c:pt idx="8">
                  <c:v>40422</c:v>
                </c:pt>
                <c:pt idx="9">
                  <c:v>40452</c:v>
                </c:pt>
                <c:pt idx="10">
                  <c:v>40483</c:v>
                </c:pt>
                <c:pt idx="11">
                  <c:v>40513</c:v>
                </c:pt>
                <c:pt idx="12">
                  <c:v>40544</c:v>
                </c:pt>
                <c:pt idx="13">
                  <c:v>40575</c:v>
                </c:pt>
                <c:pt idx="14">
                  <c:v>40603</c:v>
                </c:pt>
                <c:pt idx="15">
                  <c:v>40634</c:v>
                </c:pt>
                <c:pt idx="16">
                  <c:v>40664</c:v>
                </c:pt>
                <c:pt idx="17">
                  <c:v>40695</c:v>
                </c:pt>
                <c:pt idx="18">
                  <c:v>40725</c:v>
                </c:pt>
                <c:pt idx="19">
                  <c:v>40756</c:v>
                </c:pt>
                <c:pt idx="20">
                  <c:v>40787</c:v>
                </c:pt>
                <c:pt idx="21">
                  <c:v>40817</c:v>
                </c:pt>
                <c:pt idx="22">
                  <c:v>40848</c:v>
                </c:pt>
                <c:pt idx="23">
                  <c:v>40878</c:v>
                </c:pt>
                <c:pt idx="24">
                  <c:v>40909</c:v>
                </c:pt>
                <c:pt idx="25">
                  <c:v>40940</c:v>
                </c:pt>
                <c:pt idx="26">
                  <c:v>40969</c:v>
                </c:pt>
                <c:pt idx="27">
                  <c:v>41000</c:v>
                </c:pt>
                <c:pt idx="28">
                  <c:v>41030</c:v>
                </c:pt>
                <c:pt idx="29">
                  <c:v>41061</c:v>
                </c:pt>
                <c:pt idx="30">
                  <c:v>41091</c:v>
                </c:pt>
                <c:pt idx="31">
                  <c:v>41122</c:v>
                </c:pt>
                <c:pt idx="32">
                  <c:v>41153</c:v>
                </c:pt>
              </c:numCache>
            </c:numRef>
          </c:cat>
          <c:val>
            <c:numRef>
              <c:f>'Figure 2.3.12'!$C$13:$AI$13</c:f>
              <c:numCache>
                <c:formatCode>0.00</c:formatCode>
                <c:ptCount val="33"/>
                <c:pt idx="0">
                  <c:v>15.015204233599999</c:v>
                </c:pt>
                <c:pt idx="1">
                  <c:v>14.890526006999998</c:v>
                </c:pt>
                <c:pt idx="2">
                  <c:v>14.172756247300001</c:v>
                </c:pt>
                <c:pt idx="3">
                  <c:v>14.022914393600001</c:v>
                </c:pt>
                <c:pt idx="4">
                  <c:v>14.100999618199999</c:v>
                </c:pt>
                <c:pt idx="5">
                  <c:v>14.1504857484</c:v>
                </c:pt>
                <c:pt idx="6">
                  <c:v>14.257181908800002</c:v>
                </c:pt>
                <c:pt idx="7">
                  <c:v>14.260695498299999</c:v>
                </c:pt>
                <c:pt idx="8">
                  <c:v>14.112220958400002</c:v>
                </c:pt>
                <c:pt idx="9">
                  <c:v>14.202386403799999</c:v>
                </c:pt>
                <c:pt idx="10">
                  <c:v>14.226637480199999</c:v>
                </c:pt>
                <c:pt idx="11">
                  <c:v>13.8847539233</c:v>
                </c:pt>
                <c:pt idx="12">
                  <c:v>14.207166407599999</c:v>
                </c:pt>
                <c:pt idx="13">
                  <c:v>14.226155825199999</c:v>
                </c:pt>
                <c:pt idx="14">
                  <c:v>14.7494328734</c:v>
                </c:pt>
                <c:pt idx="15">
                  <c:v>14.3500106771</c:v>
                </c:pt>
                <c:pt idx="16">
                  <c:v>14.724346303600001</c:v>
                </c:pt>
                <c:pt idx="17">
                  <c:v>14.811914549200001</c:v>
                </c:pt>
                <c:pt idx="18">
                  <c:v>14.728334747899998</c:v>
                </c:pt>
                <c:pt idx="19">
                  <c:v>14.665481375600001</c:v>
                </c:pt>
                <c:pt idx="20">
                  <c:v>14.486412249999999</c:v>
                </c:pt>
                <c:pt idx="21">
                  <c:v>14.706202253100001</c:v>
                </c:pt>
                <c:pt idx="22">
                  <c:v>15.716068483000001</c:v>
                </c:pt>
                <c:pt idx="23">
                  <c:v>15.116033000000002</c:v>
                </c:pt>
                <c:pt idx="24">
                  <c:v>15.162302800000003</c:v>
                </c:pt>
                <c:pt idx="25">
                  <c:v>15.157604091</c:v>
                </c:pt>
                <c:pt idx="26">
                  <c:v>15.259999999999998</c:v>
                </c:pt>
                <c:pt idx="27">
                  <c:v>15.345919250500001</c:v>
                </c:pt>
                <c:pt idx="28">
                  <c:v>15.299219389300001</c:v>
                </c:pt>
                <c:pt idx="29">
                  <c:v>13.691428899</c:v>
                </c:pt>
                <c:pt idx="30">
                  <c:v>13.714023490000002</c:v>
                </c:pt>
                <c:pt idx="31">
                  <c:v>13.3669650625</c:v>
                </c:pt>
                <c:pt idx="32">
                  <c:v>13.479079199999999</c:v>
                </c:pt>
              </c:numCache>
            </c:numRef>
          </c:val>
          <c:smooth val="0"/>
          <c:extLst>
            <c:ext xmlns:c16="http://schemas.microsoft.com/office/drawing/2014/chart" uri="{C3380CC4-5D6E-409C-BE32-E72D297353CC}">
              <c16:uniqueId val="{00000003-66BF-4FD7-8A65-99DE1D4158A5}"/>
            </c:ext>
          </c:extLst>
        </c:ser>
        <c:dLbls>
          <c:showLegendKey val="0"/>
          <c:showVal val="0"/>
          <c:showCatName val="0"/>
          <c:showSerName val="0"/>
          <c:showPercent val="0"/>
          <c:showBubbleSize val="0"/>
        </c:dLbls>
        <c:marker val="1"/>
        <c:smooth val="0"/>
        <c:axId val="3"/>
        <c:axId val="4"/>
      </c:lineChart>
      <c:dateAx>
        <c:axId val="461727696"/>
        <c:scaling>
          <c:orientation val="minMax"/>
        </c:scaling>
        <c:delete val="0"/>
        <c:axPos val="b"/>
        <c:numFmt formatCode="mm/yyyy" sourceLinked="0"/>
        <c:majorTickMark val="out"/>
        <c:minorTickMark val="none"/>
        <c:tickLblPos val="nextTo"/>
        <c:txPr>
          <a:bodyPr rot="0" vert="horz"/>
          <a:lstStyle/>
          <a:p>
            <a:pPr>
              <a:defRPr lang="en-US"/>
            </a:pPr>
            <a:endParaRPr lang="ru-RU"/>
          </a:p>
        </c:txPr>
        <c:crossAx val="1"/>
        <c:crosses val="autoZero"/>
        <c:auto val="1"/>
        <c:lblOffset val="100"/>
        <c:baseTimeUnit val="months"/>
        <c:majorUnit val="6"/>
        <c:majorTimeUnit val="months"/>
      </c:dateAx>
      <c:valAx>
        <c:axId val="1"/>
        <c:scaling>
          <c:orientation val="minMax"/>
          <c:max val="6000"/>
        </c:scaling>
        <c:delete val="0"/>
        <c:axPos val="l"/>
        <c:majorGridlines>
          <c:spPr>
            <a:ln w="0">
              <a:prstDash val="sysDot"/>
            </a:ln>
          </c:spPr>
        </c:majorGridlines>
        <c:title>
          <c:tx>
            <c:rich>
              <a:bodyPr/>
              <a:lstStyle/>
              <a:p>
                <a:pPr>
                  <a:defRPr lang="en-US" b="0"/>
                </a:pPr>
                <a:r>
                  <a:rPr lang="en-US" b="0"/>
                  <a:t>KZT bln.</a:t>
                </a:r>
              </a:p>
            </c:rich>
          </c:tx>
          <c:layout>
            <c:manualLayout>
              <c:xMode val="edge"/>
              <c:yMode val="edge"/>
              <c:x val="9.363346310335743E-3"/>
              <c:y val="0.25454596698902571"/>
            </c:manualLayout>
          </c:layout>
          <c:overlay val="0"/>
        </c:title>
        <c:numFmt formatCode="#,##0" sourceLinked="0"/>
        <c:majorTickMark val="out"/>
        <c:minorTickMark val="none"/>
        <c:tickLblPos val="nextTo"/>
        <c:txPr>
          <a:bodyPr rot="0" vert="horz"/>
          <a:lstStyle/>
          <a:p>
            <a:pPr>
              <a:defRPr lang="en-US"/>
            </a:pPr>
            <a:endParaRPr lang="ru-RU"/>
          </a:p>
        </c:txPr>
        <c:crossAx val="461727696"/>
        <c:crosses val="autoZero"/>
        <c:crossBetween val="midCat"/>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max val="30"/>
        </c:scaling>
        <c:delete val="0"/>
        <c:axPos val="r"/>
        <c:title>
          <c:tx>
            <c:rich>
              <a:bodyPr rot="-5400000" vert="horz"/>
              <a:lstStyle/>
              <a:p>
                <a:pPr>
                  <a:defRPr lang="en-US" b="0"/>
                </a:pPr>
                <a:r>
                  <a:rPr lang="ru-RU" b="0"/>
                  <a:t>%</a:t>
                </a:r>
              </a:p>
            </c:rich>
          </c:tx>
          <c:overlay val="0"/>
        </c:title>
        <c:numFmt formatCode="#,##0" sourceLinked="0"/>
        <c:majorTickMark val="cross"/>
        <c:minorTickMark val="none"/>
        <c:tickLblPos val="nextTo"/>
        <c:txPr>
          <a:bodyPr rot="0" vert="horz"/>
          <a:lstStyle/>
          <a:p>
            <a:pPr>
              <a:defRPr lang="en-US"/>
            </a:pPr>
            <a:endParaRPr lang="ru-RU"/>
          </a:p>
        </c:txPr>
        <c:crossAx val="3"/>
        <c:crosses val="max"/>
        <c:crossBetween val="midCat"/>
      </c:valAx>
    </c:plotArea>
    <c:legend>
      <c:legendPos val="r"/>
      <c:layout>
        <c:manualLayout>
          <c:xMode val="edge"/>
          <c:yMode val="edge"/>
          <c:wMode val="edge"/>
          <c:hMode val="edge"/>
          <c:x val="0"/>
          <c:y val="0.79855167432929952"/>
          <c:w val="1"/>
          <c:h val="0.99986048723775311"/>
        </c:manualLayout>
      </c:layout>
      <c:overlay val="0"/>
      <c:txPr>
        <a:bodyPr/>
        <a:lstStyle/>
        <a:p>
          <a:pPr>
            <a:defRPr lang="en-US"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5323447796840743E-2"/>
          <c:y val="5.0973930749759477E-2"/>
          <c:w val="0.87804879771194522"/>
          <c:h val="0.74226183991152062"/>
        </c:manualLayout>
      </c:layout>
      <c:barChart>
        <c:barDir val="col"/>
        <c:grouping val="stacked"/>
        <c:varyColors val="0"/>
        <c:ser>
          <c:idx val="2"/>
          <c:order val="2"/>
          <c:spPr>
            <a:solidFill>
              <a:schemeClr val="tx2">
                <a:lumMod val="20000"/>
                <a:lumOff val="80000"/>
              </a:schemeClr>
            </a:solidFill>
            <a:ln>
              <a:noFill/>
            </a:ln>
            <a:effectLst>
              <a:glow>
                <a:schemeClr val="accent1"/>
              </a:glow>
              <a:outerShdw dist="50800" sx="1000" sy="1000" algn="ctr" rotWithShape="0">
                <a:srgbClr val="000000"/>
              </a:outerShdw>
              <a:softEdge rad="0"/>
            </a:effectLst>
          </c:spPr>
          <c:invertIfNegative val="0"/>
          <c:val>
            <c:numRef>
              <c:f>'Figure 3.1.1.1'!$A$5:$A$136</c:f>
              <c:numCache>
                <c:formatCode>General</c:formatCode>
                <c:ptCount val="13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4</c:v>
                </c:pt>
                <c:pt idx="118">
                  <c:v>4</c:v>
                </c:pt>
                <c:pt idx="119">
                  <c:v>4</c:v>
                </c:pt>
                <c:pt idx="120">
                  <c:v>4</c:v>
                </c:pt>
                <c:pt idx="121">
                  <c:v>4</c:v>
                </c:pt>
                <c:pt idx="122">
                  <c:v>4</c:v>
                </c:pt>
                <c:pt idx="123">
                  <c:v>4</c:v>
                </c:pt>
                <c:pt idx="124">
                  <c:v>4</c:v>
                </c:pt>
                <c:pt idx="125">
                  <c:v>4</c:v>
                </c:pt>
                <c:pt idx="126">
                  <c:v>4</c:v>
                </c:pt>
                <c:pt idx="127">
                  <c:v>4</c:v>
                </c:pt>
                <c:pt idx="128">
                  <c:v>4</c:v>
                </c:pt>
                <c:pt idx="129">
                  <c:v>4</c:v>
                </c:pt>
                <c:pt idx="130">
                  <c:v>4</c:v>
                </c:pt>
                <c:pt idx="131">
                  <c:v>4</c:v>
                </c:pt>
              </c:numCache>
            </c:numRef>
          </c:val>
          <c:extLst>
            <c:ext xmlns:c16="http://schemas.microsoft.com/office/drawing/2014/chart" uri="{C3380CC4-5D6E-409C-BE32-E72D297353CC}">
              <c16:uniqueId val="{00000000-7BB9-4B6A-BCE9-EF16611EC901}"/>
            </c:ext>
          </c:extLst>
        </c:ser>
        <c:dLbls>
          <c:showLegendKey val="0"/>
          <c:showVal val="0"/>
          <c:showCatName val="0"/>
          <c:showSerName val="0"/>
          <c:showPercent val="0"/>
          <c:showBubbleSize val="0"/>
        </c:dLbls>
        <c:gapWidth val="0"/>
        <c:overlap val="100"/>
        <c:axId val="3"/>
        <c:axId val="4"/>
      </c:barChart>
      <c:lineChart>
        <c:grouping val="standard"/>
        <c:varyColors val="0"/>
        <c:ser>
          <c:idx val="0"/>
          <c:order val="0"/>
          <c:tx>
            <c:strRef>
              <c:f>'Figure 3.1.1.1'!$C$4</c:f>
              <c:strCache>
                <c:ptCount val="1"/>
                <c:pt idx="0">
                  <c:v> CBI</c:v>
                </c:pt>
              </c:strCache>
            </c:strRef>
          </c:tx>
          <c:marker>
            <c:symbol val="none"/>
          </c:marker>
          <c:cat>
            <c:numRef>
              <c:f>'Figure 3.1.1.1'!$B$5:$B$136</c:f>
              <c:numCache>
                <c:formatCode>m/d/yyyy</c:formatCode>
                <c:ptCount val="132"/>
                <c:pt idx="0">
                  <c:v>37622</c:v>
                </c:pt>
                <c:pt idx="1">
                  <c:v>37653</c:v>
                </c:pt>
                <c:pt idx="2">
                  <c:v>37681</c:v>
                </c:pt>
                <c:pt idx="3">
                  <c:v>37712</c:v>
                </c:pt>
                <c:pt idx="4">
                  <c:v>37742</c:v>
                </c:pt>
                <c:pt idx="5">
                  <c:v>37773</c:v>
                </c:pt>
                <c:pt idx="6">
                  <c:v>37803</c:v>
                </c:pt>
                <c:pt idx="7">
                  <c:v>37834</c:v>
                </c:pt>
                <c:pt idx="8">
                  <c:v>37865</c:v>
                </c:pt>
                <c:pt idx="9">
                  <c:v>37895</c:v>
                </c:pt>
                <c:pt idx="10">
                  <c:v>37926</c:v>
                </c:pt>
                <c:pt idx="11">
                  <c:v>37956</c:v>
                </c:pt>
                <c:pt idx="12">
                  <c:v>37987</c:v>
                </c:pt>
                <c:pt idx="13">
                  <c:v>38018</c:v>
                </c:pt>
                <c:pt idx="14">
                  <c:v>38047</c:v>
                </c:pt>
                <c:pt idx="15">
                  <c:v>38078</c:v>
                </c:pt>
                <c:pt idx="16">
                  <c:v>38108</c:v>
                </c:pt>
                <c:pt idx="17">
                  <c:v>38139</c:v>
                </c:pt>
                <c:pt idx="18">
                  <c:v>38169</c:v>
                </c:pt>
                <c:pt idx="19">
                  <c:v>38200</c:v>
                </c:pt>
                <c:pt idx="20">
                  <c:v>38231</c:v>
                </c:pt>
                <c:pt idx="21">
                  <c:v>38261</c:v>
                </c:pt>
                <c:pt idx="22">
                  <c:v>38292</c:v>
                </c:pt>
                <c:pt idx="23">
                  <c:v>38322</c:v>
                </c:pt>
                <c:pt idx="24">
                  <c:v>38353</c:v>
                </c:pt>
                <c:pt idx="25">
                  <c:v>38384</c:v>
                </c:pt>
                <c:pt idx="26">
                  <c:v>38412</c:v>
                </c:pt>
                <c:pt idx="27">
                  <c:v>38443</c:v>
                </c:pt>
                <c:pt idx="28">
                  <c:v>38473</c:v>
                </c:pt>
                <c:pt idx="29">
                  <c:v>38504</c:v>
                </c:pt>
                <c:pt idx="30">
                  <c:v>38534</c:v>
                </c:pt>
                <c:pt idx="31">
                  <c:v>38565</c:v>
                </c:pt>
                <c:pt idx="32">
                  <c:v>38596</c:v>
                </c:pt>
                <c:pt idx="33">
                  <c:v>38626</c:v>
                </c:pt>
                <c:pt idx="34">
                  <c:v>38657</c:v>
                </c:pt>
                <c:pt idx="35">
                  <c:v>38687</c:v>
                </c:pt>
                <c:pt idx="36">
                  <c:v>38718</c:v>
                </c:pt>
                <c:pt idx="37">
                  <c:v>38749</c:v>
                </c:pt>
                <c:pt idx="38">
                  <c:v>38777</c:v>
                </c:pt>
                <c:pt idx="39">
                  <c:v>38808</c:v>
                </c:pt>
                <c:pt idx="40">
                  <c:v>38838</c:v>
                </c:pt>
                <c:pt idx="41">
                  <c:v>38869</c:v>
                </c:pt>
                <c:pt idx="42">
                  <c:v>38899</c:v>
                </c:pt>
                <c:pt idx="43">
                  <c:v>38930</c:v>
                </c:pt>
                <c:pt idx="44">
                  <c:v>38961</c:v>
                </c:pt>
                <c:pt idx="45">
                  <c:v>38991</c:v>
                </c:pt>
                <c:pt idx="46">
                  <c:v>39022</c:v>
                </c:pt>
                <c:pt idx="47">
                  <c:v>39052</c:v>
                </c:pt>
                <c:pt idx="48">
                  <c:v>39083</c:v>
                </c:pt>
                <c:pt idx="49">
                  <c:v>39114</c:v>
                </c:pt>
                <c:pt idx="50">
                  <c:v>39142</c:v>
                </c:pt>
                <c:pt idx="51">
                  <c:v>39173</c:v>
                </c:pt>
                <c:pt idx="52">
                  <c:v>39203</c:v>
                </c:pt>
                <c:pt idx="53">
                  <c:v>39234</c:v>
                </c:pt>
                <c:pt idx="54">
                  <c:v>39264</c:v>
                </c:pt>
                <c:pt idx="55">
                  <c:v>39295</c:v>
                </c:pt>
                <c:pt idx="56">
                  <c:v>39326</c:v>
                </c:pt>
                <c:pt idx="57">
                  <c:v>39356</c:v>
                </c:pt>
                <c:pt idx="58">
                  <c:v>39387</c:v>
                </c:pt>
                <c:pt idx="59">
                  <c:v>39417</c:v>
                </c:pt>
                <c:pt idx="60">
                  <c:v>39448</c:v>
                </c:pt>
                <c:pt idx="61">
                  <c:v>39479</c:v>
                </c:pt>
                <c:pt idx="62">
                  <c:v>39508</c:v>
                </c:pt>
                <c:pt idx="63">
                  <c:v>39539</c:v>
                </c:pt>
                <c:pt idx="64">
                  <c:v>39569</c:v>
                </c:pt>
                <c:pt idx="65">
                  <c:v>39600</c:v>
                </c:pt>
                <c:pt idx="66">
                  <c:v>39630</c:v>
                </c:pt>
                <c:pt idx="67">
                  <c:v>39661</c:v>
                </c:pt>
                <c:pt idx="68">
                  <c:v>39692</c:v>
                </c:pt>
                <c:pt idx="69">
                  <c:v>39722</c:v>
                </c:pt>
                <c:pt idx="70">
                  <c:v>39753</c:v>
                </c:pt>
                <c:pt idx="71">
                  <c:v>39783</c:v>
                </c:pt>
                <c:pt idx="72">
                  <c:v>39814</c:v>
                </c:pt>
                <c:pt idx="73">
                  <c:v>39845</c:v>
                </c:pt>
                <c:pt idx="74">
                  <c:v>39873</c:v>
                </c:pt>
                <c:pt idx="75">
                  <c:v>39904</c:v>
                </c:pt>
                <c:pt idx="76">
                  <c:v>39934</c:v>
                </c:pt>
                <c:pt idx="77">
                  <c:v>39965</c:v>
                </c:pt>
                <c:pt idx="78">
                  <c:v>39995</c:v>
                </c:pt>
                <c:pt idx="79">
                  <c:v>40026</c:v>
                </c:pt>
                <c:pt idx="80">
                  <c:v>40057</c:v>
                </c:pt>
                <c:pt idx="81">
                  <c:v>40087</c:v>
                </c:pt>
                <c:pt idx="82">
                  <c:v>40118</c:v>
                </c:pt>
                <c:pt idx="83">
                  <c:v>40148</c:v>
                </c:pt>
                <c:pt idx="84">
                  <c:v>40179</c:v>
                </c:pt>
                <c:pt idx="85">
                  <c:v>40210</c:v>
                </c:pt>
                <c:pt idx="86">
                  <c:v>40238</c:v>
                </c:pt>
                <c:pt idx="87">
                  <c:v>40269</c:v>
                </c:pt>
                <c:pt idx="88">
                  <c:v>40299</c:v>
                </c:pt>
                <c:pt idx="89">
                  <c:v>40330</c:v>
                </c:pt>
                <c:pt idx="90">
                  <c:v>40360</c:v>
                </c:pt>
                <c:pt idx="91">
                  <c:v>40391</c:v>
                </c:pt>
                <c:pt idx="92">
                  <c:v>40422</c:v>
                </c:pt>
                <c:pt idx="93">
                  <c:v>40452</c:v>
                </c:pt>
                <c:pt idx="94">
                  <c:v>40483</c:v>
                </c:pt>
                <c:pt idx="95">
                  <c:v>40513</c:v>
                </c:pt>
                <c:pt idx="96">
                  <c:v>40544</c:v>
                </c:pt>
                <c:pt idx="97">
                  <c:v>40575</c:v>
                </c:pt>
                <c:pt idx="98">
                  <c:v>40603</c:v>
                </c:pt>
                <c:pt idx="99">
                  <c:v>40634</c:v>
                </c:pt>
                <c:pt idx="100">
                  <c:v>40664</c:v>
                </c:pt>
                <c:pt idx="101">
                  <c:v>40695</c:v>
                </c:pt>
                <c:pt idx="102">
                  <c:v>40725</c:v>
                </c:pt>
                <c:pt idx="103">
                  <c:v>40756</c:v>
                </c:pt>
                <c:pt idx="104">
                  <c:v>40787</c:v>
                </c:pt>
                <c:pt idx="105">
                  <c:v>40817</c:v>
                </c:pt>
                <c:pt idx="106">
                  <c:v>40848</c:v>
                </c:pt>
                <c:pt idx="107">
                  <c:v>40878</c:v>
                </c:pt>
                <c:pt idx="108">
                  <c:v>40909</c:v>
                </c:pt>
                <c:pt idx="109">
                  <c:v>40940</c:v>
                </c:pt>
                <c:pt idx="110">
                  <c:v>40969</c:v>
                </c:pt>
                <c:pt idx="111">
                  <c:v>41000</c:v>
                </c:pt>
                <c:pt idx="112">
                  <c:v>41030</c:v>
                </c:pt>
                <c:pt idx="113">
                  <c:v>41061</c:v>
                </c:pt>
                <c:pt idx="114">
                  <c:v>41091</c:v>
                </c:pt>
                <c:pt idx="115">
                  <c:v>41122</c:v>
                </c:pt>
                <c:pt idx="116">
                  <c:v>41153</c:v>
                </c:pt>
                <c:pt idx="117">
                  <c:v>41183</c:v>
                </c:pt>
                <c:pt idx="118">
                  <c:v>41214</c:v>
                </c:pt>
                <c:pt idx="119">
                  <c:v>41244</c:v>
                </c:pt>
                <c:pt idx="120">
                  <c:v>41275</c:v>
                </c:pt>
                <c:pt idx="121">
                  <c:v>41306</c:v>
                </c:pt>
                <c:pt idx="122">
                  <c:v>41334</c:v>
                </c:pt>
                <c:pt idx="123">
                  <c:v>41365</c:v>
                </c:pt>
                <c:pt idx="124">
                  <c:v>41395</c:v>
                </c:pt>
                <c:pt idx="125">
                  <c:v>41426</c:v>
                </c:pt>
                <c:pt idx="126">
                  <c:v>41456</c:v>
                </c:pt>
                <c:pt idx="127">
                  <c:v>41487</c:v>
                </c:pt>
                <c:pt idx="128">
                  <c:v>41518</c:v>
                </c:pt>
                <c:pt idx="129">
                  <c:v>41548</c:v>
                </c:pt>
                <c:pt idx="130">
                  <c:v>41579</c:v>
                </c:pt>
                <c:pt idx="131">
                  <c:v>41609</c:v>
                </c:pt>
              </c:numCache>
            </c:numRef>
          </c:cat>
          <c:val>
            <c:numRef>
              <c:f>'Figure 3.1.1.1'!$C$5:$C$136</c:f>
              <c:numCache>
                <c:formatCode>0.0</c:formatCode>
                <c:ptCount val="132"/>
                <c:pt idx="0">
                  <c:v>-0.43183370660553028</c:v>
                </c:pt>
                <c:pt idx="1">
                  <c:v>-0.5645948564536527</c:v>
                </c:pt>
                <c:pt idx="2">
                  <c:v>-0.63411494189560746</c:v>
                </c:pt>
                <c:pt idx="3">
                  <c:v>-0.5694369928940558</c:v>
                </c:pt>
                <c:pt idx="4">
                  <c:v>-0.7445089096190648</c:v>
                </c:pt>
                <c:pt idx="5">
                  <c:v>-0.52555878287617652</c:v>
                </c:pt>
                <c:pt idx="6">
                  <c:v>-0.21884270420902688</c:v>
                </c:pt>
                <c:pt idx="7">
                  <c:v>4.7585801353931999E-2</c:v>
                </c:pt>
                <c:pt idx="8">
                  <c:v>9.9747768866250988E-2</c:v>
                </c:pt>
                <c:pt idx="9">
                  <c:v>4.0605704966776526E-2</c:v>
                </c:pt>
                <c:pt idx="10">
                  <c:v>-5.2825731270797933E-2</c:v>
                </c:pt>
                <c:pt idx="11">
                  <c:v>-9.7729544058006254E-2</c:v>
                </c:pt>
                <c:pt idx="12">
                  <c:v>-6.2550845187129139E-2</c:v>
                </c:pt>
                <c:pt idx="13">
                  <c:v>-6.824450202673206E-2</c:v>
                </c:pt>
                <c:pt idx="14">
                  <c:v>-6.6609473138718733E-2</c:v>
                </c:pt>
                <c:pt idx="15">
                  <c:v>-4.4408332455851185E-2</c:v>
                </c:pt>
                <c:pt idx="16">
                  <c:v>-0.14196104320146574</c:v>
                </c:pt>
                <c:pt idx="17">
                  <c:v>-0.14567055640713042</c:v>
                </c:pt>
                <c:pt idx="18">
                  <c:v>-0.27043770158773084</c:v>
                </c:pt>
                <c:pt idx="19">
                  <c:v>-0.50822522273294934</c:v>
                </c:pt>
                <c:pt idx="20">
                  <c:v>-0.39613479772975352</c:v>
                </c:pt>
                <c:pt idx="21">
                  <c:v>-0.26393895731578071</c:v>
                </c:pt>
                <c:pt idx="22">
                  <c:v>-3.502606060493408E-2</c:v>
                </c:pt>
                <c:pt idx="23">
                  <c:v>0.16038478775781895</c:v>
                </c:pt>
                <c:pt idx="24">
                  <c:v>0.32842359408336258</c:v>
                </c:pt>
                <c:pt idx="25">
                  <c:v>0.43129314316961476</c:v>
                </c:pt>
                <c:pt idx="26">
                  <c:v>0.5061704822862968</c:v>
                </c:pt>
                <c:pt idx="27">
                  <c:v>0.4659021733477236</c:v>
                </c:pt>
                <c:pt idx="28">
                  <c:v>0.39509007439124233</c:v>
                </c:pt>
                <c:pt idx="29">
                  <c:v>0.13582024098427306</c:v>
                </c:pt>
                <c:pt idx="30">
                  <c:v>-0.11661862926073571</c:v>
                </c:pt>
                <c:pt idx="31">
                  <c:v>-0.2065087503094605</c:v>
                </c:pt>
                <c:pt idx="32">
                  <c:v>-0.24070730303292032</c:v>
                </c:pt>
                <c:pt idx="33">
                  <c:v>-0.11293033356989564</c:v>
                </c:pt>
                <c:pt idx="34">
                  <c:v>-0.1692048784940676</c:v>
                </c:pt>
                <c:pt idx="35">
                  <c:v>-0.35862791610571892</c:v>
                </c:pt>
                <c:pt idx="36">
                  <c:v>-0.57788474222602781</c:v>
                </c:pt>
                <c:pt idx="37">
                  <c:v>-0.79292186066982906</c:v>
                </c:pt>
                <c:pt idx="38">
                  <c:v>-0.9288745333984133</c:v>
                </c:pt>
                <c:pt idx="39">
                  <c:v>-0.96683840928848153</c:v>
                </c:pt>
                <c:pt idx="40">
                  <c:v>-0.90413626887887311</c:v>
                </c:pt>
                <c:pt idx="41">
                  <c:v>-0.71097587296950027</c:v>
                </c:pt>
                <c:pt idx="42">
                  <c:v>-0.55485086878297329</c:v>
                </c:pt>
                <c:pt idx="43">
                  <c:v>-0.34135319646299894</c:v>
                </c:pt>
                <c:pt idx="44">
                  <c:v>-9.8412149223418788E-2</c:v>
                </c:pt>
                <c:pt idx="45">
                  <c:v>0.21182102853712875</c:v>
                </c:pt>
                <c:pt idx="46">
                  <c:v>0.40191605779503559</c:v>
                </c:pt>
                <c:pt idx="47">
                  <c:v>0.45081643720004111</c:v>
                </c:pt>
                <c:pt idx="48">
                  <c:v>0.66347615760132495</c:v>
                </c:pt>
                <c:pt idx="49">
                  <c:v>0.98972850538651713</c:v>
                </c:pt>
                <c:pt idx="50">
                  <c:v>1.4038066077387772</c:v>
                </c:pt>
                <c:pt idx="51">
                  <c:v>1.9885145458689899</c:v>
                </c:pt>
                <c:pt idx="52">
                  <c:v>2.5020883942786085</c:v>
                </c:pt>
                <c:pt idx="53">
                  <c:v>2.7915841509860408</c:v>
                </c:pt>
                <c:pt idx="54">
                  <c:v>3.0307719251599536</c:v>
                </c:pt>
                <c:pt idx="55">
                  <c:v>3.2625631510766024</c:v>
                </c:pt>
                <c:pt idx="56">
                  <c:v>3.1041193926591393</c:v>
                </c:pt>
                <c:pt idx="57">
                  <c:v>2.8952899635500216</c:v>
                </c:pt>
                <c:pt idx="58">
                  <c:v>2.4857500842514888</c:v>
                </c:pt>
                <c:pt idx="59">
                  <c:v>2.0875935794720752</c:v>
                </c:pt>
                <c:pt idx="60">
                  <c:v>1.691606288525213</c:v>
                </c:pt>
                <c:pt idx="61">
                  <c:v>1.3619310088833601</c:v>
                </c:pt>
                <c:pt idx="62">
                  <c:v>0.96179575535559703</c:v>
                </c:pt>
                <c:pt idx="63">
                  <c:v>0.53497430847951088</c:v>
                </c:pt>
                <c:pt idx="64">
                  <c:v>8.875505458953277E-2</c:v>
                </c:pt>
                <c:pt idx="65">
                  <c:v>-0.27622021219812465</c:v>
                </c:pt>
                <c:pt idx="66">
                  <c:v>-0.72029545659372218</c:v>
                </c:pt>
                <c:pt idx="67">
                  <c:v>-1.1050147825851571</c:v>
                </c:pt>
                <c:pt idx="68">
                  <c:v>-1.3904550643492115</c:v>
                </c:pt>
                <c:pt idx="69">
                  <c:v>-1.5182966114446939</c:v>
                </c:pt>
                <c:pt idx="70">
                  <c:v>-1.5386580510074455</c:v>
                </c:pt>
                <c:pt idx="71">
                  <c:v>-1.28040541011947</c:v>
                </c:pt>
                <c:pt idx="72">
                  <c:v>-1.1352538027246686</c:v>
                </c:pt>
                <c:pt idx="73">
                  <c:v>-1.1331289867444068</c:v>
                </c:pt>
                <c:pt idx="74">
                  <c:v>-1.1395038546847001</c:v>
                </c:pt>
                <c:pt idx="75">
                  <c:v>-1.2392706152832675</c:v>
                </c:pt>
                <c:pt idx="76">
                  <c:v>-1.4876746086100008</c:v>
                </c:pt>
                <c:pt idx="77">
                  <c:v>-1.5678007552407538</c:v>
                </c:pt>
                <c:pt idx="78">
                  <c:v>-1.4423763518478134</c:v>
                </c:pt>
                <c:pt idx="79">
                  <c:v>-1.4229957723738274</c:v>
                </c:pt>
                <c:pt idx="80">
                  <c:v>-1.3219011309946049</c:v>
                </c:pt>
                <c:pt idx="81">
                  <c:v>-1.1546406931989195</c:v>
                </c:pt>
                <c:pt idx="82">
                  <c:v>-0.97370793464948979</c:v>
                </c:pt>
                <c:pt idx="83">
                  <c:v>-0.81986647958428771</c:v>
                </c:pt>
                <c:pt idx="84">
                  <c:v>-0.65527686697647602</c:v>
                </c:pt>
                <c:pt idx="85">
                  <c:v>-0.45160227726155394</c:v>
                </c:pt>
                <c:pt idx="86">
                  <c:v>-0.41080154221833803</c:v>
                </c:pt>
                <c:pt idx="87">
                  <c:v>-0.38360610649750776</c:v>
                </c:pt>
                <c:pt idx="88">
                  <c:v>-0.37939975342453414</c:v>
                </c:pt>
                <c:pt idx="89">
                  <c:v>-0.26155851978661671</c:v>
                </c:pt>
                <c:pt idx="90">
                  <c:v>-0.16099386907771873</c:v>
                </c:pt>
                <c:pt idx="91">
                  <c:v>-0.13300245055203633</c:v>
                </c:pt>
                <c:pt idx="92">
                  <c:v>-3.9223837190025139E-2</c:v>
                </c:pt>
                <c:pt idx="93">
                  <c:v>-7.0508685990882123E-3</c:v>
                </c:pt>
                <c:pt idx="94">
                  <c:v>6.2455563783198373E-2</c:v>
                </c:pt>
                <c:pt idx="95">
                  <c:v>0.16566538386650481</c:v>
                </c:pt>
                <c:pt idx="96">
                  <c:v>0.16038502194699431</c:v>
                </c:pt>
                <c:pt idx="97">
                  <c:v>0.18036809850804966</c:v>
                </c:pt>
                <c:pt idx="98">
                  <c:v>0.22369410111706953</c:v>
                </c:pt>
                <c:pt idx="99">
                  <c:v>0.31367529547122824</c:v>
                </c:pt>
                <c:pt idx="100">
                  <c:v>0.35606446069742104</c:v>
                </c:pt>
                <c:pt idx="101">
                  <c:v>0.35356881705584586</c:v>
                </c:pt>
                <c:pt idx="102">
                  <c:v>0.41882383391699002</c:v>
                </c:pt>
                <c:pt idx="103">
                  <c:v>0.42452912696040296</c:v>
                </c:pt>
                <c:pt idx="104">
                  <c:v>0.33327288131683647</c:v>
                </c:pt>
                <c:pt idx="105">
                  <c:v>0.32169073216147415</c:v>
                </c:pt>
                <c:pt idx="106">
                  <c:v>0.10463213649055955</c:v>
                </c:pt>
                <c:pt idx="107">
                  <c:v>-4.3555942632188836E-2</c:v>
                </c:pt>
                <c:pt idx="108">
                  <c:v>-0.16632055587523004</c:v>
                </c:pt>
                <c:pt idx="109">
                  <c:v>-0.18954650959404118</c:v>
                </c:pt>
                <c:pt idx="110">
                  <c:v>-0.21057877706535108</c:v>
                </c:pt>
                <c:pt idx="111">
                  <c:v>-6.0594558657284435E-2</c:v>
                </c:pt>
                <c:pt idx="112">
                  <c:v>1.710536065565434E-2</c:v>
                </c:pt>
                <c:pt idx="113">
                  <c:v>9.2076745113566852E-2</c:v>
                </c:pt>
                <c:pt idx="114">
                  <c:v>5.5530188312270252E-2</c:v>
                </c:pt>
                <c:pt idx="115">
                  <c:v>4.1261117825939983E-2</c:v>
                </c:pt>
                <c:pt idx="116">
                  <c:v>-6.4664922532273682E-4</c:v>
                </c:pt>
              </c:numCache>
            </c:numRef>
          </c:val>
          <c:smooth val="0"/>
          <c:extLst>
            <c:ext xmlns:c16="http://schemas.microsoft.com/office/drawing/2014/chart" uri="{C3380CC4-5D6E-409C-BE32-E72D297353CC}">
              <c16:uniqueId val="{00000001-7BB9-4B6A-BCE9-EF16611EC901}"/>
            </c:ext>
          </c:extLst>
        </c:ser>
        <c:ser>
          <c:idx val="1"/>
          <c:order val="1"/>
          <c:tx>
            <c:strRef>
              <c:f>'Figure 3.1.1.1'!$D$4</c:f>
              <c:strCache>
                <c:ptCount val="1"/>
                <c:pt idx="0">
                  <c:v> CFMI</c:v>
                </c:pt>
              </c:strCache>
            </c:strRef>
          </c:tx>
          <c:marker>
            <c:symbol val="none"/>
          </c:marker>
          <c:cat>
            <c:numRef>
              <c:f>'Figure 3.1.1.1'!$B$5:$B$136</c:f>
              <c:numCache>
                <c:formatCode>m/d/yyyy</c:formatCode>
                <c:ptCount val="132"/>
                <c:pt idx="0">
                  <c:v>37622</c:v>
                </c:pt>
                <c:pt idx="1">
                  <c:v>37653</c:v>
                </c:pt>
                <c:pt idx="2">
                  <c:v>37681</c:v>
                </c:pt>
                <c:pt idx="3">
                  <c:v>37712</c:v>
                </c:pt>
                <c:pt idx="4">
                  <c:v>37742</c:v>
                </c:pt>
                <c:pt idx="5">
                  <c:v>37773</c:v>
                </c:pt>
                <c:pt idx="6">
                  <c:v>37803</c:v>
                </c:pt>
                <c:pt idx="7">
                  <c:v>37834</c:v>
                </c:pt>
                <c:pt idx="8">
                  <c:v>37865</c:v>
                </c:pt>
                <c:pt idx="9">
                  <c:v>37895</c:v>
                </c:pt>
                <c:pt idx="10">
                  <c:v>37926</c:v>
                </c:pt>
                <c:pt idx="11">
                  <c:v>37956</c:v>
                </c:pt>
                <c:pt idx="12">
                  <c:v>37987</c:v>
                </c:pt>
                <c:pt idx="13">
                  <c:v>38018</c:v>
                </c:pt>
                <c:pt idx="14">
                  <c:v>38047</c:v>
                </c:pt>
                <c:pt idx="15">
                  <c:v>38078</c:v>
                </c:pt>
                <c:pt idx="16">
                  <c:v>38108</c:v>
                </c:pt>
                <c:pt idx="17">
                  <c:v>38139</c:v>
                </c:pt>
                <c:pt idx="18">
                  <c:v>38169</c:v>
                </c:pt>
                <c:pt idx="19">
                  <c:v>38200</c:v>
                </c:pt>
                <c:pt idx="20">
                  <c:v>38231</c:v>
                </c:pt>
                <c:pt idx="21">
                  <c:v>38261</c:v>
                </c:pt>
                <c:pt idx="22">
                  <c:v>38292</c:v>
                </c:pt>
                <c:pt idx="23">
                  <c:v>38322</c:v>
                </c:pt>
                <c:pt idx="24">
                  <c:v>38353</c:v>
                </c:pt>
                <c:pt idx="25">
                  <c:v>38384</c:v>
                </c:pt>
                <c:pt idx="26">
                  <c:v>38412</c:v>
                </c:pt>
                <c:pt idx="27">
                  <c:v>38443</c:v>
                </c:pt>
                <c:pt idx="28">
                  <c:v>38473</c:v>
                </c:pt>
                <c:pt idx="29">
                  <c:v>38504</c:v>
                </c:pt>
                <c:pt idx="30">
                  <c:v>38534</c:v>
                </c:pt>
                <c:pt idx="31">
                  <c:v>38565</c:v>
                </c:pt>
                <c:pt idx="32">
                  <c:v>38596</c:v>
                </c:pt>
                <c:pt idx="33">
                  <c:v>38626</c:v>
                </c:pt>
                <c:pt idx="34">
                  <c:v>38657</c:v>
                </c:pt>
                <c:pt idx="35">
                  <c:v>38687</c:v>
                </c:pt>
                <c:pt idx="36">
                  <c:v>38718</c:v>
                </c:pt>
                <c:pt idx="37">
                  <c:v>38749</c:v>
                </c:pt>
                <c:pt idx="38">
                  <c:v>38777</c:v>
                </c:pt>
                <c:pt idx="39">
                  <c:v>38808</c:v>
                </c:pt>
                <c:pt idx="40">
                  <c:v>38838</c:v>
                </c:pt>
                <c:pt idx="41">
                  <c:v>38869</c:v>
                </c:pt>
                <c:pt idx="42">
                  <c:v>38899</c:v>
                </c:pt>
                <c:pt idx="43">
                  <c:v>38930</c:v>
                </c:pt>
                <c:pt idx="44">
                  <c:v>38961</c:v>
                </c:pt>
                <c:pt idx="45">
                  <c:v>38991</c:v>
                </c:pt>
                <c:pt idx="46">
                  <c:v>39022</c:v>
                </c:pt>
                <c:pt idx="47">
                  <c:v>39052</c:v>
                </c:pt>
                <c:pt idx="48">
                  <c:v>39083</c:v>
                </c:pt>
                <c:pt idx="49">
                  <c:v>39114</c:v>
                </c:pt>
                <c:pt idx="50">
                  <c:v>39142</c:v>
                </c:pt>
                <c:pt idx="51">
                  <c:v>39173</c:v>
                </c:pt>
                <c:pt idx="52">
                  <c:v>39203</c:v>
                </c:pt>
                <c:pt idx="53">
                  <c:v>39234</c:v>
                </c:pt>
                <c:pt idx="54">
                  <c:v>39264</c:v>
                </c:pt>
                <c:pt idx="55">
                  <c:v>39295</c:v>
                </c:pt>
                <c:pt idx="56">
                  <c:v>39326</c:v>
                </c:pt>
                <c:pt idx="57">
                  <c:v>39356</c:v>
                </c:pt>
                <c:pt idx="58">
                  <c:v>39387</c:v>
                </c:pt>
                <c:pt idx="59">
                  <c:v>39417</c:v>
                </c:pt>
                <c:pt idx="60">
                  <c:v>39448</c:v>
                </c:pt>
                <c:pt idx="61">
                  <c:v>39479</c:v>
                </c:pt>
                <c:pt idx="62">
                  <c:v>39508</c:v>
                </c:pt>
                <c:pt idx="63">
                  <c:v>39539</c:v>
                </c:pt>
                <c:pt idx="64">
                  <c:v>39569</c:v>
                </c:pt>
                <c:pt idx="65">
                  <c:v>39600</c:v>
                </c:pt>
                <c:pt idx="66">
                  <c:v>39630</c:v>
                </c:pt>
                <c:pt idx="67">
                  <c:v>39661</c:v>
                </c:pt>
                <c:pt idx="68">
                  <c:v>39692</c:v>
                </c:pt>
                <c:pt idx="69">
                  <c:v>39722</c:v>
                </c:pt>
                <c:pt idx="70">
                  <c:v>39753</c:v>
                </c:pt>
                <c:pt idx="71">
                  <c:v>39783</c:v>
                </c:pt>
                <c:pt idx="72">
                  <c:v>39814</c:v>
                </c:pt>
                <c:pt idx="73">
                  <c:v>39845</c:v>
                </c:pt>
                <c:pt idx="74">
                  <c:v>39873</c:v>
                </c:pt>
                <c:pt idx="75">
                  <c:v>39904</c:v>
                </c:pt>
                <c:pt idx="76">
                  <c:v>39934</c:v>
                </c:pt>
                <c:pt idx="77">
                  <c:v>39965</c:v>
                </c:pt>
                <c:pt idx="78">
                  <c:v>39995</c:v>
                </c:pt>
                <c:pt idx="79">
                  <c:v>40026</c:v>
                </c:pt>
                <c:pt idx="80">
                  <c:v>40057</c:v>
                </c:pt>
                <c:pt idx="81">
                  <c:v>40087</c:v>
                </c:pt>
                <c:pt idx="82">
                  <c:v>40118</c:v>
                </c:pt>
                <c:pt idx="83">
                  <c:v>40148</c:v>
                </c:pt>
                <c:pt idx="84">
                  <c:v>40179</c:v>
                </c:pt>
                <c:pt idx="85">
                  <c:v>40210</c:v>
                </c:pt>
                <c:pt idx="86">
                  <c:v>40238</c:v>
                </c:pt>
                <c:pt idx="87">
                  <c:v>40269</c:v>
                </c:pt>
                <c:pt idx="88">
                  <c:v>40299</c:v>
                </c:pt>
                <c:pt idx="89">
                  <c:v>40330</c:v>
                </c:pt>
                <c:pt idx="90">
                  <c:v>40360</c:v>
                </c:pt>
                <c:pt idx="91">
                  <c:v>40391</c:v>
                </c:pt>
                <c:pt idx="92">
                  <c:v>40422</c:v>
                </c:pt>
                <c:pt idx="93">
                  <c:v>40452</c:v>
                </c:pt>
                <c:pt idx="94">
                  <c:v>40483</c:v>
                </c:pt>
                <c:pt idx="95">
                  <c:v>40513</c:v>
                </c:pt>
                <c:pt idx="96">
                  <c:v>40544</c:v>
                </c:pt>
                <c:pt idx="97">
                  <c:v>40575</c:v>
                </c:pt>
                <c:pt idx="98">
                  <c:v>40603</c:v>
                </c:pt>
                <c:pt idx="99">
                  <c:v>40634</c:v>
                </c:pt>
                <c:pt idx="100">
                  <c:v>40664</c:v>
                </c:pt>
                <c:pt idx="101">
                  <c:v>40695</c:v>
                </c:pt>
                <c:pt idx="102">
                  <c:v>40725</c:v>
                </c:pt>
                <c:pt idx="103">
                  <c:v>40756</c:v>
                </c:pt>
                <c:pt idx="104">
                  <c:v>40787</c:v>
                </c:pt>
                <c:pt idx="105">
                  <c:v>40817</c:v>
                </c:pt>
                <c:pt idx="106">
                  <c:v>40848</c:v>
                </c:pt>
                <c:pt idx="107">
                  <c:v>40878</c:v>
                </c:pt>
                <c:pt idx="108">
                  <c:v>40909</c:v>
                </c:pt>
                <c:pt idx="109">
                  <c:v>40940</c:v>
                </c:pt>
                <c:pt idx="110">
                  <c:v>40969</c:v>
                </c:pt>
                <c:pt idx="111">
                  <c:v>41000</c:v>
                </c:pt>
                <c:pt idx="112">
                  <c:v>41030</c:v>
                </c:pt>
                <c:pt idx="113">
                  <c:v>41061</c:v>
                </c:pt>
                <c:pt idx="114">
                  <c:v>41091</c:v>
                </c:pt>
                <c:pt idx="115">
                  <c:v>41122</c:v>
                </c:pt>
                <c:pt idx="116">
                  <c:v>41153</c:v>
                </c:pt>
                <c:pt idx="117">
                  <c:v>41183</c:v>
                </c:pt>
                <c:pt idx="118">
                  <c:v>41214</c:v>
                </c:pt>
                <c:pt idx="119">
                  <c:v>41244</c:v>
                </c:pt>
                <c:pt idx="120">
                  <c:v>41275</c:v>
                </c:pt>
                <c:pt idx="121">
                  <c:v>41306</c:v>
                </c:pt>
                <c:pt idx="122">
                  <c:v>41334</c:v>
                </c:pt>
                <c:pt idx="123">
                  <c:v>41365</c:v>
                </c:pt>
                <c:pt idx="124">
                  <c:v>41395</c:v>
                </c:pt>
                <c:pt idx="125">
                  <c:v>41426</c:v>
                </c:pt>
                <c:pt idx="126">
                  <c:v>41456</c:v>
                </c:pt>
                <c:pt idx="127">
                  <c:v>41487</c:v>
                </c:pt>
                <c:pt idx="128">
                  <c:v>41518</c:v>
                </c:pt>
                <c:pt idx="129">
                  <c:v>41548</c:v>
                </c:pt>
                <c:pt idx="130">
                  <c:v>41579</c:v>
                </c:pt>
                <c:pt idx="131">
                  <c:v>41609</c:v>
                </c:pt>
              </c:numCache>
            </c:numRef>
          </c:cat>
          <c:val>
            <c:numRef>
              <c:f>'Figure 3.1.1.1'!$D$5:$D$136</c:f>
              <c:numCache>
                <c:formatCode>0.0</c:formatCode>
                <c:ptCount val="132"/>
                <c:pt idx="15">
                  <c:v>-0.43888153205655744</c:v>
                </c:pt>
                <c:pt idx="16">
                  <c:v>-0.42631800510862961</c:v>
                </c:pt>
                <c:pt idx="17">
                  <c:v>-0.43282477250144813</c:v>
                </c:pt>
                <c:pt idx="18">
                  <c:v>-0.48512272347711866</c:v>
                </c:pt>
                <c:pt idx="19">
                  <c:v>-0.49319015946800648</c:v>
                </c:pt>
                <c:pt idx="20">
                  <c:v>-0.42817456810129556</c:v>
                </c:pt>
                <c:pt idx="21">
                  <c:v>-0.34581758609321184</c:v>
                </c:pt>
                <c:pt idx="22">
                  <c:v>-0.24958416916634371</c:v>
                </c:pt>
                <c:pt idx="23">
                  <c:v>-0.1603954289277878</c:v>
                </c:pt>
                <c:pt idx="24">
                  <c:v>-6.3384027636630258E-2</c:v>
                </c:pt>
                <c:pt idx="25">
                  <c:v>3.9652360746119636E-2</c:v>
                </c:pt>
                <c:pt idx="26">
                  <c:v>0.10236771076843121</c:v>
                </c:pt>
                <c:pt idx="27">
                  <c:v>0.24978593844854027</c:v>
                </c:pt>
                <c:pt idx="28">
                  <c:v>0.42981313129343524</c:v>
                </c:pt>
                <c:pt idx="29">
                  <c:v>0.59592898237744318</c:v>
                </c:pt>
                <c:pt idx="30">
                  <c:v>0.70875707632399187</c:v>
                </c:pt>
                <c:pt idx="31">
                  <c:v>0.85569590673815921</c:v>
                </c:pt>
                <c:pt idx="32">
                  <c:v>0.96434603286231624</c:v>
                </c:pt>
                <c:pt idx="33">
                  <c:v>1.0737157062897866</c:v>
                </c:pt>
                <c:pt idx="34">
                  <c:v>1.2006012555104104</c:v>
                </c:pt>
                <c:pt idx="35">
                  <c:v>1.0885175227400565</c:v>
                </c:pt>
                <c:pt idx="36">
                  <c:v>0.93395258670286352</c:v>
                </c:pt>
                <c:pt idx="37">
                  <c:v>0.76603279181496198</c:v>
                </c:pt>
                <c:pt idx="38">
                  <c:v>0.43002529136452194</c:v>
                </c:pt>
                <c:pt idx="39">
                  <c:v>0.16922059919898322</c:v>
                </c:pt>
                <c:pt idx="40">
                  <c:v>-3.6195590346345251E-2</c:v>
                </c:pt>
                <c:pt idx="41">
                  <c:v>-0.105036850174184</c:v>
                </c:pt>
                <c:pt idx="42">
                  <c:v>-6.3377196000555983E-2</c:v>
                </c:pt>
                <c:pt idx="43">
                  <c:v>-4.8904870687432817E-3</c:v>
                </c:pt>
                <c:pt idx="44">
                  <c:v>2.6601015954889208E-2</c:v>
                </c:pt>
                <c:pt idx="45">
                  <c:v>5.1926542732966485E-2</c:v>
                </c:pt>
                <c:pt idx="46">
                  <c:v>0.10517529562448456</c:v>
                </c:pt>
                <c:pt idx="47">
                  <c:v>0.16161103041852393</c:v>
                </c:pt>
                <c:pt idx="48">
                  <c:v>0.18147457747135382</c:v>
                </c:pt>
                <c:pt idx="49">
                  <c:v>0.32570691532883189</c:v>
                </c:pt>
                <c:pt idx="50">
                  <c:v>0.63123192223629232</c:v>
                </c:pt>
                <c:pt idx="51">
                  <c:v>0.86608024595848809</c:v>
                </c:pt>
                <c:pt idx="52">
                  <c:v>1.0288461390550041</c:v>
                </c:pt>
                <c:pt idx="53">
                  <c:v>1.0210021983974764</c:v>
                </c:pt>
                <c:pt idx="54">
                  <c:v>0.93403323126292004</c:v>
                </c:pt>
                <c:pt idx="55">
                  <c:v>0.78775901972691953</c:v>
                </c:pt>
                <c:pt idx="56">
                  <c:v>0.68596063882462277</c:v>
                </c:pt>
                <c:pt idx="57">
                  <c:v>0.55035875273226398</c:v>
                </c:pt>
                <c:pt idx="58">
                  <c:v>0.42467544725462791</c:v>
                </c:pt>
                <c:pt idx="59">
                  <c:v>0.269644624803906</c:v>
                </c:pt>
                <c:pt idx="60">
                  <c:v>7.2814760561838499E-2</c:v>
                </c:pt>
                <c:pt idx="61">
                  <c:v>-0.11738722678413192</c:v>
                </c:pt>
                <c:pt idx="62">
                  <c:v>-0.44242327958933952</c:v>
                </c:pt>
                <c:pt idx="63">
                  <c:v>-0.67775286003003632</c:v>
                </c:pt>
                <c:pt idx="64">
                  <c:v>-0.86606649420306425</c:v>
                </c:pt>
                <c:pt idx="65">
                  <c:v>-0.9747486818512946</c:v>
                </c:pt>
                <c:pt idx="66">
                  <c:v>-1.0246383522072298</c:v>
                </c:pt>
                <c:pt idx="67">
                  <c:v>-0.97347104714698984</c:v>
                </c:pt>
                <c:pt idx="68">
                  <c:v>-0.96957624014613664</c:v>
                </c:pt>
                <c:pt idx="69">
                  <c:v>-1.0562651859618255</c:v>
                </c:pt>
                <c:pt idx="70">
                  <c:v>-1.0488867572093021</c:v>
                </c:pt>
                <c:pt idx="71">
                  <c:v>-0.74847256617162472</c:v>
                </c:pt>
                <c:pt idx="72">
                  <c:v>-0.59993079793663651</c:v>
                </c:pt>
                <c:pt idx="73">
                  <c:v>-0.57014632966723766</c:v>
                </c:pt>
                <c:pt idx="74">
                  <c:v>-0.5830520211164758</c:v>
                </c:pt>
                <c:pt idx="75">
                  <c:v>-0.63789288342610762</c:v>
                </c:pt>
                <c:pt idx="76">
                  <c:v>-0.69845985267579769</c:v>
                </c:pt>
                <c:pt idx="77">
                  <c:v>-0.798729537868483</c:v>
                </c:pt>
                <c:pt idx="78">
                  <c:v>-1.0163185458590491</c:v>
                </c:pt>
                <c:pt idx="79">
                  <c:v>-1.2760058775012866</c:v>
                </c:pt>
                <c:pt idx="80">
                  <c:v>-1.5352878390972005</c:v>
                </c:pt>
                <c:pt idx="81">
                  <c:v>-1.7434028494854621</c:v>
                </c:pt>
                <c:pt idx="82">
                  <c:v>-2.0486028768843072</c:v>
                </c:pt>
                <c:pt idx="83">
                  <c:v>-2.3254321098806998</c:v>
                </c:pt>
                <c:pt idx="84">
                  <c:v>-2.5118652777938757</c:v>
                </c:pt>
                <c:pt idx="85">
                  <c:v>-2.3897839399813439</c:v>
                </c:pt>
                <c:pt idx="86">
                  <c:v>-2.1973996048381905</c:v>
                </c:pt>
                <c:pt idx="87">
                  <c:v>-1.7975747518222358</c:v>
                </c:pt>
                <c:pt idx="88">
                  <c:v>-1.491371626110843</c:v>
                </c:pt>
                <c:pt idx="89">
                  <c:v>-1.1496467486006108</c:v>
                </c:pt>
                <c:pt idx="90">
                  <c:v>-0.76208111883619023</c:v>
                </c:pt>
                <c:pt idx="91">
                  <c:v>-0.34452650714408101</c:v>
                </c:pt>
                <c:pt idx="92">
                  <c:v>0.22994100173079773</c:v>
                </c:pt>
                <c:pt idx="93">
                  <c:v>0.77968244813375764</c:v>
                </c:pt>
                <c:pt idx="94">
                  <c:v>1.2479906884821121</c:v>
                </c:pt>
                <c:pt idx="95">
                  <c:v>1.5577171051077607</c:v>
                </c:pt>
                <c:pt idx="96">
                  <c:v>1.7716905008728405</c:v>
                </c:pt>
                <c:pt idx="97">
                  <c:v>1.7744384058450389</c:v>
                </c:pt>
                <c:pt idx="98">
                  <c:v>1.852670243719345</c:v>
                </c:pt>
                <c:pt idx="99">
                  <c:v>1.8967350846381268</c:v>
                </c:pt>
                <c:pt idx="100">
                  <c:v>1.7469195157152142</c:v>
                </c:pt>
                <c:pt idx="101">
                  <c:v>1.6160997166837605</c:v>
                </c:pt>
                <c:pt idx="102">
                  <c:v>1.4736190706287089</c:v>
                </c:pt>
                <c:pt idx="103">
                  <c:v>1.3911658758323195</c:v>
                </c:pt>
                <c:pt idx="104">
                  <c:v>1.3165478350303965</c:v>
                </c:pt>
                <c:pt idx="105">
                  <c:v>1.2416228403619878</c:v>
                </c:pt>
                <c:pt idx="106">
                  <c:v>1.2448751951388932</c:v>
                </c:pt>
                <c:pt idx="107">
                  <c:v>1.2517155444064549</c:v>
                </c:pt>
                <c:pt idx="108">
                  <c:v>1.2375914215700647</c:v>
                </c:pt>
                <c:pt idx="109">
                  <c:v>1.2299351190693286</c:v>
                </c:pt>
                <c:pt idx="110">
                  <c:v>1.093247925294297</c:v>
                </c:pt>
                <c:pt idx="111">
                  <c:v>0.99863482085615696</c:v>
                </c:pt>
                <c:pt idx="112">
                  <c:v>0.87173891901739109</c:v>
                </c:pt>
                <c:pt idx="113">
                  <c:v>0.74122680574793953</c:v>
                </c:pt>
                <c:pt idx="114">
                  <c:v>0.61461621645969333</c:v>
                </c:pt>
                <c:pt idx="115">
                  <c:v>0.45526667524622477</c:v>
                </c:pt>
                <c:pt idx="116">
                  <c:v>0.22558190108579063</c:v>
                </c:pt>
                <c:pt idx="117">
                  <c:v>-6.8643579249190234E-2</c:v>
                </c:pt>
                <c:pt idx="118">
                  <c:v>-0.42329878228652917</c:v>
                </c:pt>
                <c:pt idx="119">
                  <c:v>-0.62746478649105653</c:v>
                </c:pt>
                <c:pt idx="120">
                  <c:v>-0.79309406542214234</c:v>
                </c:pt>
                <c:pt idx="121">
                  <c:v>-0.95652312021923669</c:v>
                </c:pt>
                <c:pt idx="122">
                  <c:v>-0.97995896677786953</c:v>
                </c:pt>
                <c:pt idx="123">
                  <c:v>-0.99405527691847761</c:v>
                </c:pt>
                <c:pt idx="124">
                  <c:v>-0.93978955036796286</c:v>
                </c:pt>
                <c:pt idx="125">
                  <c:v>-0.73729528514861942</c:v>
                </c:pt>
                <c:pt idx="126">
                  <c:v>-0.59925595733906545</c:v>
                </c:pt>
                <c:pt idx="127">
                  <c:v>-0.51727145489887361</c:v>
                </c:pt>
                <c:pt idx="128">
                  <c:v>-0.47842389706459487</c:v>
                </c:pt>
                <c:pt idx="129">
                  <c:v>-0.25394514354166636</c:v>
                </c:pt>
                <c:pt idx="130">
                  <c:v>-0.11221876302433033</c:v>
                </c:pt>
                <c:pt idx="131">
                  <c:v>-2.954615506888783E-3</c:v>
                </c:pt>
              </c:numCache>
            </c:numRef>
          </c:val>
          <c:smooth val="0"/>
          <c:extLst>
            <c:ext xmlns:c16="http://schemas.microsoft.com/office/drawing/2014/chart" uri="{C3380CC4-5D6E-409C-BE32-E72D297353CC}">
              <c16:uniqueId val="{00000002-7BB9-4B6A-BCE9-EF16611EC901}"/>
            </c:ext>
          </c:extLst>
        </c:ser>
        <c:dLbls>
          <c:showLegendKey val="0"/>
          <c:showVal val="0"/>
          <c:showCatName val="0"/>
          <c:showSerName val="0"/>
          <c:showPercent val="0"/>
          <c:showBubbleSize val="0"/>
        </c:dLbls>
        <c:marker val="1"/>
        <c:smooth val="0"/>
        <c:axId val="472079640"/>
        <c:axId val="1"/>
      </c:lineChart>
      <c:dateAx>
        <c:axId val="472079640"/>
        <c:scaling>
          <c:orientation val="minMax"/>
        </c:scaling>
        <c:delete val="0"/>
        <c:axPos val="b"/>
        <c:numFmt formatCode="yyyy"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Offset val="100"/>
        <c:baseTimeUnit val="months"/>
        <c:majorUnit val="1"/>
        <c:majorTimeUnit val="years"/>
      </c:dateAx>
      <c:valAx>
        <c:axId val="1"/>
        <c:scaling>
          <c:orientation val="minMax"/>
          <c:max val="3.5"/>
          <c:min val="-3"/>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7207964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3"/>
        </c:scaling>
        <c:delete val="0"/>
        <c:axPos val="r"/>
        <c:numFmt formatCode="General" sourceLinked="1"/>
        <c:majorTickMark val="out"/>
        <c:minorTickMark val="none"/>
        <c:tickLblPos val="nextTo"/>
        <c:spPr>
          <a:noFill/>
          <a:ln>
            <a:noFill/>
          </a:ln>
        </c:spPr>
        <c:txPr>
          <a:bodyPr rot="0" vert="horz"/>
          <a:lstStyle/>
          <a:p>
            <a:pPr>
              <a:defRPr sz="1000" b="0" i="0" u="none" strike="noStrike" baseline="0">
                <a:solidFill>
                  <a:srgbClr val="FFFFFF"/>
                </a:solidFill>
                <a:latin typeface="Times New Roman"/>
                <a:ea typeface="Times New Roman"/>
                <a:cs typeface="Times New Roman"/>
              </a:defRPr>
            </a:pPr>
            <a:endParaRPr lang="ru-RU"/>
          </a:p>
        </c:txPr>
        <c:crossAx val="3"/>
        <c:crosses val="max"/>
        <c:crossBetween val="between"/>
        <c:majorUnit val="1"/>
        <c:minorUnit val="0.2"/>
      </c:valAx>
    </c:plotArea>
    <c:legend>
      <c:legendPos val="b"/>
      <c:legendEntry>
        <c:idx val="0"/>
        <c:delete val="1"/>
      </c:legendEntry>
      <c:layout>
        <c:manualLayout>
          <c:xMode val="edge"/>
          <c:yMode val="edge"/>
          <c:wMode val="edge"/>
          <c:hMode val="edge"/>
          <c:x val="7.2914919342947304E-2"/>
          <c:y val="0.89211818819677235"/>
          <c:w val="0.91859883806659004"/>
          <c:h val="0.95405212962241104"/>
        </c:manualLayout>
      </c:layout>
      <c:overlay val="0"/>
      <c:txPr>
        <a:bodyPr/>
        <a:lstStyle/>
        <a:p>
          <a:pPr>
            <a:defRPr lang="ru-RU" sz="8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paperSize="9" orientation="landscape"/>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pattFill prst="dkUpDiag">
              <a:fgClr>
                <a:srgbClr val="0000FF"/>
              </a:fgClr>
              <a:bgClr>
                <a:srgbClr val="3366FF"/>
              </a:bgClr>
            </a:pattFill>
            <a:ln w="25400">
              <a:solidFill>
                <a:srgbClr val="0000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D834-4C6F-9217-21DD7EF3CD5F}"/>
            </c:ext>
          </c:extLst>
        </c:ser>
        <c:ser>
          <c:idx val="1"/>
          <c:order val="1"/>
          <c:spPr>
            <a:pattFill prst="dkUpDiag">
              <a:fgClr>
                <a:srgbClr val="008000"/>
              </a:fgClr>
              <a:bgClr>
                <a:srgbClr val="CCFFCC"/>
              </a:bgClr>
            </a:pattFill>
            <a:ln w="25400">
              <a:solidFill>
                <a:srgbClr val="008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D834-4C6F-9217-21DD7EF3CD5F}"/>
            </c:ext>
          </c:extLst>
        </c:ser>
        <c:dLbls>
          <c:showLegendKey val="0"/>
          <c:showVal val="0"/>
          <c:showCatName val="0"/>
          <c:showSerName val="0"/>
          <c:showPercent val="0"/>
          <c:showBubbleSize val="0"/>
        </c:dLbls>
        <c:gapWidth val="150"/>
        <c:axId val="472340304"/>
        <c:axId val="1"/>
      </c:barChart>
      <c:scatterChart>
        <c:scatterStyle val="lineMarker"/>
        <c:varyColors val="0"/>
        <c:ser>
          <c:idx val="2"/>
          <c:order val="2"/>
          <c:spPr>
            <a:ln w="28575">
              <a:noFill/>
            </a:ln>
          </c:spPr>
          <c:marker>
            <c:symbol val="circle"/>
            <c:size val="10"/>
            <c:spPr>
              <a:solidFill>
                <a:srgbClr val="33CCCC"/>
              </a:solidFill>
              <a:ln>
                <a:solidFill>
                  <a:srgbClr val="0000FF"/>
                </a:solidFill>
                <a:prstDash val="solid"/>
              </a:ln>
            </c:spPr>
          </c:marker>
          <c:dLbls>
            <c:dLbl>
              <c:idx val="0"/>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834-4C6F-9217-21DD7EF3CD5F}"/>
                </c:ext>
              </c:extLst>
            </c:dLbl>
            <c:dLbl>
              <c:idx val="1"/>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834-4C6F-9217-21DD7EF3CD5F}"/>
                </c:ext>
              </c:extLst>
            </c:dLbl>
            <c:dLbl>
              <c:idx val="2"/>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834-4C6F-9217-21DD7EF3CD5F}"/>
                </c:ext>
              </c:extLst>
            </c:dLbl>
            <c:dLbl>
              <c:idx val="3"/>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834-4C6F-9217-21DD7EF3CD5F}"/>
                </c:ext>
              </c:extLst>
            </c:dLbl>
            <c:dLbl>
              <c:idx val="4"/>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D834-4C6F-9217-21DD7EF3CD5F}"/>
                </c:ext>
              </c:extLst>
            </c:dLbl>
            <c:spPr>
              <a:noFill/>
              <a:ln w="25400">
                <a:noFill/>
              </a:ln>
            </c:spPr>
            <c:txPr>
              <a:bodyPr wrap="square" lIns="38100" tIns="19050" rIns="38100" bIns="19050" anchor="ctr">
                <a:spAutoFit/>
              </a:bodyPr>
              <a:lstStyle/>
              <a:p>
                <a:pPr>
                  <a:defRPr sz="2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yVal>
            <c:numLit>
              <c:formatCode>General</c:formatCode>
              <c:ptCount val="1"/>
              <c:pt idx="0">
                <c:v>0</c:v>
              </c:pt>
            </c:numLit>
          </c:yVal>
          <c:smooth val="0"/>
          <c:extLst>
            <c:ext xmlns:c16="http://schemas.microsoft.com/office/drawing/2014/chart" uri="{C3380CC4-5D6E-409C-BE32-E72D297353CC}">
              <c16:uniqueId val="{00000007-D834-4C6F-9217-21DD7EF3CD5F}"/>
            </c:ext>
          </c:extLst>
        </c:ser>
        <c:ser>
          <c:idx val="3"/>
          <c:order val="3"/>
          <c:spPr>
            <a:ln w="28575">
              <a:noFill/>
            </a:ln>
          </c:spPr>
          <c:marker>
            <c:symbol val="circle"/>
            <c:size val="10"/>
            <c:spPr>
              <a:solidFill>
                <a:srgbClr val="00FF00"/>
              </a:solidFill>
              <a:ln>
                <a:solidFill>
                  <a:srgbClr val="008000"/>
                </a:solidFill>
                <a:prstDash val="solid"/>
              </a:ln>
            </c:spPr>
          </c:marker>
          <c:dLbls>
            <c:dLbl>
              <c:idx val="0"/>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834-4C6F-9217-21DD7EF3CD5F}"/>
                </c:ext>
              </c:extLst>
            </c:dLbl>
            <c:dLbl>
              <c:idx val="1"/>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834-4C6F-9217-21DD7EF3CD5F}"/>
                </c:ext>
              </c:extLst>
            </c:dLbl>
            <c:dLbl>
              <c:idx val="3"/>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834-4C6F-9217-21DD7EF3CD5F}"/>
                </c:ext>
              </c:extLst>
            </c:dLbl>
            <c:dLbl>
              <c:idx val="4"/>
              <c:spPr>
                <a:noFill/>
                <a:ln w="25400">
                  <a:noFill/>
                </a:ln>
              </c:spPr>
              <c:txPr>
                <a:bodyPr/>
                <a:lstStyle/>
                <a:p>
                  <a:pPr>
                    <a:defRPr sz="225" b="0" i="0" u="none" strike="noStrike" baseline="0">
                      <a:solidFill>
                        <a:srgbClr val="000000"/>
                      </a:solidFill>
                      <a:latin typeface="Times New Roman"/>
                      <a:ea typeface="Times New Roman"/>
                      <a:cs typeface="Times New Roman"/>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834-4C6F-9217-21DD7EF3CD5F}"/>
                </c:ext>
              </c:extLst>
            </c:dLbl>
            <c:spPr>
              <a:noFill/>
              <a:ln w="25400">
                <a:noFill/>
              </a:ln>
            </c:spPr>
            <c:txPr>
              <a:bodyPr wrap="square" lIns="38100" tIns="19050" rIns="38100" bIns="19050" anchor="ctr">
                <a:spAutoFit/>
              </a:bodyPr>
              <a:lstStyle/>
              <a:p>
                <a:pPr>
                  <a:defRPr sz="225" b="0" i="0" u="none" strike="noStrike" baseline="0">
                    <a:solidFill>
                      <a:srgbClr val="000000"/>
                    </a:solidFill>
                    <a:latin typeface="Times New Roman"/>
                    <a:ea typeface="Times New Roman"/>
                    <a:cs typeface="Times New Roman"/>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yVal>
            <c:numLit>
              <c:formatCode>General</c:formatCode>
              <c:ptCount val="1"/>
              <c:pt idx="0">
                <c:v>0</c:v>
              </c:pt>
            </c:numLit>
          </c:yVal>
          <c:smooth val="0"/>
          <c:extLst>
            <c:ext xmlns:c16="http://schemas.microsoft.com/office/drawing/2014/chart" uri="{C3380CC4-5D6E-409C-BE32-E72D297353CC}">
              <c16:uniqueId val="{0000000C-D834-4C6F-9217-21DD7EF3CD5F}"/>
            </c:ext>
          </c:extLst>
        </c:ser>
        <c:dLbls>
          <c:showLegendKey val="0"/>
          <c:showVal val="0"/>
          <c:showCatName val="0"/>
          <c:showSerName val="0"/>
          <c:showPercent val="0"/>
          <c:showBubbleSize val="0"/>
        </c:dLbls>
        <c:axId val="3"/>
        <c:axId val="4"/>
      </c:scatterChart>
      <c:catAx>
        <c:axId val="47234030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9"/>
        </c:scaling>
        <c:delete val="0"/>
        <c:axPos val="l"/>
        <c:majorGridlines>
          <c:spPr>
            <a:ln w="3175">
              <a:solidFill>
                <a:srgbClr val="FFFFFF"/>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472340304"/>
        <c:crosses val="autoZero"/>
        <c:crossBetween val="between"/>
        <c:majorUnit val="0.30000000000000032"/>
        <c:minorUnit val="2.3877421770554432E-3"/>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4.0000000000000022E-2"/>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225" b="1" i="0" u="none" strike="noStrike" baseline="0">
                <a:solidFill>
                  <a:srgbClr val="000000"/>
                </a:solidFill>
                <a:latin typeface="Times New Roman"/>
                <a:ea typeface="Times New Roman"/>
                <a:cs typeface="Times New Roman"/>
              </a:defRPr>
            </a:pPr>
            <a:endParaRPr lang="ru-RU"/>
          </a:p>
        </c:txPr>
        <c:crossAx val="3"/>
        <c:crosses val="max"/>
        <c:crossBetween val="midCat"/>
      </c:valAx>
      <c:spPr>
        <a:solidFill>
          <a:srgbClr val="FFFFFF"/>
        </a:solidFill>
        <a:ln w="25400">
          <a:noFill/>
        </a:ln>
      </c:spPr>
    </c:plotArea>
    <c:legend>
      <c:legendPos val="r"/>
      <c:overlay val="0"/>
      <c:spPr>
        <a:solidFill>
          <a:srgbClr val="FFFFFF"/>
        </a:solidFill>
        <a:ln w="25400">
          <a:noFill/>
        </a:ln>
      </c:spPr>
      <c:txPr>
        <a:bodyPr/>
        <a:lstStyle/>
        <a:p>
          <a:pPr>
            <a:defRPr lang="ru-RU" sz="64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3256387331965526E-2"/>
          <c:y val="4.3927759426880007E-2"/>
          <c:w val="0.89409130175765117"/>
          <c:h val="0.684580470919396"/>
        </c:manualLayout>
      </c:layout>
      <c:barChart>
        <c:barDir val="col"/>
        <c:grouping val="stacked"/>
        <c:varyColors val="0"/>
        <c:ser>
          <c:idx val="1"/>
          <c:order val="0"/>
          <c:tx>
            <c:strRef>
              <c:f>'Figure 2.1.4'!$B$5</c:f>
              <c:strCache>
                <c:ptCount val="1"/>
                <c:pt idx="0">
                  <c:v>Household consumption</c:v>
                </c:pt>
              </c:strCache>
            </c:strRef>
          </c:tx>
          <c:invertIfNegative val="0"/>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2.1.4'!$C$5:$I$5</c:f>
              <c:numCache>
                <c:formatCode>0.0</c:formatCode>
                <c:ptCount val="7"/>
                <c:pt idx="0">
                  <c:v>4.4151018735413263</c:v>
                </c:pt>
                <c:pt idx="1">
                  <c:v>0.32152332126817917</c:v>
                </c:pt>
                <c:pt idx="2">
                  <c:v>6.9018016610968695</c:v>
                </c:pt>
                <c:pt idx="3">
                  <c:v>5.9933070735842326</c:v>
                </c:pt>
                <c:pt idx="5">
                  <c:v>5.3527063687263254</c:v>
                </c:pt>
                <c:pt idx="6">
                  <c:v>5.7772798868756352</c:v>
                </c:pt>
              </c:numCache>
            </c:numRef>
          </c:val>
          <c:extLst>
            <c:ext xmlns:c16="http://schemas.microsoft.com/office/drawing/2014/chart" uri="{C3380CC4-5D6E-409C-BE32-E72D297353CC}">
              <c16:uniqueId val="{00000000-A8AA-46E7-9CF2-2F60F93F2806}"/>
            </c:ext>
          </c:extLst>
        </c:ser>
        <c:ser>
          <c:idx val="3"/>
          <c:order val="1"/>
          <c:tx>
            <c:strRef>
              <c:f>'Figure 2.1.4'!$B$6</c:f>
              <c:strCache>
                <c:ptCount val="1"/>
                <c:pt idx="0">
                  <c:v>General government consumption</c:v>
                </c:pt>
              </c:strCache>
            </c:strRef>
          </c:tx>
          <c:invertIfNegative val="0"/>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2.1.4'!$C$6:$I$6</c:f>
              <c:numCache>
                <c:formatCode>0.0</c:formatCode>
                <c:ptCount val="7"/>
                <c:pt idx="0">
                  <c:v>0.16298900951217155</c:v>
                </c:pt>
                <c:pt idx="1">
                  <c:v>0.12212137434844991</c:v>
                </c:pt>
                <c:pt idx="2">
                  <c:v>0.24986959132129294</c:v>
                </c:pt>
                <c:pt idx="3">
                  <c:v>0.72573083580670184</c:v>
                </c:pt>
                <c:pt idx="5">
                  <c:v>0.78299951704658599</c:v>
                </c:pt>
                <c:pt idx="6">
                  <c:v>0.43349807726883666</c:v>
                </c:pt>
              </c:numCache>
            </c:numRef>
          </c:val>
          <c:extLst>
            <c:ext xmlns:c16="http://schemas.microsoft.com/office/drawing/2014/chart" uri="{C3380CC4-5D6E-409C-BE32-E72D297353CC}">
              <c16:uniqueId val="{00000001-A8AA-46E7-9CF2-2F60F93F2806}"/>
            </c:ext>
          </c:extLst>
        </c:ser>
        <c:ser>
          <c:idx val="5"/>
          <c:order val="2"/>
          <c:tx>
            <c:strRef>
              <c:f>'Figure 2.1.4'!$B$7</c:f>
              <c:strCache>
                <c:ptCount val="1"/>
                <c:pt idx="0">
                  <c:v>Gross fixed capital formation</c:v>
                </c:pt>
              </c:strCache>
            </c:strRef>
          </c:tx>
          <c:invertIfNegative val="0"/>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2.1.4'!$C$7:$I$7</c:f>
              <c:numCache>
                <c:formatCode>0.0</c:formatCode>
                <c:ptCount val="7"/>
                <c:pt idx="0">
                  <c:v>0.24031123363368645</c:v>
                </c:pt>
                <c:pt idx="1">
                  <c:v>-0.19095647971360072</c:v>
                </c:pt>
                <c:pt idx="2">
                  <c:v>0.86672125210023976</c:v>
                </c:pt>
                <c:pt idx="3">
                  <c:v>0.71491681062047829</c:v>
                </c:pt>
                <c:pt idx="5">
                  <c:v>5.0248887193305544E-2</c:v>
                </c:pt>
                <c:pt idx="6">
                  <c:v>0.25248939994812819</c:v>
                </c:pt>
              </c:numCache>
            </c:numRef>
          </c:val>
          <c:extLst>
            <c:ext xmlns:c16="http://schemas.microsoft.com/office/drawing/2014/chart" uri="{C3380CC4-5D6E-409C-BE32-E72D297353CC}">
              <c16:uniqueId val="{00000002-A8AA-46E7-9CF2-2F60F93F2806}"/>
            </c:ext>
          </c:extLst>
        </c:ser>
        <c:ser>
          <c:idx val="6"/>
          <c:order val="3"/>
          <c:tx>
            <c:strRef>
              <c:f>'Figure 2.1.4'!$B$9</c:f>
              <c:strCache>
                <c:ptCount val="1"/>
                <c:pt idx="0">
                  <c:v>Net export </c:v>
                </c:pt>
              </c:strCache>
            </c:strRef>
          </c:tx>
          <c:invertIfNegative val="0"/>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2.1.4'!$C$9:$I$9</c:f>
              <c:numCache>
                <c:formatCode>0.0</c:formatCode>
                <c:ptCount val="7"/>
                <c:pt idx="0">
                  <c:v>4.1879508260470235</c:v>
                </c:pt>
                <c:pt idx="1">
                  <c:v>0.25614765582195398</c:v>
                </c:pt>
                <c:pt idx="2">
                  <c:v>0.6124566045033345</c:v>
                </c:pt>
                <c:pt idx="3">
                  <c:v>-0.46488048348815131</c:v>
                </c:pt>
                <c:pt idx="5">
                  <c:v>0.72059141744013666</c:v>
                </c:pt>
                <c:pt idx="6">
                  <c:v>-0.93920910861990714</c:v>
                </c:pt>
              </c:numCache>
            </c:numRef>
          </c:val>
          <c:extLst>
            <c:ext xmlns:c16="http://schemas.microsoft.com/office/drawing/2014/chart" uri="{C3380CC4-5D6E-409C-BE32-E72D297353CC}">
              <c16:uniqueId val="{00000003-A8AA-46E7-9CF2-2F60F93F2806}"/>
            </c:ext>
          </c:extLst>
        </c:ser>
        <c:ser>
          <c:idx val="2"/>
          <c:order val="5"/>
          <c:tx>
            <c:strRef>
              <c:f>'Figure 2.1.4'!$B$8</c:f>
              <c:strCache>
                <c:ptCount val="1"/>
                <c:pt idx="0">
                  <c:v>Change in inventories </c:v>
                </c:pt>
              </c:strCache>
            </c:strRef>
          </c:tx>
          <c:invertIfNegative val="0"/>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2.1.4'!$C$8:$I$8</c:f>
              <c:numCache>
                <c:formatCode>0.0</c:formatCode>
                <c:ptCount val="7"/>
                <c:pt idx="0">
                  <c:v>-5.2463715069876384</c:v>
                </c:pt>
                <c:pt idx="1">
                  <c:v>0.61403262215158294</c:v>
                </c:pt>
                <c:pt idx="2">
                  <c:v>-1.3125991174974416</c:v>
                </c:pt>
                <c:pt idx="3">
                  <c:v>0.4644241394379478</c:v>
                </c:pt>
                <c:pt idx="5">
                  <c:v>-3.2017553240927414E-2</c:v>
                </c:pt>
                <c:pt idx="6">
                  <c:v>-0.1037740718083878</c:v>
                </c:pt>
              </c:numCache>
            </c:numRef>
          </c:val>
          <c:extLst>
            <c:ext xmlns:c16="http://schemas.microsoft.com/office/drawing/2014/chart" uri="{C3380CC4-5D6E-409C-BE32-E72D297353CC}">
              <c16:uniqueId val="{00000004-A8AA-46E7-9CF2-2F60F93F2806}"/>
            </c:ext>
          </c:extLst>
        </c:ser>
        <c:dLbls>
          <c:showLegendKey val="0"/>
          <c:showVal val="0"/>
          <c:showCatName val="0"/>
          <c:showSerName val="0"/>
          <c:showPercent val="0"/>
          <c:showBubbleSize val="0"/>
        </c:dLbls>
        <c:gapWidth val="70"/>
        <c:overlap val="100"/>
        <c:axId val="461913256"/>
        <c:axId val="1"/>
      </c:barChart>
      <c:lineChart>
        <c:grouping val="standard"/>
        <c:varyColors val="0"/>
        <c:ser>
          <c:idx val="0"/>
          <c:order val="4"/>
          <c:tx>
            <c:strRef>
              <c:f>'Figure 2.1.4'!$B$10</c:f>
              <c:strCache>
                <c:ptCount val="1"/>
                <c:pt idx="0">
                  <c:v>Real GDP growth</c:v>
                </c:pt>
              </c:strCache>
            </c:strRef>
          </c:tx>
          <c:spPr>
            <a:ln w="38100">
              <a:solidFill>
                <a:schemeClr val="tx2"/>
              </a:solidFill>
            </a:ln>
          </c:spPr>
          <c:marker>
            <c:symbol val="diamond"/>
            <c:size val="5"/>
          </c:marker>
          <c:cat>
            <c:numRef>
              <c:f>'Figure 2.1.4'!$C$4:$I$4</c:f>
              <c:numCache>
                <c:formatCode>yyyy</c:formatCode>
                <c:ptCount val="7"/>
                <c:pt idx="0">
                  <c:v>39448</c:v>
                </c:pt>
                <c:pt idx="1">
                  <c:v>39814</c:v>
                </c:pt>
                <c:pt idx="2">
                  <c:v>40179</c:v>
                </c:pt>
                <c:pt idx="3">
                  <c:v>40544</c:v>
                </c:pt>
                <c:pt idx="5" formatCode="mm/yyyy">
                  <c:v>40695</c:v>
                </c:pt>
                <c:pt idx="6" formatCode="mm/yyyy">
                  <c:v>41061</c:v>
                </c:pt>
              </c:numCache>
            </c:numRef>
          </c:cat>
          <c:val>
            <c:numRef>
              <c:f>'Figure 2.1.4'!$C$10:$I$10</c:f>
              <c:numCache>
                <c:formatCode>0.0</c:formatCode>
                <c:ptCount val="7"/>
                <c:pt idx="0">
                  <c:v>3.3154583957229136</c:v>
                </c:pt>
                <c:pt idx="1">
                  <c:v>1.179799547635966</c:v>
                </c:pt>
                <c:pt idx="2">
                  <c:v>7.3575329729994081</c:v>
                </c:pt>
                <c:pt idx="3">
                  <c:v>7.5</c:v>
                </c:pt>
                <c:pt idx="5">
                  <c:v>7</c:v>
                </c:pt>
                <c:pt idx="6">
                  <c:v>5.5000000000000009</c:v>
                </c:pt>
              </c:numCache>
            </c:numRef>
          </c:val>
          <c:smooth val="0"/>
          <c:extLst>
            <c:ext xmlns:c16="http://schemas.microsoft.com/office/drawing/2014/chart" uri="{C3380CC4-5D6E-409C-BE32-E72D297353CC}">
              <c16:uniqueId val="{00000005-A8AA-46E7-9CF2-2F60F93F2806}"/>
            </c:ext>
          </c:extLst>
        </c:ser>
        <c:dLbls>
          <c:showLegendKey val="0"/>
          <c:showVal val="0"/>
          <c:showCatName val="0"/>
          <c:showSerName val="0"/>
          <c:showPercent val="0"/>
          <c:showBubbleSize val="0"/>
        </c:dLbls>
        <c:marker val="1"/>
        <c:smooth val="0"/>
        <c:axId val="461913256"/>
        <c:axId val="1"/>
      </c:lineChart>
      <c:catAx>
        <c:axId val="461913256"/>
        <c:scaling>
          <c:orientation val="minMax"/>
        </c:scaling>
        <c:delete val="0"/>
        <c:axPos val="b"/>
        <c:numFmt formatCode="yyyy" sourceLinked="1"/>
        <c:majorTickMark val="out"/>
        <c:minorTickMark val="none"/>
        <c:tickLblPos val="low"/>
        <c:txPr>
          <a:bodyPr rot="0" vert="horz"/>
          <a:lstStyle/>
          <a:p>
            <a:pPr>
              <a:defRPr lang="en-US"/>
            </a:pPr>
            <a:endParaRPr lang="ru-RU"/>
          </a:p>
        </c:txPr>
        <c:crossAx val="1"/>
        <c:crossesAt val="-6"/>
        <c:auto val="0"/>
        <c:lblAlgn val="ctr"/>
        <c:lblOffset val="100"/>
        <c:tickLblSkip val="1"/>
        <c:tickMarkSkip val="1"/>
        <c:noMultiLvlLbl val="0"/>
      </c:catAx>
      <c:valAx>
        <c:axId val="1"/>
        <c:scaling>
          <c:orientation val="minMax"/>
          <c:min val="-6"/>
        </c:scaling>
        <c:delete val="0"/>
        <c:axPos val="l"/>
        <c:majorGridlines>
          <c:spPr>
            <a:ln w="0">
              <a:prstDash val="sysDot"/>
            </a:ln>
          </c:spPr>
        </c:majorGridlines>
        <c:title>
          <c:tx>
            <c:rich>
              <a:bodyPr rot="0" vert="horz"/>
              <a:lstStyle/>
              <a:p>
                <a:pPr>
                  <a:defRPr lang="en-US" b="0"/>
                </a:pPr>
                <a:r>
                  <a:rPr lang="ru-RU" b="0"/>
                  <a:t>%</a:t>
                </a:r>
              </a:p>
            </c:rich>
          </c:tx>
          <c:layout>
            <c:manualLayout>
              <c:xMode val="edge"/>
              <c:yMode val="edge"/>
              <c:x val="0"/>
              <c:y val="0.34056860283768875"/>
            </c:manualLayout>
          </c:layout>
          <c:overlay val="0"/>
        </c:title>
        <c:numFmt formatCode="0" sourceLinked="0"/>
        <c:majorTickMark val="out"/>
        <c:minorTickMark val="none"/>
        <c:tickLblPos val="low"/>
        <c:txPr>
          <a:bodyPr rot="0" vert="horz"/>
          <a:lstStyle/>
          <a:p>
            <a:pPr>
              <a:defRPr lang="en-US"/>
            </a:pPr>
            <a:endParaRPr lang="ru-RU"/>
          </a:p>
        </c:txPr>
        <c:crossAx val="461913256"/>
        <c:crosses val="autoZero"/>
        <c:crossBetween val="between"/>
        <c:majorUnit val="2"/>
      </c:valAx>
    </c:plotArea>
    <c:legend>
      <c:legendPos val="b"/>
      <c:layout>
        <c:manualLayout>
          <c:xMode val="edge"/>
          <c:yMode val="edge"/>
          <c:wMode val="edge"/>
          <c:hMode val="edge"/>
          <c:x val="3.7118298901855028E-3"/>
          <c:y val="0.82605774278215216"/>
          <c:w val="1"/>
          <c:h val="0.99999999999999989"/>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695187165775401"/>
          <c:y val="6.8965662390688964E-2"/>
          <c:w val="0.80213903743315729"/>
          <c:h val="0.61638060761678448"/>
        </c:manualLayout>
      </c:layout>
      <c:barChart>
        <c:barDir val="col"/>
        <c:grouping val="clustered"/>
        <c:varyColors val="0"/>
        <c:ser>
          <c:idx val="0"/>
          <c:order val="0"/>
          <c:tx>
            <c:strRef>
              <c:f>'Figure 3.1.1.2'!$C$4</c:f>
              <c:strCache>
                <c:ptCount val="1"/>
                <c:pt idx="0">
                  <c:v>Percentage change of the loan portfolio by group</c:v>
                </c:pt>
              </c:strCache>
            </c:strRef>
          </c:tx>
          <c:invertIfNegative val="0"/>
          <c:cat>
            <c:strRef>
              <c:f>'Figure 3.1.1.2'!$B$6:$B$9</c:f>
              <c:strCache>
                <c:ptCount val="4"/>
                <c:pt idx="0">
                  <c:v>Group 1</c:v>
                </c:pt>
                <c:pt idx="1">
                  <c:v>Group 2</c:v>
                </c:pt>
                <c:pt idx="2">
                  <c:v>Group 3</c:v>
                </c:pt>
                <c:pt idx="3">
                  <c:v>Group 4</c:v>
                </c:pt>
              </c:strCache>
            </c:strRef>
          </c:cat>
          <c:val>
            <c:numRef>
              <c:f>'Figure 3.1.1.2'!$C$6:$C$9</c:f>
              <c:numCache>
                <c:formatCode>0.00%</c:formatCode>
                <c:ptCount val="4"/>
                <c:pt idx="0">
                  <c:v>8.4684242022223799E-3</c:v>
                </c:pt>
                <c:pt idx="1">
                  <c:v>0.2990190686219667</c:v>
                </c:pt>
                <c:pt idx="2">
                  <c:v>0.17381972666236445</c:v>
                </c:pt>
                <c:pt idx="3">
                  <c:v>0.51905174172675395</c:v>
                </c:pt>
              </c:numCache>
            </c:numRef>
          </c:val>
          <c:extLst>
            <c:ext xmlns:c16="http://schemas.microsoft.com/office/drawing/2014/chart" uri="{C3380CC4-5D6E-409C-BE32-E72D297353CC}">
              <c16:uniqueId val="{00000000-4EF5-4A1D-AB31-4BF66CAF37F4}"/>
            </c:ext>
          </c:extLst>
        </c:ser>
        <c:ser>
          <c:idx val="1"/>
          <c:order val="1"/>
          <c:tx>
            <c:strRef>
              <c:f>'Figure 3.1.1.2'!$D$4</c:f>
              <c:strCache>
                <c:ptCount val="1"/>
                <c:pt idx="0">
                  <c:v>Percentage change of non-performing loans by group</c:v>
                </c:pt>
              </c:strCache>
            </c:strRef>
          </c:tx>
          <c:invertIfNegative val="0"/>
          <c:cat>
            <c:strRef>
              <c:f>'Figure 3.1.1.2'!$B$6:$B$9</c:f>
              <c:strCache>
                <c:ptCount val="4"/>
                <c:pt idx="0">
                  <c:v>Group 1</c:v>
                </c:pt>
                <c:pt idx="1">
                  <c:v>Group 2</c:v>
                </c:pt>
                <c:pt idx="2">
                  <c:v>Group 3</c:v>
                </c:pt>
                <c:pt idx="3">
                  <c:v>Group 4</c:v>
                </c:pt>
              </c:strCache>
            </c:strRef>
          </c:cat>
          <c:val>
            <c:numRef>
              <c:f>'Figure 3.1.1.2'!$D$6:$D$9</c:f>
              <c:numCache>
                <c:formatCode>0.00%</c:formatCode>
                <c:ptCount val="4"/>
                <c:pt idx="0">
                  <c:v>7.4721505806847555E-2</c:v>
                </c:pt>
                <c:pt idx="1">
                  <c:v>9.5734505724797359E-2</c:v>
                </c:pt>
                <c:pt idx="2">
                  <c:v>9.7599710449507437E-3</c:v>
                </c:pt>
                <c:pt idx="3">
                  <c:v>0.28891736063366791</c:v>
                </c:pt>
              </c:numCache>
            </c:numRef>
          </c:val>
          <c:extLst>
            <c:ext xmlns:c16="http://schemas.microsoft.com/office/drawing/2014/chart" uri="{C3380CC4-5D6E-409C-BE32-E72D297353CC}">
              <c16:uniqueId val="{00000001-4EF5-4A1D-AB31-4BF66CAF37F4}"/>
            </c:ext>
          </c:extLst>
        </c:ser>
        <c:dLbls>
          <c:showLegendKey val="0"/>
          <c:showVal val="0"/>
          <c:showCatName val="0"/>
          <c:showSerName val="0"/>
          <c:showPercent val="0"/>
          <c:showBubbleSize val="0"/>
        </c:dLbls>
        <c:gapWidth val="150"/>
        <c:axId val="472344240"/>
        <c:axId val="1"/>
      </c:barChart>
      <c:scatterChart>
        <c:scatterStyle val="lineMarker"/>
        <c:varyColors val="0"/>
        <c:ser>
          <c:idx val="2"/>
          <c:order val="2"/>
          <c:tx>
            <c:strRef>
              <c:f>'Figure 3.1.1.2'!$E$4</c:f>
              <c:strCache>
                <c:ptCount val="1"/>
                <c:pt idx="0">
                  <c:v> Contribution by a group to the growth in the loan portfolio (right axis) </c:v>
                </c:pt>
              </c:strCache>
            </c:strRef>
          </c:tx>
          <c:spPr>
            <a:ln w="66675">
              <a:noFill/>
            </a:ln>
          </c:spPr>
          <c:marker>
            <c:symbol val="circle"/>
            <c:size val="13"/>
            <c:spPr>
              <a:solidFill>
                <a:schemeClr val="accent3">
                  <a:lumMod val="75000"/>
                </a:schemeClr>
              </a:solidFill>
            </c:spPr>
          </c:marker>
          <c:dLbls>
            <c:dLbl>
              <c:idx val="0"/>
              <c:layout>
                <c:manualLayout>
                  <c:x val="-6.1943099358569481E-2"/>
                  <c:y val="5.3601876042636304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F5-4A1D-AB31-4BF66CAF37F4}"/>
                </c:ext>
              </c:extLst>
            </c:dLbl>
            <c:dLbl>
              <c:idx val="1"/>
              <c:layout>
                <c:manualLayout>
                  <c:x val="-2.1836147486911907E-2"/>
                  <c:y val="-7.2212234914751899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F5-4A1D-AB31-4BF66CAF37F4}"/>
                </c:ext>
              </c:extLst>
            </c:dLbl>
            <c:dLbl>
              <c:idx val="2"/>
              <c:layout>
                <c:manualLayout>
                  <c:x val="-1.3814757112580183E-2"/>
                  <c:y val="-6.1186060982636854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F5-4A1D-AB31-4BF66CAF37F4}"/>
                </c:ext>
              </c:extLst>
            </c:dLbl>
            <c:dLbl>
              <c:idx val="3"/>
              <c:layout>
                <c:manualLayout>
                  <c:x val="-1.3814757112580301E-2"/>
                  <c:y val="-4.5278457826262844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EF5-4A1D-AB31-4BF66CAF37F4}"/>
                </c:ext>
              </c:extLst>
            </c:dLbl>
            <c:dLbl>
              <c:idx val="4"/>
              <c:layout>
                <c:manualLayout>
                  <c:xMode val="edge"/>
                  <c:yMode val="edge"/>
                  <c:x val="0.76470588235294279"/>
                  <c:y val="0.3534490197522813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F5-4A1D-AB31-4BF66CAF37F4}"/>
                </c:ext>
              </c:extLst>
            </c:dLbl>
            <c:numFmt formatCode="0.0%" sourceLinked="0"/>
            <c:spPr>
              <a:noFill/>
              <a:ln>
                <a:noFill/>
              </a:ln>
              <a:effectLst/>
            </c:spPr>
            <c:txPr>
              <a:bodyPr/>
              <a:lstStyle/>
              <a:p>
                <a:pPr>
                  <a:defRPr lang="ru-RU" sz="900" b="1">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3.1.1.2'!$B$6:$B$9</c:f>
              <c:strCache>
                <c:ptCount val="4"/>
                <c:pt idx="0">
                  <c:v>Group 1</c:v>
                </c:pt>
                <c:pt idx="1">
                  <c:v>Group 2</c:v>
                </c:pt>
                <c:pt idx="2">
                  <c:v>Group 3</c:v>
                </c:pt>
                <c:pt idx="3">
                  <c:v>Group 4</c:v>
                </c:pt>
              </c:strCache>
            </c:strRef>
          </c:xVal>
          <c:yVal>
            <c:numRef>
              <c:f>'Figure 3.1.1.2'!$E$6:$E$9</c:f>
              <c:numCache>
                <c:formatCode>0.00%</c:formatCode>
                <c:ptCount val="4"/>
                <c:pt idx="0">
                  <c:v>5.4983678230725638E-3</c:v>
                </c:pt>
                <c:pt idx="1">
                  <c:v>2.3801530464845132E-2</c:v>
                </c:pt>
                <c:pt idx="2">
                  <c:v>4.1053059238655057E-2</c:v>
                </c:pt>
                <c:pt idx="3">
                  <c:v>1.8136048445780099E-2</c:v>
                </c:pt>
              </c:numCache>
            </c:numRef>
          </c:yVal>
          <c:smooth val="0"/>
          <c:extLst>
            <c:ext xmlns:c16="http://schemas.microsoft.com/office/drawing/2014/chart" uri="{C3380CC4-5D6E-409C-BE32-E72D297353CC}">
              <c16:uniqueId val="{00000007-4EF5-4A1D-AB31-4BF66CAF37F4}"/>
            </c:ext>
          </c:extLst>
        </c:ser>
        <c:ser>
          <c:idx val="3"/>
          <c:order val="3"/>
          <c:tx>
            <c:strRef>
              <c:f>'Figure 3.1.1.2'!$F$4</c:f>
              <c:strCache>
                <c:ptCount val="1"/>
                <c:pt idx="0">
                  <c:v> Contribution by a group to the growth in non-performing loans (right axis) </c:v>
                </c:pt>
              </c:strCache>
            </c:strRef>
          </c:tx>
          <c:spPr>
            <a:ln w="66675">
              <a:noFill/>
            </a:ln>
          </c:spPr>
          <c:marker>
            <c:symbol val="circle"/>
            <c:size val="13"/>
          </c:marker>
          <c:dLbls>
            <c:dLbl>
              <c:idx val="0"/>
              <c:layout>
                <c:manualLayout>
                  <c:x val="-3.1195699468047882E-3"/>
                  <c:y val="-1.7392088762406822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F5-4A1D-AB31-4BF66CAF37F4}"/>
                </c:ext>
              </c:extLst>
            </c:dLbl>
            <c:dLbl>
              <c:idx val="1"/>
              <c:layout>
                <c:manualLayout>
                  <c:x val="-6.1943099358569481E-2"/>
                  <c:y val="5.186691368755262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F5-4A1D-AB31-4BF66CAF37F4}"/>
                </c:ext>
              </c:extLst>
            </c:dLbl>
            <c:dLbl>
              <c:idx val="2"/>
              <c:layout>
                <c:manualLayout>
                  <c:x val="-5.9269302567125697E-2"/>
                  <c:y val="5.1519814381310425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F5-4A1D-AB31-4BF66CAF37F4}"/>
                </c:ext>
              </c:extLst>
            </c:dLbl>
            <c:dLbl>
              <c:idx val="3"/>
              <c:layout>
                <c:manualLayout>
                  <c:x val="-6.1943099358569544E-2"/>
                  <c:y val="5.1383602959462434E-2"/>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EF5-4A1D-AB31-4BF66CAF37F4}"/>
                </c:ext>
              </c:extLst>
            </c:dLbl>
            <c:dLbl>
              <c:idx val="4"/>
              <c:layout>
                <c:manualLayout>
                  <c:xMode val="edge"/>
                  <c:yMode val="edge"/>
                  <c:x val="0.70053475935828879"/>
                  <c:y val="0.7327601629010706"/>
                </c:manualLayout>
              </c:layout>
              <c:numFmt formatCode="0.0%" sourceLinked="0"/>
              <c:spPr/>
              <c:txPr>
                <a:bodyPr/>
                <a:lstStyle/>
                <a:p>
                  <a:pPr>
                    <a:defRPr lang="ru-RU" sz="900" b="1">
                      <a:latin typeface="Times New Roman" pitchFamily="18" charset="0"/>
                      <a:cs typeface="Times New Roman" pitchFamily="18" charset="0"/>
                    </a:defRPr>
                  </a:pPr>
                  <a:endParaRPr lang="ru-RU"/>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F5-4A1D-AB31-4BF66CAF37F4}"/>
                </c:ext>
              </c:extLst>
            </c:dLbl>
            <c:numFmt formatCode="0.0%" sourceLinked="0"/>
            <c:spPr>
              <a:noFill/>
              <a:ln>
                <a:noFill/>
              </a:ln>
              <a:effectLst/>
            </c:spPr>
            <c:txPr>
              <a:bodyPr/>
              <a:lstStyle/>
              <a:p>
                <a:pPr>
                  <a:defRPr lang="ru-RU" sz="900" b="1">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strRef>
              <c:f>'Figure 3.1.1.2'!$B$6:$B$9</c:f>
              <c:strCache>
                <c:ptCount val="4"/>
                <c:pt idx="0">
                  <c:v>Group 1</c:v>
                </c:pt>
                <c:pt idx="1">
                  <c:v>Group 2</c:v>
                </c:pt>
                <c:pt idx="2">
                  <c:v>Group 3</c:v>
                </c:pt>
                <c:pt idx="3">
                  <c:v>Group 4</c:v>
                </c:pt>
              </c:strCache>
            </c:strRef>
          </c:xVal>
          <c:yVal>
            <c:numRef>
              <c:f>'Figure 3.1.1.2'!$F$6:$F$9</c:f>
              <c:numCache>
                <c:formatCode>0.00%</c:formatCode>
                <c:ptCount val="4"/>
                <c:pt idx="0">
                  <c:v>5.2935707891256678E-2</c:v>
                </c:pt>
                <c:pt idx="1">
                  <c:v>1.803996349913708E-3</c:v>
                </c:pt>
                <c:pt idx="2">
                  <c:v>2.5755925815860335E-3</c:v>
                </c:pt>
                <c:pt idx="3">
                  <c:v>2.5490411767766352E-3</c:v>
                </c:pt>
              </c:numCache>
            </c:numRef>
          </c:yVal>
          <c:smooth val="0"/>
          <c:extLst>
            <c:ext xmlns:c16="http://schemas.microsoft.com/office/drawing/2014/chart" uri="{C3380CC4-5D6E-409C-BE32-E72D297353CC}">
              <c16:uniqueId val="{0000000D-4EF5-4A1D-AB31-4BF66CAF37F4}"/>
            </c:ext>
          </c:extLst>
        </c:ser>
        <c:dLbls>
          <c:showLegendKey val="0"/>
          <c:showVal val="0"/>
          <c:showCatName val="0"/>
          <c:showSerName val="0"/>
          <c:showPercent val="0"/>
          <c:showBubbleSize val="0"/>
        </c:dLbls>
        <c:axId val="3"/>
        <c:axId val="4"/>
      </c:scatterChart>
      <c:catAx>
        <c:axId val="472344240"/>
        <c:scaling>
          <c:orientation val="minMax"/>
        </c:scaling>
        <c:delete val="0"/>
        <c:axPos val="b"/>
        <c:numFmt formatCode="General" sourceLinked="1"/>
        <c:majorTickMark val="out"/>
        <c:minorTickMark val="none"/>
        <c:tickLblPos val="low"/>
        <c:txPr>
          <a:bodyPr rot="0" vert="horz"/>
          <a:lstStyle/>
          <a:p>
            <a:pPr>
              <a:defRPr lang="ru-RU">
                <a:latin typeface="Times New Roman" pitchFamily="18" charset="0"/>
                <a:cs typeface="Times New Roman" pitchFamily="18" charset="0"/>
              </a:defRPr>
            </a:pPr>
            <a:endParaRPr lang="ru-RU"/>
          </a:p>
        </c:txPr>
        <c:crossAx val="1"/>
        <c:crosses val="autoZero"/>
        <c:auto val="1"/>
        <c:lblAlgn val="ctr"/>
        <c:lblOffset val="0"/>
        <c:tickLblSkip val="1"/>
        <c:tickMarkSkip val="1"/>
        <c:noMultiLvlLbl val="0"/>
      </c:catAx>
      <c:valAx>
        <c:axId val="1"/>
        <c:scaling>
          <c:orientation val="minMax"/>
          <c:max val="0.60000000000000064"/>
          <c:min val="-0.2"/>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72344240"/>
        <c:crosses val="autoZero"/>
        <c:crossBetween val="between"/>
        <c:majorUnit val="0.2"/>
        <c:minorUnit val="2.5553334658071991E-3"/>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9.0000000000000024E-2"/>
          <c:min val="-3.0000000000000002E-2"/>
        </c:scaling>
        <c:delete val="0"/>
        <c:axPos val="r"/>
        <c:numFmt formatCode="0%" sourceLinked="0"/>
        <c:majorTickMark val="cross"/>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3.0000000000000002E-2"/>
      </c:valAx>
    </c:plotArea>
    <c:legend>
      <c:legendPos val="r"/>
      <c:layout>
        <c:manualLayout>
          <c:xMode val="edge"/>
          <c:yMode val="edge"/>
          <c:wMode val="edge"/>
          <c:hMode val="edge"/>
          <c:x val="7.7540196364343353E-2"/>
          <c:y val="0.76293272118414657"/>
          <c:w val="0.94652415670263434"/>
          <c:h val="0.96982960202075041"/>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paperSize="9" orientation="landscape"/>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751152073732718"/>
          <c:y val="5.4945251492572005E-2"/>
          <c:w val="0.78110599078341014"/>
          <c:h val="0.47252916283611934"/>
        </c:manualLayout>
      </c:layout>
      <c:barChart>
        <c:barDir val="col"/>
        <c:grouping val="stacked"/>
        <c:varyColors val="0"/>
        <c:ser>
          <c:idx val="0"/>
          <c:order val="0"/>
          <c:tx>
            <c:strRef>
              <c:f>'Figure 3.1.1.3'!$B$6</c:f>
              <c:strCache>
                <c:ptCount val="1"/>
                <c:pt idx="0">
                  <c:v>Deposits and corr.accounts</c:v>
                </c:pt>
              </c:strCache>
            </c:strRef>
          </c:tx>
          <c:invertIfNegative val="0"/>
          <c:cat>
            <c:multiLvlStrRef>
              <c:f>'Figure 3.1.1.3'!$C$4:$M$5</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3.1.1.3'!$C$6:$M$6</c:f>
              <c:numCache>
                <c:formatCode>_-* #\ ##0.0_р_._-;\-* #\ ##0.0_р_._-;_-* "-"??_р_._-;_-@_-</c:formatCode>
                <c:ptCount val="11"/>
                <c:pt idx="0">
                  <c:v>12.85347858705361</c:v>
                </c:pt>
                <c:pt idx="1">
                  <c:v>14.97274024979626</c:v>
                </c:pt>
                <c:pt idx="3">
                  <c:v>35.910181041449576</c:v>
                </c:pt>
                <c:pt idx="4">
                  <c:v>29.637429995113102</c:v>
                </c:pt>
                <c:pt idx="6">
                  <c:v>5.9797762473203599</c:v>
                </c:pt>
                <c:pt idx="7">
                  <c:v>4.3860798804604073</c:v>
                </c:pt>
                <c:pt idx="9">
                  <c:v>30.048657236125916</c:v>
                </c:pt>
                <c:pt idx="10">
                  <c:v>27.780842871363028</c:v>
                </c:pt>
              </c:numCache>
            </c:numRef>
          </c:val>
          <c:extLst>
            <c:ext xmlns:c16="http://schemas.microsoft.com/office/drawing/2014/chart" uri="{C3380CC4-5D6E-409C-BE32-E72D297353CC}">
              <c16:uniqueId val="{00000000-DA68-41A9-A817-8AFCD2740C1E}"/>
            </c:ext>
          </c:extLst>
        </c:ser>
        <c:ser>
          <c:idx val="1"/>
          <c:order val="1"/>
          <c:tx>
            <c:strRef>
              <c:f>'Figure 3.1.1.3'!$B$7</c:f>
              <c:strCache>
                <c:ptCount val="1"/>
                <c:pt idx="0">
                  <c:v>Loans and REPO operations</c:v>
                </c:pt>
              </c:strCache>
            </c:strRef>
          </c:tx>
          <c:invertIfNegative val="0"/>
          <c:cat>
            <c:multiLvlStrRef>
              <c:f>'Figure 3.1.1.3'!$C$4:$M$5</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3.1.1.3'!$C$7:$M$7</c:f>
              <c:numCache>
                <c:formatCode>_-* #\ ##0.0_р_._-;\-* #\ ##0.0_р_._-;_-* "-"??_р_._-;_-@_-</c:formatCode>
                <c:ptCount val="11"/>
                <c:pt idx="0">
                  <c:v>60.575897139028626</c:v>
                </c:pt>
                <c:pt idx="1">
                  <c:v>60.147983075742331</c:v>
                </c:pt>
                <c:pt idx="3">
                  <c:v>48.379585848867279</c:v>
                </c:pt>
                <c:pt idx="4">
                  <c:v>52.510626185045282</c:v>
                </c:pt>
                <c:pt idx="6">
                  <c:v>62.573874419685325</c:v>
                </c:pt>
                <c:pt idx="7">
                  <c:v>66.664567041812532</c:v>
                </c:pt>
                <c:pt idx="9">
                  <c:v>48.198128967265802</c:v>
                </c:pt>
                <c:pt idx="10">
                  <c:v>54.55507877724127</c:v>
                </c:pt>
              </c:numCache>
            </c:numRef>
          </c:val>
          <c:extLst>
            <c:ext xmlns:c16="http://schemas.microsoft.com/office/drawing/2014/chart" uri="{C3380CC4-5D6E-409C-BE32-E72D297353CC}">
              <c16:uniqueId val="{00000001-DA68-41A9-A817-8AFCD2740C1E}"/>
            </c:ext>
          </c:extLst>
        </c:ser>
        <c:ser>
          <c:idx val="2"/>
          <c:order val="2"/>
          <c:tx>
            <c:strRef>
              <c:f>'Figure 3.1.1.3'!$B$8</c:f>
              <c:strCache>
                <c:ptCount val="1"/>
                <c:pt idx="0">
                  <c:v>Securities and FDs</c:v>
                </c:pt>
              </c:strCache>
            </c:strRef>
          </c:tx>
          <c:invertIfNegative val="0"/>
          <c:cat>
            <c:multiLvlStrRef>
              <c:f>'Figure 3.1.1.3'!$C$4:$M$5</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3.1.1.3'!$C$8:$M$8</c:f>
              <c:numCache>
                <c:formatCode>_-* #\ ##0.0_р_._-;\-* #\ ##0.0_р_._-;_-* "-"??_р_._-;_-@_-</c:formatCode>
                <c:ptCount val="11"/>
                <c:pt idx="0">
                  <c:v>11.125118643157663</c:v>
                </c:pt>
                <c:pt idx="1">
                  <c:v>9.3245754865252071</c:v>
                </c:pt>
                <c:pt idx="3">
                  <c:v>11.216597968987495</c:v>
                </c:pt>
                <c:pt idx="4">
                  <c:v>13.377571988928427</c:v>
                </c:pt>
                <c:pt idx="6">
                  <c:v>13.953716775751943</c:v>
                </c:pt>
                <c:pt idx="7">
                  <c:v>12.632458680051828</c:v>
                </c:pt>
                <c:pt idx="9">
                  <c:v>13.977927674734428</c:v>
                </c:pt>
                <c:pt idx="10">
                  <c:v>9.6395441352037281</c:v>
                </c:pt>
              </c:numCache>
            </c:numRef>
          </c:val>
          <c:extLst>
            <c:ext xmlns:c16="http://schemas.microsoft.com/office/drawing/2014/chart" uri="{C3380CC4-5D6E-409C-BE32-E72D297353CC}">
              <c16:uniqueId val="{00000002-DA68-41A9-A817-8AFCD2740C1E}"/>
            </c:ext>
          </c:extLst>
        </c:ser>
        <c:dLbls>
          <c:showLegendKey val="0"/>
          <c:showVal val="0"/>
          <c:showCatName val="0"/>
          <c:showSerName val="0"/>
          <c:showPercent val="0"/>
          <c:showBubbleSize val="0"/>
        </c:dLbls>
        <c:gapWidth val="50"/>
        <c:overlap val="100"/>
        <c:axId val="472338664"/>
        <c:axId val="1"/>
      </c:barChart>
      <c:scatterChart>
        <c:scatterStyle val="lineMarker"/>
        <c:varyColors val="0"/>
        <c:ser>
          <c:idx val="4"/>
          <c:order val="3"/>
          <c:tx>
            <c:strRef>
              <c:f>'Figure 3.1.1.3'!$B$9</c:f>
              <c:strCache>
                <c:ptCount val="1"/>
                <c:pt idx="0">
                  <c:v>Interest rate margin to average earning assets (right axis)</c:v>
                </c:pt>
              </c:strCache>
            </c:strRef>
          </c:tx>
          <c:spPr>
            <a:ln w="66675">
              <a:noFill/>
            </a:ln>
          </c:spPr>
          <c:marker>
            <c:symbol val="circle"/>
            <c:size val="10"/>
          </c:marker>
          <c:xVal>
            <c:strLit>
              <c:ptCount val="11"/>
              <c:pt idx="0">
                <c:v>1 группа  01.2012</c:v>
              </c:pt>
              <c:pt idx="1">
                <c:v>1 группа  10.2012</c:v>
              </c:pt>
              <c:pt idx="3">
                <c:v>2 группа  01.2012</c:v>
              </c:pt>
              <c:pt idx="4">
                <c:v>2 группа  10.2012</c:v>
              </c:pt>
              <c:pt idx="6">
                <c:v>3 группа  01.2012</c:v>
              </c:pt>
              <c:pt idx="7">
                <c:v>3 группа  10.2012</c:v>
              </c:pt>
              <c:pt idx="9">
                <c:v>4 группа  01.2012</c:v>
              </c:pt>
              <c:pt idx="10">
                <c:v>4 группа  10.2012</c:v>
              </c:pt>
            </c:strLit>
          </c:xVal>
          <c:yVal>
            <c:numLit>
              <c:formatCode>General</c:formatCode>
              <c:ptCount val="1"/>
              <c:pt idx="0">
                <c:v>0</c:v>
              </c:pt>
            </c:numLit>
          </c:yVal>
          <c:smooth val="0"/>
          <c:extLst>
            <c:ext xmlns:c16="http://schemas.microsoft.com/office/drawing/2014/chart" uri="{C3380CC4-5D6E-409C-BE32-E72D297353CC}">
              <c16:uniqueId val="{00000003-DA68-41A9-A817-8AFCD2740C1E}"/>
            </c:ext>
          </c:extLst>
        </c:ser>
        <c:dLbls>
          <c:showLegendKey val="0"/>
          <c:showVal val="0"/>
          <c:showCatName val="0"/>
          <c:showSerName val="0"/>
          <c:showPercent val="0"/>
          <c:showBubbleSize val="0"/>
        </c:dLbls>
        <c:axId val="3"/>
        <c:axId val="4"/>
      </c:scatterChart>
      <c:catAx>
        <c:axId val="472338664"/>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72338664"/>
        <c:crosses val="autoZero"/>
        <c:crossBetween val="between"/>
        <c:majorUnit val="20"/>
        <c:dispUnits>
          <c:builtInUnit val="hundreds"/>
        </c:dispUnits>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10"/>
          <c:min val="0"/>
        </c:scaling>
        <c:delete val="0"/>
        <c:axPos val="r"/>
        <c:numFmt formatCode="0%" sourceLinked="0"/>
        <c:majorTickMark val="cross"/>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2"/>
        <c:dispUnits>
          <c:builtInUnit val="hundreds"/>
        </c:dispUnits>
      </c:valAx>
    </c:plotArea>
    <c:legend>
      <c:legendPos val="b"/>
      <c:layout>
        <c:manualLayout>
          <c:xMode val="edge"/>
          <c:yMode val="edge"/>
          <c:wMode val="edge"/>
          <c:hMode val="edge"/>
          <c:x val="0"/>
          <c:y val="0.80101136260788708"/>
          <c:w val="1"/>
          <c:h val="0.99669439439192353"/>
        </c:manualLayout>
      </c:layout>
      <c:overlay val="0"/>
      <c:txPr>
        <a:bodyPr/>
        <a:lstStyle/>
        <a:p>
          <a:pPr>
            <a:defRPr lang="ru-RU"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753440350343238E-2"/>
          <c:y val="5.7034220532319518E-2"/>
          <c:w val="0.88482746286548464"/>
          <c:h val="0.4638783269961978"/>
        </c:manualLayout>
      </c:layout>
      <c:barChart>
        <c:barDir val="col"/>
        <c:grouping val="stacked"/>
        <c:varyColors val="0"/>
        <c:ser>
          <c:idx val="0"/>
          <c:order val="0"/>
          <c:tx>
            <c:strRef>
              <c:f>'Figure 3.1.1.3'!$B$13</c:f>
              <c:strCache>
                <c:ptCount val="1"/>
                <c:pt idx="0">
                  <c:v>Accrued interest</c:v>
                </c:pt>
              </c:strCache>
            </c:strRef>
          </c:tx>
          <c:invertIfNegative val="0"/>
          <c:cat>
            <c:multiLvlStrRef>
              <c:f>'Figure 3.1.1.3'!$C$11:$M$12</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3.1.1.3'!$C$13:$M$13</c:f>
              <c:numCache>
                <c:formatCode>_-* #\ ##0.0_р_._-;\-* #\ ##0.0_р_._-;_-* "-"??_р_._-;_-@_-</c:formatCode>
                <c:ptCount val="11"/>
                <c:pt idx="0">
                  <c:v>8.978724169729821</c:v>
                </c:pt>
                <c:pt idx="1">
                  <c:v>9.2422942688969183</c:v>
                </c:pt>
                <c:pt idx="3">
                  <c:v>0.50205398064626072</c:v>
                </c:pt>
                <c:pt idx="4">
                  <c:v>0.54288986402105521</c:v>
                </c:pt>
                <c:pt idx="6">
                  <c:v>8.4614363308769054</c:v>
                </c:pt>
                <c:pt idx="7">
                  <c:v>8.1161452124944624</c:v>
                </c:pt>
                <c:pt idx="9">
                  <c:v>2.0958803445090544</c:v>
                </c:pt>
                <c:pt idx="10">
                  <c:v>1.9064853908674813</c:v>
                </c:pt>
              </c:numCache>
            </c:numRef>
          </c:val>
          <c:extLst>
            <c:ext xmlns:c16="http://schemas.microsoft.com/office/drawing/2014/chart" uri="{C3380CC4-5D6E-409C-BE32-E72D297353CC}">
              <c16:uniqueId val="{00000000-6E44-4E40-B83D-1731FFD2CA06}"/>
            </c:ext>
          </c:extLst>
        </c:ser>
        <c:ser>
          <c:idx val="1"/>
          <c:order val="1"/>
          <c:tx>
            <c:strRef>
              <c:f>'Figure 3.1.1.3'!$B$14</c:f>
              <c:strCache>
                <c:ptCount val="1"/>
                <c:pt idx="0">
                  <c:v>Cash and precious metals</c:v>
                </c:pt>
              </c:strCache>
            </c:strRef>
          </c:tx>
          <c:invertIfNegative val="0"/>
          <c:cat>
            <c:multiLvlStrRef>
              <c:f>'Figure 3.1.1.3'!$C$11:$M$12</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3.1.1.3'!$C$14:$M$14</c:f>
              <c:numCache>
                <c:formatCode>_-* #\ ##0.0_р_._-;\-* #\ ##0.0_р_._-;_-* "-"??_р_._-;_-@_-</c:formatCode>
                <c:ptCount val="11"/>
                <c:pt idx="0">
                  <c:v>2.5808708050853988</c:v>
                </c:pt>
                <c:pt idx="1">
                  <c:v>2.5625393397235081</c:v>
                </c:pt>
                <c:pt idx="3">
                  <c:v>1.4724786772605065</c:v>
                </c:pt>
                <c:pt idx="4">
                  <c:v>1.6056651377967677</c:v>
                </c:pt>
                <c:pt idx="6">
                  <c:v>2.6997577473926939</c:v>
                </c:pt>
                <c:pt idx="7">
                  <c:v>2.7512324458044395</c:v>
                </c:pt>
                <c:pt idx="9">
                  <c:v>1.2092087090569661</c:v>
                </c:pt>
                <c:pt idx="10">
                  <c:v>1.6041393884815573</c:v>
                </c:pt>
              </c:numCache>
            </c:numRef>
          </c:val>
          <c:extLst>
            <c:ext xmlns:c16="http://schemas.microsoft.com/office/drawing/2014/chart" uri="{C3380CC4-5D6E-409C-BE32-E72D297353CC}">
              <c16:uniqueId val="{00000001-6E44-4E40-B83D-1731FFD2CA06}"/>
            </c:ext>
          </c:extLst>
        </c:ser>
        <c:ser>
          <c:idx val="2"/>
          <c:order val="2"/>
          <c:tx>
            <c:strRef>
              <c:f>'Figure 3.1.1.3'!$B$15</c:f>
              <c:strCache>
                <c:ptCount val="1"/>
                <c:pt idx="0">
                  <c:v>FA and ITA</c:v>
                </c:pt>
              </c:strCache>
            </c:strRef>
          </c:tx>
          <c:invertIfNegative val="0"/>
          <c:cat>
            <c:multiLvlStrRef>
              <c:f>'Figure 3.1.1.3'!$C$11:$M$12</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3.1.1.3'!$C$15:$M$15</c:f>
              <c:numCache>
                <c:formatCode>_-* #\ ##0.0_р_._-;\-* #\ ##0.0_р_._-;_-* "-"??_р_._-;_-@_-</c:formatCode>
                <c:ptCount val="11"/>
                <c:pt idx="0">
                  <c:v>3.3523216911909919</c:v>
                </c:pt>
                <c:pt idx="1">
                  <c:v>3.2123813456837493</c:v>
                </c:pt>
                <c:pt idx="3">
                  <c:v>1.7912546006749173</c:v>
                </c:pt>
                <c:pt idx="4">
                  <c:v>1.5541563794860969</c:v>
                </c:pt>
                <c:pt idx="6">
                  <c:v>3.563350854196897</c:v>
                </c:pt>
                <c:pt idx="7">
                  <c:v>3.2962728181328198</c:v>
                </c:pt>
                <c:pt idx="9">
                  <c:v>2.7191656376392874</c:v>
                </c:pt>
                <c:pt idx="10">
                  <c:v>2.7169282463336888</c:v>
                </c:pt>
              </c:numCache>
            </c:numRef>
          </c:val>
          <c:extLst>
            <c:ext xmlns:c16="http://schemas.microsoft.com/office/drawing/2014/chart" uri="{C3380CC4-5D6E-409C-BE32-E72D297353CC}">
              <c16:uniqueId val="{00000002-6E44-4E40-B83D-1731FFD2CA06}"/>
            </c:ext>
          </c:extLst>
        </c:ser>
        <c:ser>
          <c:idx val="3"/>
          <c:order val="3"/>
          <c:tx>
            <c:strRef>
              <c:f>'Figure 3.1.1.3'!$B$16</c:f>
              <c:strCache>
                <c:ptCount val="1"/>
                <c:pt idx="0">
                  <c:v>Other receivables</c:v>
                </c:pt>
              </c:strCache>
            </c:strRef>
          </c:tx>
          <c:invertIfNegative val="0"/>
          <c:cat>
            <c:multiLvlStrRef>
              <c:f>'Figure 3.1.1.3'!$C$11:$M$12</c:f>
              <c:multiLvlStrCache>
                <c:ptCount val="11"/>
                <c:lvl>
                  <c:pt idx="0">
                    <c:v>01.2012</c:v>
                  </c:pt>
                  <c:pt idx="1">
                    <c:v>10.2012</c:v>
                  </c:pt>
                  <c:pt idx="3">
                    <c:v>01.2012</c:v>
                  </c:pt>
                  <c:pt idx="4">
                    <c:v>10.2012</c:v>
                  </c:pt>
                  <c:pt idx="6">
                    <c:v>01.2012</c:v>
                  </c:pt>
                  <c:pt idx="7">
                    <c:v>10.2012</c:v>
                  </c:pt>
                  <c:pt idx="9">
                    <c:v>01.2012</c:v>
                  </c:pt>
                  <c:pt idx="10">
                    <c:v>10.2012</c:v>
                  </c:pt>
                </c:lvl>
                <c:lvl>
                  <c:pt idx="0">
                    <c:v>1 group</c:v>
                  </c:pt>
                  <c:pt idx="3">
                    <c:v>2 group</c:v>
                  </c:pt>
                  <c:pt idx="6">
                    <c:v>3 group</c:v>
                  </c:pt>
                  <c:pt idx="9">
                    <c:v>4 group</c:v>
                  </c:pt>
                </c:lvl>
              </c:multiLvlStrCache>
            </c:multiLvlStrRef>
          </c:cat>
          <c:val>
            <c:numRef>
              <c:f>'Figure 3.1.1.3'!$C$16:$M$16</c:f>
              <c:numCache>
                <c:formatCode>_-* #\ ##0.0_р_._-;\-* #\ ##0.0_р_._-;_-* "-"??_р_._-;_-@_-</c:formatCode>
                <c:ptCount val="11"/>
                <c:pt idx="0">
                  <c:v>0.53358896475389628</c:v>
                </c:pt>
                <c:pt idx="1">
                  <c:v>0.53748623363202952</c:v>
                </c:pt>
                <c:pt idx="3">
                  <c:v>0.72784788211396723</c:v>
                </c:pt>
                <c:pt idx="4">
                  <c:v>0.7716604496092585</c:v>
                </c:pt>
                <c:pt idx="6">
                  <c:v>2.7680876247758746</c:v>
                </c:pt>
                <c:pt idx="7">
                  <c:v>2.1532439212435128</c:v>
                </c:pt>
                <c:pt idx="9">
                  <c:v>1.7510314306685475</c:v>
                </c:pt>
                <c:pt idx="10">
                  <c:v>1.7969811905092514</c:v>
                </c:pt>
              </c:numCache>
            </c:numRef>
          </c:val>
          <c:extLst>
            <c:ext xmlns:c16="http://schemas.microsoft.com/office/drawing/2014/chart" uri="{C3380CC4-5D6E-409C-BE32-E72D297353CC}">
              <c16:uniqueId val="{00000003-6E44-4E40-B83D-1731FFD2CA06}"/>
            </c:ext>
          </c:extLst>
        </c:ser>
        <c:dLbls>
          <c:showLegendKey val="0"/>
          <c:showVal val="0"/>
          <c:showCatName val="0"/>
          <c:showSerName val="0"/>
          <c:showPercent val="0"/>
          <c:showBubbleSize val="0"/>
        </c:dLbls>
        <c:gapWidth val="70"/>
        <c:overlap val="100"/>
        <c:axId val="472347848"/>
        <c:axId val="1"/>
      </c:barChart>
      <c:catAx>
        <c:axId val="472347848"/>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2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72347848"/>
        <c:crosses val="autoZero"/>
        <c:crossBetween val="between"/>
        <c:majorUnit val="5"/>
        <c:dispUnits>
          <c:builtInUnit val="hundreds"/>
        </c:dispUnits>
      </c:valAx>
    </c:plotArea>
    <c:legend>
      <c:legendPos val="b"/>
      <c:layout>
        <c:manualLayout>
          <c:xMode val="edge"/>
          <c:yMode val="edge"/>
          <c:wMode val="edge"/>
          <c:hMode val="edge"/>
          <c:x val="0.10473823368763988"/>
          <c:y val="0.82509492138725382"/>
          <c:w val="0.89027440630694643"/>
          <c:h val="0.98479083318468685"/>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2468614320406217"/>
          <c:y val="4.7169956177390976E-2"/>
          <c:w val="0.79310030171462165"/>
          <c:h val="0.50261099011559762"/>
        </c:manualLayout>
      </c:layout>
      <c:barChart>
        <c:barDir val="col"/>
        <c:grouping val="percentStacked"/>
        <c:varyColors val="0"/>
        <c:ser>
          <c:idx val="0"/>
          <c:order val="0"/>
          <c:tx>
            <c:strRef>
              <c:f>'Figure 3.1.1.4'!$B$6</c:f>
              <c:strCache>
                <c:ptCount val="1"/>
                <c:pt idx="0">
                  <c:v>Standard loans</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3.1.1.4'!$C$6:$M$6</c:f>
              <c:numCache>
                <c:formatCode>_-* #\ ##0.0_р_._-;\-* #\ ##0.0_р_._-;_-* "-"??_р_._-;_-@_-</c:formatCode>
                <c:ptCount val="11"/>
                <c:pt idx="0">
                  <c:v>20.433001350198683</c:v>
                </c:pt>
                <c:pt idx="1">
                  <c:v>20.361813581407681</c:v>
                </c:pt>
                <c:pt idx="3">
                  <c:v>75.572772995443842</c:v>
                </c:pt>
                <c:pt idx="4">
                  <c:v>74.937439760344532</c:v>
                </c:pt>
                <c:pt idx="6">
                  <c:v>37.267444792950215</c:v>
                </c:pt>
                <c:pt idx="7">
                  <c:v>37.250285858937524</c:v>
                </c:pt>
                <c:pt idx="9">
                  <c:v>71.345406944808659</c:v>
                </c:pt>
                <c:pt idx="10">
                  <c:v>73.566145124449605</c:v>
                </c:pt>
              </c:numCache>
            </c:numRef>
          </c:val>
          <c:extLst>
            <c:ext xmlns:c16="http://schemas.microsoft.com/office/drawing/2014/chart" uri="{C3380CC4-5D6E-409C-BE32-E72D297353CC}">
              <c16:uniqueId val="{00000000-B4C3-4772-AB52-F784A79B5818}"/>
            </c:ext>
          </c:extLst>
        </c:ser>
        <c:ser>
          <c:idx val="4"/>
          <c:order val="1"/>
          <c:tx>
            <c:strRef>
              <c:f>'Figure 3.1.1.4'!$B$10</c:f>
              <c:strCache>
                <c:ptCount val="1"/>
                <c:pt idx="0">
                  <c:v>Doubtful loans of category 4</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3.1.1.4'!$C$10:$M$10</c:f>
              <c:numCache>
                <c:formatCode>_-* #\ ##0.0_р_._-;\-* #\ ##0.0_р_._-;_-* "-"??_р_._-;_-@_-</c:formatCode>
                <c:ptCount val="11"/>
                <c:pt idx="0">
                  <c:v>7.0314867039828757</c:v>
                </c:pt>
                <c:pt idx="1">
                  <c:v>7.9861422220671479</c:v>
                </c:pt>
                <c:pt idx="3">
                  <c:v>6.4656868528321115E-2</c:v>
                </c:pt>
                <c:pt idx="4">
                  <c:v>0.67120687474011598</c:v>
                </c:pt>
                <c:pt idx="6">
                  <c:v>1.7686614665123022</c:v>
                </c:pt>
                <c:pt idx="7">
                  <c:v>1.3640541212575139</c:v>
                </c:pt>
                <c:pt idx="9">
                  <c:v>1.2261217744032877</c:v>
                </c:pt>
                <c:pt idx="10">
                  <c:v>8.1199368846159707</c:v>
                </c:pt>
              </c:numCache>
            </c:numRef>
          </c:val>
          <c:extLst>
            <c:ext xmlns:c16="http://schemas.microsoft.com/office/drawing/2014/chart" uri="{C3380CC4-5D6E-409C-BE32-E72D297353CC}">
              <c16:uniqueId val="{00000001-B4C3-4772-AB52-F784A79B5818}"/>
            </c:ext>
          </c:extLst>
        </c:ser>
        <c:ser>
          <c:idx val="1"/>
          <c:order val="2"/>
          <c:tx>
            <c:strRef>
              <c:f>'Figure 3.1.1.4'!$B$7</c:f>
              <c:strCache>
                <c:ptCount val="1"/>
                <c:pt idx="0">
                  <c:v>Doubtful loans of category 1</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3.1.1.4'!$C$7:$M$7</c:f>
              <c:numCache>
                <c:formatCode>_-* #\ ##0.0_р_._-;\-* #\ ##0.0_р_._-;_-* "-"??_р_._-;_-@_-</c:formatCode>
                <c:ptCount val="11"/>
                <c:pt idx="0">
                  <c:v>16.458953058626804</c:v>
                </c:pt>
                <c:pt idx="1">
                  <c:v>14.524448227613481</c:v>
                </c:pt>
                <c:pt idx="3">
                  <c:v>10.684902728929014</c:v>
                </c:pt>
                <c:pt idx="4">
                  <c:v>11.215493749518956</c:v>
                </c:pt>
                <c:pt idx="6">
                  <c:v>15.967886056278632</c:v>
                </c:pt>
                <c:pt idx="7">
                  <c:v>18.925883005116773</c:v>
                </c:pt>
                <c:pt idx="9">
                  <c:v>10.088323800371363</c:v>
                </c:pt>
                <c:pt idx="10">
                  <c:v>9.4958397073130207</c:v>
                </c:pt>
              </c:numCache>
            </c:numRef>
          </c:val>
          <c:extLst>
            <c:ext xmlns:c16="http://schemas.microsoft.com/office/drawing/2014/chart" uri="{C3380CC4-5D6E-409C-BE32-E72D297353CC}">
              <c16:uniqueId val="{00000002-B4C3-4772-AB52-F784A79B5818}"/>
            </c:ext>
          </c:extLst>
        </c:ser>
        <c:ser>
          <c:idx val="5"/>
          <c:order val="3"/>
          <c:tx>
            <c:strRef>
              <c:f>'Figure 3.1.1.4'!$B$11</c:f>
              <c:strCache>
                <c:ptCount val="1"/>
                <c:pt idx="0">
                  <c:v>Doubtful loans of category 5</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3.1.1.4'!$C$11:$M$11</c:f>
              <c:numCache>
                <c:formatCode>_-* #\ ##0.0_р_._-;\-* #\ ##0.0_р_._-;_-* "-"??_р_._-;_-@_-</c:formatCode>
                <c:ptCount val="11"/>
                <c:pt idx="0">
                  <c:v>14.20495167042866</c:v>
                </c:pt>
                <c:pt idx="1">
                  <c:v>13.424792516939254</c:v>
                </c:pt>
                <c:pt idx="3">
                  <c:v>1.8840827996052134</c:v>
                </c:pt>
                <c:pt idx="4">
                  <c:v>0.51788048318018776</c:v>
                </c:pt>
                <c:pt idx="6">
                  <c:v>8.3621443050599815</c:v>
                </c:pt>
                <c:pt idx="7">
                  <c:v>5.5128295152582725</c:v>
                </c:pt>
                <c:pt idx="9">
                  <c:v>1.8322064320627509</c:v>
                </c:pt>
                <c:pt idx="10">
                  <c:v>1.1943262282559388</c:v>
                </c:pt>
              </c:numCache>
            </c:numRef>
          </c:val>
          <c:extLst>
            <c:ext xmlns:c16="http://schemas.microsoft.com/office/drawing/2014/chart" uri="{C3380CC4-5D6E-409C-BE32-E72D297353CC}">
              <c16:uniqueId val="{00000003-B4C3-4772-AB52-F784A79B5818}"/>
            </c:ext>
          </c:extLst>
        </c:ser>
        <c:ser>
          <c:idx val="2"/>
          <c:order val="4"/>
          <c:tx>
            <c:strRef>
              <c:f>'Figure 3.1.1.4'!$B$8</c:f>
              <c:strCache>
                <c:ptCount val="1"/>
                <c:pt idx="0">
                  <c:v>Doubtful loans of category 2</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3.1.1.4'!$C$8:$M$8</c:f>
              <c:numCache>
                <c:formatCode>_-* #\ ##0.0_р_._-;\-* #\ ##0.0_р_._-;_-* "-"??_р_._-;_-@_-</c:formatCode>
                <c:ptCount val="11"/>
                <c:pt idx="0">
                  <c:v>5.6078218919013922</c:v>
                </c:pt>
                <c:pt idx="1">
                  <c:v>5.4741853889499854</c:v>
                </c:pt>
                <c:pt idx="3">
                  <c:v>1.454787946384673E-2</c:v>
                </c:pt>
                <c:pt idx="4">
                  <c:v>3.5204146139997089E-2</c:v>
                </c:pt>
                <c:pt idx="6">
                  <c:v>11.184233295824958</c:v>
                </c:pt>
                <c:pt idx="7">
                  <c:v>13.008609700055027</c:v>
                </c:pt>
                <c:pt idx="9">
                  <c:v>5.0846144583610471</c:v>
                </c:pt>
                <c:pt idx="10">
                  <c:v>0.79811261321555715</c:v>
                </c:pt>
              </c:numCache>
            </c:numRef>
          </c:val>
          <c:extLst>
            <c:ext xmlns:c16="http://schemas.microsoft.com/office/drawing/2014/chart" uri="{C3380CC4-5D6E-409C-BE32-E72D297353CC}">
              <c16:uniqueId val="{00000004-B4C3-4772-AB52-F784A79B5818}"/>
            </c:ext>
          </c:extLst>
        </c:ser>
        <c:ser>
          <c:idx val="6"/>
          <c:order val="5"/>
          <c:tx>
            <c:strRef>
              <c:f>'Figure 3.1.1.4'!$B$12</c:f>
              <c:strCache>
                <c:ptCount val="1"/>
                <c:pt idx="0">
                  <c:v>Bad loans</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3.1.1.4'!$C$12:$M$12</c:f>
              <c:numCache>
                <c:formatCode>_-* #\ ##0.0_р_._-;\-* #\ ##0.0_р_._-;_-* "-"??_р_._-;_-@_-</c:formatCode>
                <c:ptCount val="11"/>
                <c:pt idx="0">
                  <c:v>15.380655251945255</c:v>
                </c:pt>
                <c:pt idx="1">
                  <c:v>18.104492147552392</c:v>
                </c:pt>
                <c:pt idx="3">
                  <c:v>4.5349517575581331</c:v>
                </c:pt>
                <c:pt idx="4">
                  <c:v>4.8966340744738073</c:v>
                </c:pt>
                <c:pt idx="6">
                  <c:v>21.934235095369374</c:v>
                </c:pt>
                <c:pt idx="7">
                  <c:v>20.549154698561161</c:v>
                </c:pt>
                <c:pt idx="9">
                  <c:v>5.0144692361679626</c:v>
                </c:pt>
                <c:pt idx="10">
                  <c:v>4.6150869003444468</c:v>
                </c:pt>
              </c:numCache>
            </c:numRef>
          </c:val>
          <c:extLst>
            <c:ext xmlns:c16="http://schemas.microsoft.com/office/drawing/2014/chart" uri="{C3380CC4-5D6E-409C-BE32-E72D297353CC}">
              <c16:uniqueId val="{00000005-B4C3-4772-AB52-F784A79B5818}"/>
            </c:ext>
          </c:extLst>
        </c:ser>
        <c:ser>
          <c:idx val="3"/>
          <c:order val="6"/>
          <c:tx>
            <c:strRef>
              <c:f>'Figure 3.1.1.4'!$B$9</c:f>
              <c:strCache>
                <c:ptCount val="1"/>
                <c:pt idx="0">
                  <c:v>Doubtful loans of category 3</c:v>
                </c:pt>
              </c:strCache>
            </c:strRef>
          </c:tx>
          <c:invertIfNegative val="0"/>
          <c:cat>
            <c:multiLvlStrRef>
              <c:f>'Figure 3.1.1.4'!$C$4:$M$5</c:f>
              <c:multiLvlStrCache>
                <c:ptCount val="11"/>
                <c:lvl>
                  <c:pt idx="0">
                    <c:v>01.2011</c:v>
                  </c:pt>
                  <c:pt idx="1">
                    <c:v>10.2012</c:v>
                  </c:pt>
                  <c:pt idx="3">
                    <c:v>01.2011</c:v>
                  </c:pt>
                  <c:pt idx="4">
                    <c:v>10.2012</c:v>
                  </c:pt>
                  <c:pt idx="6">
                    <c:v>01.2011</c:v>
                  </c:pt>
                  <c:pt idx="7">
                    <c:v>10.2012</c:v>
                  </c:pt>
                  <c:pt idx="9">
                    <c:v>01.2011</c:v>
                  </c:pt>
                  <c:pt idx="10">
                    <c:v>10.2012</c:v>
                  </c:pt>
                </c:lvl>
                <c:lvl>
                  <c:pt idx="0">
                    <c:v>1 group </c:v>
                  </c:pt>
                  <c:pt idx="3">
                    <c:v>2 group </c:v>
                  </c:pt>
                  <c:pt idx="6">
                    <c:v>3 group </c:v>
                  </c:pt>
                  <c:pt idx="9">
                    <c:v>4 group </c:v>
                  </c:pt>
                </c:lvl>
              </c:multiLvlStrCache>
            </c:multiLvlStrRef>
          </c:cat>
          <c:val>
            <c:numRef>
              <c:f>'Figure 3.1.1.4'!$C$9:$M$9</c:f>
              <c:numCache>
                <c:formatCode>_-* #\ ##0.0_р_._-;\-* #\ ##0.0_р_._-;_-* "-"??_р_._-;_-@_-</c:formatCode>
                <c:ptCount val="11"/>
                <c:pt idx="0">
                  <c:v>20.883130072916334</c:v>
                </c:pt>
                <c:pt idx="1">
                  <c:v>20.124125915470056</c:v>
                </c:pt>
                <c:pt idx="3">
                  <c:v>7.244084970471623</c:v>
                </c:pt>
                <c:pt idx="4">
                  <c:v>7.7261409116023927</c:v>
                </c:pt>
                <c:pt idx="6">
                  <c:v>3.515394988004533</c:v>
                </c:pt>
                <c:pt idx="7">
                  <c:v>3.3891831008137236</c:v>
                </c:pt>
                <c:pt idx="9">
                  <c:v>5.4088573538249287</c:v>
                </c:pt>
                <c:pt idx="10">
                  <c:v>2.2105525418054581</c:v>
                </c:pt>
              </c:numCache>
            </c:numRef>
          </c:val>
          <c:extLst>
            <c:ext xmlns:c16="http://schemas.microsoft.com/office/drawing/2014/chart" uri="{C3380CC4-5D6E-409C-BE32-E72D297353CC}">
              <c16:uniqueId val="{00000006-B4C3-4772-AB52-F784A79B5818}"/>
            </c:ext>
          </c:extLst>
        </c:ser>
        <c:dLbls>
          <c:showLegendKey val="0"/>
          <c:showVal val="0"/>
          <c:showCatName val="0"/>
          <c:showSerName val="0"/>
          <c:showPercent val="0"/>
          <c:showBubbleSize val="0"/>
        </c:dLbls>
        <c:gapWidth val="30"/>
        <c:overlap val="100"/>
        <c:axId val="472349488"/>
        <c:axId val="1"/>
      </c:barChart>
      <c:scatterChart>
        <c:scatterStyle val="lineMarker"/>
        <c:varyColors val="0"/>
        <c:ser>
          <c:idx val="7"/>
          <c:order val="7"/>
          <c:tx>
            <c:strRef>
              <c:f>'Figure 3.1.1.4'!$B$13</c:f>
              <c:strCache>
                <c:ptCount val="1"/>
                <c:pt idx="0">
                  <c:v>Share of provisions of the group's loan portfolio (right axis)</c:v>
                </c:pt>
              </c:strCache>
            </c:strRef>
          </c:tx>
          <c:spPr>
            <a:ln w="66675">
              <a:noFill/>
            </a:ln>
          </c:spPr>
          <c:marker>
            <c:symbol val="circle"/>
            <c:size val="13"/>
          </c:marker>
          <c:yVal>
            <c:numRef>
              <c:f>'Figure 3.1.1.4'!$C$13:$M$13</c:f>
              <c:numCache>
                <c:formatCode>0%</c:formatCode>
                <c:ptCount val="11"/>
                <c:pt idx="0">
                  <c:v>0.25637021756488115</c:v>
                </c:pt>
                <c:pt idx="1">
                  <c:v>0.28603890974915691</c:v>
                </c:pt>
                <c:pt idx="3">
                  <c:v>4.7076591374095082E-2</c:v>
                </c:pt>
                <c:pt idx="4">
                  <c:v>4.8760236248537453E-2</c:v>
                </c:pt>
                <c:pt idx="6">
                  <c:v>0.29361345907831959</c:v>
                </c:pt>
                <c:pt idx="7">
                  <c:v>0.25805095341723172</c:v>
                </c:pt>
                <c:pt idx="9">
                  <c:v>7.7115436303804213E-2</c:v>
                </c:pt>
                <c:pt idx="10">
                  <c:v>8.3063243641451026E-2</c:v>
                </c:pt>
              </c:numCache>
            </c:numRef>
          </c:yVal>
          <c:smooth val="0"/>
          <c:extLst>
            <c:ext xmlns:c16="http://schemas.microsoft.com/office/drawing/2014/chart" uri="{C3380CC4-5D6E-409C-BE32-E72D297353CC}">
              <c16:uniqueId val="{00000007-B4C3-4772-AB52-F784A79B5818}"/>
            </c:ext>
          </c:extLst>
        </c:ser>
        <c:dLbls>
          <c:showLegendKey val="0"/>
          <c:showVal val="0"/>
          <c:showCatName val="0"/>
          <c:showSerName val="0"/>
          <c:showPercent val="0"/>
          <c:showBubbleSize val="0"/>
        </c:dLbls>
        <c:axId val="3"/>
        <c:axId val="4"/>
      </c:scatterChart>
      <c:catAx>
        <c:axId val="472349488"/>
        <c:scaling>
          <c:orientation val="minMax"/>
        </c:scaling>
        <c:delete val="0"/>
        <c:axPos val="b"/>
        <c:numFmt formatCode="General" sourceLinked="1"/>
        <c:majorTickMark val="out"/>
        <c:minorTickMark val="none"/>
        <c:tickLblPos val="nextTo"/>
        <c:txPr>
          <a:bodyPr rot="-5400000" vert="horz" anchor="t" anchorCtr="1"/>
          <a:lstStyle/>
          <a:p>
            <a:pPr>
              <a:defRPr lang="ru-RU">
                <a:latin typeface="Times New Roman" pitchFamily="18" charset="0"/>
                <a:cs typeface="Times New Roman" pitchFamily="18" charset="0"/>
              </a:defRPr>
            </a:pPr>
            <a:endParaRPr lang="ru-RU"/>
          </a:p>
        </c:txPr>
        <c:crossAx val="1"/>
        <c:crosses val="autoZero"/>
        <c:auto val="1"/>
        <c:lblAlgn val="ctr"/>
        <c:lblOffset val="0"/>
        <c:tickLblSkip val="1"/>
        <c:tickMarkSkip val="1"/>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72349488"/>
        <c:crosses val="autoZero"/>
        <c:crossBetween val="between"/>
      </c:valAx>
      <c:valAx>
        <c:axId val="3"/>
        <c:scaling>
          <c:orientation val="minMax"/>
        </c:scaling>
        <c:delete val="1"/>
        <c:axPos val="b"/>
        <c:majorTickMark val="out"/>
        <c:minorTickMark val="none"/>
        <c:tickLblPos val="nextTo"/>
        <c:crossAx val="4"/>
        <c:crosses val="autoZero"/>
        <c:crossBetween val="midCat"/>
      </c:valAx>
      <c:valAx>
        <c:axId val="4"/>
        <c:scaling>
          <c:orientation val="minMax"/>
        </c:scaling>
        <c:delete val="0"/>
        <c:axPos val="r"/>
        <c:numFmt formatCode="0%" sourceLinked="1"/>
        <c:majorTickMark val="cross"/>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valAx>
    </c:plotArea>
    <c:legend>
      <c:legendPos val="b"/>
      <c:layout>
        <c:manualLayout>
          <c:xMode val="edge"/>
          <c:yMode val="edge"/>
          <c:wMode val="edge"/>
          <c:hMode val="edge"/>
          <c:x val="7.8502383463749284E-2"/>
          <c:y val="0.74903240868476351"/>
          <c:w val="1"/>
          <c:h val="0.98113518829014301"/>
        </c:manualLayout>
      </c:layout>
      <c:overlay val="0"/>
      <c:txPr>
        <a:bodyPr/>
        <a:lstStyle/>
        <a:p>
          <a:pPr>
            <a:defRPr lang="ru-RU"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paperSize="9" orientation="landscape"/>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190391031629519E-2"/>
          <c:y val="5.1903201880139423E-2"/>
          <c:w val="0.81870848347346603"/>
          <c:h val="0.55523980555062191"/>
        </c:manualLayout>
      </c:layout>
      <c:barChart>
        <c:barDir val="col"/>
        <c:grouping val="stacked"/>
        <c:varyColors val="0"/>
        <c:ser>
          <c:idx val="5"/>
          <c:order val="2"/>
          <c:tx>
            <c:strRef>
              <c:f>'Figure 3.1.1.5'!$B$9</c:f>
              <c:strCache>
                <c:ptCount val="1"/>
                <c:pt idx="0">
                  <c:v>Non-interest expense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3.1.1.5'!$C$9:$M$9</c:f>
              <c:numCache>
                <c:formatCode>#\ ##0.0</c:formatCode>
                <c:ptCount val="11"/>
                <c:pt idx="0">
                  <c:v>-42.89125773199401</c:v>
                </c:pt>
                <c:pt idx="1">
                  <c:v>-40.516562202455567</c:v>
                </c:pt>
                <c:pt idx="3">
                  <c:v>-36.909507630626393</c:v>
                </c:pt>
                <c:pt idx="4">
                  <c:v>-53.810257148628956</c:v>
                </c:pt>
                <c:pt idx="6">
                  <c:v>-29.037028458588075</c:v>
                </c:pt>
                <c:pt idx="7">
                  <c:v>-32.652875975383758</c:v>
                </c:pt>
                <c:pt idx="9">
                  <c:v>-57.686871890992528</c:v>
                </c:pt>
                <c:pt idx="10">
                  <c:v>-35.547428153300061</c:v>
                </c:pt>
              </c:numCache>
            </c:numRef>
          </c:val>
          <c:extLst>
            <c:ext xmlns:c16="http://schemas.microsoft.com/office/drawing/2014/chart" uri="{C3380CC4-5D6E-409C-BE32-E72D297353CC}">
              <c16:uniqueId val="{00000000-893E-468D-AECD-70E098B33927}"/>
            </c:ext>
          </c:extLst>
        </c:ser>
        <c:ser>
          <c:idx val="0"/>
          <c:order val="3"/>
          <c:tx>
            <c:strRef>
              <c:f>'Figure 3.1.1.5'!$B$8</c:f>
              <c:strCache>
                <c:ptCount val="1"/>
                <c:pt idx="0">
                  <c:v>Non-interest income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3.1.1.5'!$C$8:$M$8</c:f>
              <c:numCache>
                <c:formatCode>#\ ##0.0</c:formatCode>
                <c:ptCount val="11"/>
                <c:pt idx="0">
                  <c:v>39.287968507863205</c:v>
                </c:pt>
                <c:pt idx="1">
                  <c:v>38.988273405645266</c:v>
                </c:pt>
                <c:pt idx="3">
                  <c:v>29.692117742148465</c:v>
                </c:pt>
                <c:pt idx="4">
                  <c:v>46.548678798902174</c:v>
                </c:pt>
                <c:pt idx="6">
                  <c:v>22.030527676845068</c:v>
                </c:pt>
                <c:pt idx="7">
                  <c:v>29.249263007950553</c:v>
                </c:pt>
                <c:pt idx="9">
                  <c:v>44.137137833287582</c:v>
                </c:pt>
                <c:pt idx="10">
                  <c:v>28.103532605180838</c:v>
                </c:pt>
              </c:numCache>
            </c:numRef>
          </c:val>
          <c:extLst>
            <c:ext xmlns:c16="http://schemas.microsoft.com/office/drawing/2014/chart" uri="{C3380CC4-5D6E-409C-BE32-E72D297353CC}">
              <c16:uniqueId val="{00000001-893E-468D-AECD-70E098B33927}"/>
            </c:ext>
          </c:extLst>
        </c:ser>
        <c:ser>
          <c:idx val="4"/>
          <c:order val="4"/>
          <c:tx>
            <c:strRef>
              <c:f>'Figure 3.1.1.5'!$B$11</c:f>
              <c:strCache>
                <c:ptCount val="1"/>
                <c:pt idx="0">
                  <c:v>Expense from provisioning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3.1.1.5'!$C$11:$M$11</c:f>
              <c:numCache>
                <c:formatCode>#\ ##0.0</c:formatCode>
                <c:ptCount val="11"/>
                <c:pt idx="0">
                  <c:v>-38.676783693880452</c:v>
                </c:pt>
                <c:pt idx="1">
                  <c:v>-44.086433149894923</c:v>
                </c:pt>
                <c:pt idx="3">
                  <c:v>-35.457748593081313</c:v>
                </c:pt>
                <c:pt idx="4">
                  <c:v>-13.169312046555106</c:v>
                </c:pt>
                <c:pt idx="6">
                  <c:v>-53.539739635585413</c:v>
                </c:pt>
                <c:pt idx="7">
                  <c:v>-38.546992119646909</c:v>
                </c:pt>
                <c:pt idx="9">
                  <c:v>-19.467528706649556</c:v>
                </c:pt>
                <c:pt idx="10">
                  <c:v>-40.140885682767696</c:v>
                </c:pt>
              </c:numCache>
            </c:numRef>
          </c:val>
          <c:extLst>
            <c:ext xmlns:c16="http://schemas.microsoft.com/office/drawing/2014/chart" uri="{C3380CC4-5D6E-409C-BE32-E72D297353CC}">
              <c16:uniqueId val="{00000002-893E-468D-AECD-70E098B33927}"/>
            </c:ext>
          </c:extLst>
        </c:ser>
        <c:ser>
          <c:idx val="2"/>
          <c:order val="5"/>
          <c:tx>
            <c:strRef>
              <c:f>'Figure 3.1.1.5'!$B$7</c:f>
              <c:strCache>
                <c:ptCount val="1"/>
                <c:pt idx="0">
                  <c:v>Interest expense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3.1.1.5'!$C$7:$M$7</c:f>
              <c:numCache>
                <c:formatCode>#\ ##0.0</c:formatCode>
                <c:ptCount val="11"/>
                <c:pt idx="0">
                  <c:v>-16.379111757462795</c:v>
                </c:pt>
                <c:pt idx="1">
                  <c:v>-11.783675945096988</c:v>
                </c:pt>
                <c:pt idx="3">
                  <c:v>-12.280875409168953</c:v>
                </c:pt>
                <c:pt idx="4">
                  <c:v>-14.311598296555839</c:v>
                </c:pt>
                <c:pt idx="6">
                  <c:v>-18.075566715295881</c:v>
                </c:pt>
                <c:pt idx="7">
                  <c:v>-21.066241064186634</c:v>
                </c:pt>
                <c:pt idx="9">
                  <c:v>-10.893267387442588</c:v>
                </c:pt>
                <c:pt idx="10">
                  <c:v>-11.135285030867335</c:v>
                </c:pt>
              </c:numCache>
            </c:numRef>
          </c:val>
          <c:extLst>
            <c:ext xmlns:c16="http://schemas.microsoft.com/office/drawing/2014/chart" uri="{C3380CC4-5D6E-409C-BE32-E72D297353CC}">
              <c16:uniqueId val="{00000003-893E-468D-AECD-70E098B33927}"/>
            </c:ext>
          </c:extLst>
        </c:ser>
        <c:ser>
          <c:idx val="3"/>
          <c:order val="6"/>
          <c:tx>
            <c:strRef>
              <c:f>'Figure 3.1.1.5'!$B$10</c:f>
              <c:strCache>
                <c:ptCount val="1"/>
                <c:pt idx="0">
                  <c:v>Income from the provisions recovery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3.1.1.5'!$C$10:$M$10</c:f>
              <c:numCache>
                <c:formatCode>#\ ##0.0</c:formatCode>
                <c:ptCount val="11"/>
                <c:pt idx="0">
                  <c:v>31.465407297033842</c:v>
                </c:pt>
                <c:pt idx="1">
                  <c:v>38.201381736091307</c:v>
                </c:pt>
                <c:pt idx="3">
                  <c:v>31.389497262109757</c:v>
                </c:pt>
                <c:pt idx="4">
                  <c:v>13.086273306274714</c:v>
                </c:pt>
                <c:pt idx="6">
                  <c:v>47.747559352157381</c:v>
                </c:pt>
                <c:pt idx="7">
                  <c:v>34.073392938004027</c:v>
                </c:pt>
                <c:pt idx="9">
                  <c:v>14.562203884449021</c:v>
                </c:pt>
                <c:pt idx="10">
                  <c:v>31.069985975272875</c:v>
                </c:pt>
              </c:numCache>
            </c:numRef>
          </c:val>
          <c:extLst>
            <c:ext xmlns:c16="http://schemas.microsoft.com/office/drawing/2014/chart" uri="{C3380CC4-5D6E-409C-BE32-E72D297353CC}">
              <c16:uniqueId val="{00000004-893E-468D-AECD-70E098B33927}"/>
            </c:ext>
          </c:extLst>
        </c:ser>
        <c:ser>
          <c:idx val="1"/>
          <c:order val="7"/>
          <c:tx>
            <c:strRef>
              <c:f>'Figure 3.1.1.5'!$B$6</c:f>
              <c:strCache>
                <c:ptCount val="1"/>
                <c:pt idx="0">
                  <c:v>Interest income to total income</c:v>
                </c:pt>
              </c:strCache>
            </c:strRef>
          </c:tx>
          <c:invertIfNegative val="0"/>
          <c:cat>
            <c:multiLvlStrRef>
              <c:f>'Figure 3.1.1.5'!$C$4:$M$5</c:f>
              <c:multiLvlStrCache>
                <c:ptCount val="11"/>
                <c:lvl>
                  <c:pt idx="0">
                    <c:v>10.2011</c:v>
                  </c:pt>
                  <c:pt idx="1">
                    <c:v>10.2012</c:v>
                  </c:pt>
                  <c:pt idx="3">
                    <c:v>10.2011</c:v>
                  </c:pt>
                  <c:pt idx="4">
                    <c:v>10.2012</c:v>
                  </c:pt>
                  <c:pt idx="6">
                    <c:v>10.2011</c:v>
                  </c:pt>
                  <c:pt idx="7">
                    <c:v>10.2012</c:v>
                  </c:pt>
                  <c:pt idx="9">
                    <c:v>10.2011</c:v>
                  </c:pt>
                  <c:pt idx="10">
                    <c:v>10.2012</c:v>
                  </c:pt>
                </c:lvl>
                <c:lvl>
                  <c:pt idx="0">
                    <c:v>1 group </c:v>
                  </c:pt>
                  <c:pt idx="3">
                    <c:v>2 group </c:v>
                  </c:pt>
                  <c:pt idx="6">
                    <c:v>3 group </c:v>
                  </c:pt>
                  <c:pt idx="9">
                    <c:v>4 group </c:v>
                  </c:pt>
                </c:lvl>
              </c:multiLvlStrCache>
            </c:multiLvlStrRef>
          </c:cat>
          <c:val>
            <c:numRef>
              <c:f>'Figure 3.1.1.5'!$C$6:$M$6</c:f>
              <c:numCache>
                <c:formatCode>#\ ##0.0</c:formatCode>
                <c:ptCount val="11"/>
                <c:pt idx="0">
                  <c:v>29.246624195102967</c:v>
                </c:pt>
                <c:pt idx="1">
                  <c:v>22.810344858263427</c:v>
                </c:pt>
                <c:pt idx="3">
                  <c:v>38.918384995741782</c:v>
                </c:pt>
                <c:pt idx="4">
                  <c:v>40.3650478948231</c:v>
                </c:pt>
                <c:pt idx="6">
                  <c:v>30.221912970997543</c:v>
                </c:pt>
                <c:pt idx="7">
                  <c:v>36.677344054045427</c:v>
                </c:pt>
                <c:pt idx="9">
                  <c:v>41.300658282263385</c:v>
                </c:pt>
                <c:pt idx="10">
                  <c:v>40.826481419546298</c:v>
                </c:pt>
              </c:numCache>
            </c:numRef>
          </c:val>
          <c:extLst>
            <c:ext xmlns:c16="http://schemas.microsoft.com/office/drawing/2014/chart" uri="{C3380CC4-5D6E-409C-BE32-E72D297353CC}">
              <c16:uniqueId val="{00000005-893E-468D-AECD-70E098B33927}"/>
            </c:ext>
          </c:extLst>
        </c:ser>
        <c:dLbls>
          <c:showLegendKey val="0"/>
          <c:showVal val="0"/>
          <c:showCatName val="0"/>
          <c:showSerName val="0"/>
          <c:showPercent val="0"/>
          <c:showBubbleSize val="0"/>
        </c:dLbls>
        <c:gapWidth val="150"/>
        <c:overlap val="100"/>
        <c:axId val="472353096"/>
        <c:axId val="1"/>
      </c:barChart>
      <c:scatterChart>
        <c:scatterStyle val="lineMarker"/>
        <c:varyColors val="0"/>
        <c:ser>
          <c:idx val="7"/>
          <c:order val="0"/>
          <c:spPr>
            <a:ln w="66675">
              <a:noFill/>
            </a:ln>
          </c:spPr>
          <c:yVal>
            <c:numLit>
              <c:formatCode>General</c:formatCode>
              <c:ptCount val="1"/>
              <c:pt idx="0">
                <c:v>1</c:v>
              </c:pt>
            </c:numLit>
          </c:yVal>
          <c:smooth val="0"/>
          <c:extLst>
            <c:ext xmlns:c16="http://schemas.microsoft.com/office/drawing/2014/chart" uri="{C3380CC4-5D6E-409C-BE32-E72D297353CC}">
              <c16:uniqueId val="{00000006-893E-468D-AECD-70E098B33927}"/>
            </c:ext>
          </c:extLst>
        </c:ser>
        <c:ser>
          <c:idx val="6"/>
          <c:order val="1"/>
          <c:tx>
            <c:strRef>
              <c:f>'Figure 3.1.1.5'!$B$12</c:f>
              <c:strCache>
                <c:ptCount val="1"/>
                <c:pt idx="0">
                  <c:v>Net profit to total income (right axis)</c:v>
                </c:pt>
              </c:strCache>
            </c:strRef>
          </c:tx>
          <c:spPr>
            <a:ln w="66675">
              <a:noFill/>
            </a:ln>
          </c:spPr>
          <c:marker>
            <c:symbol val="circle"/>
            <c:size val="9"/>
          </c:marker>
          <c:yVal>
            <c:numRef>
              <c:f>'Figure 3.1.1.5'!$C$12:$M$12</c:f>
              <c:numCache>
                <c:formatCode>#\ ##0.00_ ;\-#\ ##0.00\ </c:formatCode>
                <c:ptCount val="11"/>
                <c:pt idx="0">
                  <c:v>2.0528468166627598</c:v>
                </c:pt>
                <c:pt idx="1">
                  <c:v>3.6133287025525158</c:v>
                </c:pt>
                <c:pt idx="3">
                  <c:v>15.351868367123348</c:v>
                </c:pt>
                <c:pt idx="4">
                  <c:v>18.708832508260087</c:v>
                </c:pt>
                <c:pt idx="6">
                  <c:v>-0.6523348094693745</c:v>
                </c:pt>
                <c:pt idx="7">
                  <c:v>7.7338908407827009</c:v>
                </c:pt>
                <c:pt idx="9">
                  <c:v>11.952332014915312</c:v>
                </c:pt>
                <c:pt idx="10">
                  <c:v>13.17640113306491</c:v>
                </c:pt>
              </c:numCache>
            </c:numRef>
          </c:yVal>
          <c:smooth val="0"/>
          <c:extLst>
            <c:ext xmlns:c16="http://schemas.microsoft.com/office/drawing/2014/chart" uri="{C3380CC4-5D6E-409C-BE32-E72D297353CC}">
              <c16:uniqueId val="{00000007-893E-468D-AECD-70E098B33927}"/>
            </c:ext>
          </c:extLst>
        </c:ser>
        <c:dLbls>
          <c:showLegendKey val="0"/>
          <c:showVal val="0"/>
          <c:showCatName val="0"/>
          <c:showSerName val="0"/>
          <c:showPercent val="0"/>
          <c:showBubbleSize val="0"/>
        </c:dLbls>
        <c:axId val="3"/>
        <c:axId val="4"/>
      </c:scatterChart>
      <c:catAx>
        <c:axId val="472353096"/>
        <c:scaling>
          <c:orientation val="minMax"/>
        </c:scaling>
        <c:delete val="0"/>
        <c:axPos val="b"/>
        <c:numFmt formatCode="General" sourceLinked="1"/>
        <c:majorTickMark val="out"/>
        <c:minorTickMark val="none"/>
        <c:tickLblPos val="low"/>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40"/>
        <c:tickLblSkip val="1"/>
        <c:tickMarkSkip val="1"/>
        <c:noMultiLvlLbl val="0"/>
      </c:catAx>
      <c:valAx>
        <c:axId val="1"/>
        <c:scaling>
          <c:orientation val="minMax"/>
          <c:max val="100"/>
          <c:min val="-100"/>
        </c:scaling>
        <c:delete val="0"/>
        <c:axPos val="l"/>
        <c:majorGridlines>
          <c:spPr>
            <a:ln w="0">
              <a:prstDash val="sysDot"/>
            </a:ln>
          </c:spPr>
        </c:majorGridlines>
        <c:numFmt formatCode="0%" sourceLinked="0"/>
        <c:majorTickMark val="out"/>
        <c:minorTickMark val="none"/>
        <c:tickLblPos val="nextTo"/>
        <c:txPr>
          <a:bodyPr rot="0" vert="horz"/>
          <a:lstStyle/>
          <a:p>
            <a:pPr>
              <a:defRPr lang="ru-RU" sz="1000">
                <a:latin typeface="Times New Roman" pitchFamily="18" charset="0"/>
                <a:cs typeface="Times New Roman" pitchFamily="18" charset="0"/>
              </a:defRPr>
            </a:pPr>
            <a:endParaRPr lang="ru-RU"/>
          </a:p>
        </c:txPr>
        <c:crossAx val="472353096"/>
        <c:crosses val="autoZero"/>
        <c:crossBetween val="between"/>
        <c:majorUnit val="50"/>
        <c:dispUnits>
          <c:builtInUnit val="hundreds"/>
        </c:dispUnits>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20"/>
          <c:min val="-20"/>
        </c:scaling>
        <c:delete val="0"/>
        <c:axPos val="r"/>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10"/>
        <c:dispUnits>
          <c:builtInUnit val="hundreds"/>
        </c:dispUnits>
      </c:valAx>
    </c:plotArea>
    <c:legend>
      <c:legendPos val="b"/>
      <c:legendEntry>
        <c:idx val="6"/>
        <c:delete val="1"/>
      </c:legendEntry>
      <c:layout>
        <c:manualLayout>
          <c:xMode val="edge"/>
          <c:yMode val="edge"/>
          <c:wMode val="edge"/>
          <c:hMode val="edge"/>
          <c:x val="0"/>
          <c:y val="0.82321972911280827"/>
          <c:w val="1"/>
          <c:h val="1"/>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paperSize="9" orientation="landscape"/>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0000FF"/>
            </a:solidFill>
            <a:ln w="25400">
              <a:solidFill>
                <a:srgbClr val="0000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F330-4984-86D7-493C2EB11494}"/>
            </c:ext>
          </c:extLst>
        </c:ser>
        <c:ser>
          <c:idx val="1"/>
          <c:order val="1"/>
          <c:spPr>
            <a:solidFill>
              <a:srgbClr val="3366FF"/>
            </a:solidFill>
            <a:ln w="25400">
              <a:solidFill>
                <a:srgbClr val="3366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1-F330-4984-86D7-493C2EB11494}"/>
            </c:ext>
          </c:extLst>
        </c:ser>
        <c:ser>
          <c:idx val="2"/>
          <c:order val="2"/>
          <c:spPr>
            <a:solidFill>
              <a:srgbClr val="00CCFF"/>
            </a:solidFill>
            <a:ln w="25400">
              <a:solidFill>
                <a:srgbClr val="00CC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2-F330-4984-86D7-493C2EB11494}"/>
            </c:ext>
          </c:extLst>
        </c:ser>
        <c:ser>
          <c:idx val="3"/>
          <c:order val="3"/>
          <c:spPr>
            <a:solidFill>
              <a:srgbClr val="99CCFF"/>
            </a:solidFill>
            <a:ln w="25400">
              <a:solidFill>
                <a:srgbClr val="99CC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3-F330-4984-86D7-493C2EB11494}"/>
            </c:ext>
          </c:extLst>
        </c:ser>
        <c:dLbls>
          <c:showLegendKey val="0"/>
          <c:showVal val="0"/>
          <c:showCatName val="0"/>
          <c:showSerName val="0"/>
          <c:showPercent val="0"/>
          <c:showBubbleSize val="0"/>
        </c:dLbls>
        <c:gapWidth val="150"/>
        <c:axId val="472361952"/>
        <c:axId val="1"/>
      </c:barChart>
      <c:catAx>
        <c:axId val="472361952"/>
        <c:scaling>
          <c:orientation val="minMax"/>
        </c:scaling>
        <c:delete val="0"/>
        <c:axPos val="b"/>
        <c:numFmt formatCode="General" sourceLinked="1"/>
        <c:majorTickMark val="out"/>
        <c:minorTickMark val="none"/>
        <c:tickLblPos val="nextTo"/>
        <c:spPr>
          <a:ln w="3175">
            <a:solidFill>
              <a:srgbClr val="000000"/>
            </a:solidFill>
            <a:prstDash val="solid"/>
          </a:ln>
        </c:spPr>
        <c:txPr>
          <a:bodyPr rot="-5400000" vert="horz"/>
          <a:lstStyle/>
          <a:p>
            <a:pPr>
              <a:defRPr sz="1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333333"/>
              </a:solidFill>
              <a:prstDash val="sysDash"/>
            </a:ln>
          </c:spPr>
        </c:majorGridlines>
        <c:numFmt formatCode="General" sourceLinked="1"/>
        <c:majorTickMark val="out"/>
        <c:minorTickMark val="none"/>
        <c:tickLblPos val="nextTo"/>
        <c:spPr>
          <a:ln w="3175">
            <a:solidFill>
              <a:srgbClr val="000000"/>
            </a:solidFill>
            <a:prstDash val="solid"/>
          </a:ln>
        </c:spPr>
        <c:txPr>
          <a:bodyPr rot="0" vert="horz"/>
          <a:lstStyle/>
          <a:p>
            <a:pPr>
              <a:defRPr sz="100" b="0" i="0" u="none" strike="noStrike" baseline="0">
                <a:solidFill>
                  <a:srgbClr val="000000"/>
                </a:solidFill>
                <a:latin typeface="Times New Roman"/>
                <a:ea typeface="Times New Roman"/>
                <a:cs typeface="Times New Roman"/>
              </a:defRPr>
            </a:pPr>
            <a:endParaRPr lang="ru-RU"/>
          </a:p>
        </c:txPr>
        <c:crossAx val="472361952"/>
        <c:crosses val="autoZero"/>
        <c:crossBetween val="between"/>
      </c:valAx>
      <c:spPr>
        <a:solidFill>
          <a:srgbClr val="FFFFFF"/>
        </a:solidFill>
        <a:ln w="25400">
          <a:noFill/>
        </a:ln>
      </c:spPr>
    </c:plotArea>
    <c:legend>
      <c:legendPos val="b"/>
      <c:overlay val="0"/>
      <c:spPr>
        <a:solidFill>
          <a:srgbClr val="FFFFFF"/>
        </a:solidFill>
        <a:ln w="25400">
          <a:noFill/>
        </a:ln>
      </c:spPr>
      <c:txPr>
        <a:bodyPr/>
        <a:lstStyle/>
        <a:p>
          <a:pPr>
            <a:defRPr lang="ru-RU" sz="10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0-CB38-48F5-8A12-64356DE9D261}"/>
            </c:ext>
          </c:extLst>
        </c:ser>
        <c:ser>
          <c:idx val="1"/>
          <c:order val="1"/>
          <c:spPr>
            <a:solidFill>
              <a:srgbClr val="993366"/>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1-CB38-48F5-8A12-64356DE9D261}"/>
            </c:ext>
          </c:extLst>
        </c:ser>
        <c:ser>
          <c:idx val="2"/>
          <c:order val="2"/>
          <c:spPr>
            <a:solidFill>
              <a:srgbClr val="FFFFCC"/>
            </a:solidFill>
            <a:ln w="12700">
              <a:solidFill>
                <a:srgbClr val="000000"/>
              </a:solidFill>
              <a:prstDash val="solid"/>
            </a:ln>
          </c:spPr>
          <c:invertIfNegative val="0"/>
          <c:val>
            <c:numLit>
              <c:formatCode>General</c:formatCode>
              <c:ptCount val="1"/>
              <c:pt idx="0">
                <c:v>0</c:v>
              </c:pt>
            </c:numLit>
          </c:val>
          <c:extLst>
            <c:ext xmlns:c16="http://schemas.microsoft.com/office/drawing/2014/chart" uri="{C3380CC4-5D6E-409C-BE32-E72D297353CC}">
              <c16:uniqueId val="{00000002-CB38-48F5-8A12-64356DE9D261}"/>
            </c:ext>
          </c:extLst>
        </c:ser>
        <c:dLbls>
          <c:showLegendKey val="0"/>
          <c:showVal val="0"/>
          <c:showCatName val="0"/>
          <c:showSerName val="0"/>
          <c:showPercent val="0"/>
          <c:showBubbleSize val="0"/>
        </c:dLbls>
        <c:gapWidth val="150"/>
        <c:axId val="472362936"/>
        <c:axId val="1"/>
      </c:barChart>
      <c:catAx>
        <c:axId val="472362936"/>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RU"/>
          </a:p>
        </c:txPr>
        <c:crossAx val="472362936"/>
        <c:crosses val="autoZero"/>
        <c:crossBetween val="between"/>
      </c:valAx>
      <c:spPr>
        <a:solidFill>
          <a:srgbClr val="C0C0C0"/>
        </a:solidFill>
        <a:ln w="12700">
          <a:solidFill>
            <a:srgbClr val="808080"/>
          </a:solidFill>
          <a:prstDash val="solid"/>
        </a:ln>
      </c:spPr>
    </c:plotArea>
    <c:legend>
      <c:legendPos val="b"/>
      <c:overlay val="0"/>
      <c:spPr>
        <a:solidFill>
          <a:srgbClr val="FFFFFF"/>
        </a:solidFill>
        <a:ln w="3175">
          <a:solidFill>
            <a:srgbClr val="000000"/>
          </a:solidFill>
          <a:prstDash val="solid"/>
        </a:ln>
      </c:spPr>
      <c:txPr>
        <a:bodyPr/>
        <a:lstStyle/>
        <a:p>
          <a:pPr>
            <a:defRPr lang="ru-RU" sz="16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stacked"/>
        <c:varyColors val="0"/>
        <c:ser>
          <c:idx val="0"/>
          <c:order val="0"/>
          <c:spPr>
            <a:solidFill>
              <a:srgbClr val="0000FF"/>
            </a:solidFill>
            <a:ln w="25400">
              <a:solidFill>
                <a:srgbClr val="0000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0-5922-418C-89B8-A0924C6558A6}"/>
            </c:ext>
          </c:extLst>
        </c:ser>
        <c:ser>
          <c:idx val="1"/>
          <c:order val="1"/>
          <c:spPr>
            <a:solidFill>
              <a:srgbClr val="3366FF"/>
            </a:solidFill>
            <a:ln w="25400">
              <a:solidFill>
                <a:srgbClr val="3366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1-5922-418C-89B8-A0924C6558A6}"/>
            </c:ext>
          </c:extLst>
        </c:ser>
        <c:ser>
          <c:idx val="2"/>
          <c:order val="2"/>
          <c:spPr>
            <a:solidFill>
              <a:srgbClr val="00CCFF"/>
            </a:solidFill>
            <a:ln w="25400">
              <a:solidFill>
                <a:srgbClr val="00CC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2-5922-418C-89B8-A0924C6558A6}"/>
            </c:ext>
          </c:extLst>
        </c:ser>
        <c:ser>
          <c:idx val="3"/>
          <c:order val="3"/>
          <c:spPr>
            <a:solidFill>
              <a:srgbClr val="99CCFF"/>
            </a:solidFill>
            <a:ln w="25400">
              <a:solidFill>
                <a:srgbClr val="99CCFF"/>
              </a:solidFill>
              <a:prstDash val="solid"/>
            </a:ln>
          </c:spPr>
          <c:invertIfNegative val="0"/>
          <c:val>
            <c:numLit>
              <c:formatCode>General</c:formatCode>
              <c:ptCount val="1"/>
              <c:pt idx="0">
                <c:v>0</c:v>
              </c:pt>
            </c:numLit>
          </c:val>
          <c:extLst>
            <c:ext xmlns:c16="http://schemas.microsoft.com/office/drawing/2014/chart" uri="{C3380CC4-5D6E-409C-BE32-E72D297353CC}">
              <c16:uniqueId val="{00000003-5922-418C-89B8-A0924C6558A6}"/>
            </c:ext>
          </c:extLst>
        </c:ser>
        <c:dLbls>
          <c:showLegendKey val="0"/>
          <c:showVal val="0"/>
          <c:showCatName val="0"/>
          <c:showSerName val="0"/>
          <c:showPercent val="0"/>
          <c:showBubbleSize val="0"/>
        </c:dLbls>
        <c:gapWidth val="70"/>
        <c:overlap val="100"/>
        <c:axId val="472364576"/>
        <c:axId val="1"/>
      </c:barChart>
      <c:catAx>
        <c:axId val="472364576"/>
        <c:scaling>
          <c:orientation val="minMax"/>
        </c:scaling>
        <c:delete val="0"/>
        <c:axPos val="b"/>
        <c:numFmt formatCode="General" sourceLinked="1"/>
        <c:majorTickMark val="out"/>
        <c:minorTickMark val="none"/>
        <c:tickLblPos val="nextTo"/>
        <c:spPr>
          <a:ln w="3175">
            <a:solidFill>
              <a:srgbClr val="333333"/>
            </a:solidFill>
            <a:prstDash val="solid"/>
          </a:ln>
        </c:spPr>
        <c:txPr>
          <a:bodyPr rot="0" vert="horz"/>
          <a:lstStyle/>
          <a:p>
            <a:pPr>
              <a:defRPr sz="35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20"/>
        </c:scaling>
        <c:delete val="0"/>
        <c:axPos val="l"/>
        <c:majorGridlines>
          <c:spPr>
            <a:ln w="3175">
              <a:solidFill>
                <a:srgbClr val="333333"/>
              </a:solidFill>
              <a:prstDash val="sysDash"/>
            </a:ln>
          </c:spPr>
        </c:majorGridlines>
        <c:numFmt formatCode="0%" sourceLinked="0"/>
        <c:majorTickMark val="out"/>
        <c:minorTickMark val="none"/>
        <c:tickLblPos val="nextTo"/>
        <c:spPr>
          <a:ln w="3175">
            <a:solidFill>
              <a:srgbClr val="333333"/>
            </a:solidFill>
            <a:prstDash val="solid"/>
          </a:ln>
        </c:spPr>
        <c:txPr>
          <a:bodyPr rot="0" vert="horz"/>
          <a:lstStyle/>
          <a:p>
            <a:pPr>
              <a:defRPr sz="350" b="0" i="0" u="none" strike="noStrike" baseline="0">
                <a:solidFill>
                  <a:srgbClr val="000000"/>
                </a:solidFill>
                <a:latin typeface="Times New Roman"/>
                <a:ea typeface="Times New Roman"/>
                <a:cs typeface="Times New Roman"/>
              </a:defRPr>
            </a:pPr>
            <a:endParaRPr lang="ru-RU"/>
          </a:p>
        </c:txPr>
        <c:crossAx val="472364576"/>
        <c:crosses val="autoZero"/>
        <c:crossBetween val="between"/>
        <c:majorUnit val="5"/>
        <c:dispUnits>
          <c:builtInUnit val="hundreds"/>
        </c:dispUnits>
      </c:valAx>
      <c:spPr>
        <a:solidFill>
          <a:srgbClr val="FFFFFF"/>
        </a:solidFill>
        <a:ln w="25400">
          <a:noFill/>
        </a:ln>
      </c:spPr>
    </c:plotArea>
    <c:legend>
      <c:legendPos val="b"/>
      <c:overlay val="0"/>
      <c:spPr>
        <a:solidFill>
          <a:srgbClr val="FFFFFF"/>
        </a:solidFill>
        <a:ln w="25400">
          <a:noFill/>
        </a:ln>
      </c:spPr>
      <c:txPr>
        <a:bodyPr/>
        <a:lstStyle/>
        <a:p>
          <a:pPr>
            <a:defRPr lang="ru-RU"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32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38394097893955"/>
          <c:y val="4.3604651162790699E-2"/>
          <c:w val="0.80134015910574652"/>
          <c:h val="0.45005172321857051"/>
        </c:manualLayout>
      </c:layout>
      <c:barChart>
        <c:barDir val="col"/>
        <c:grouping val="stacked"/>
        <c:varyColors val="0"/>
        <c:ser>
          <c:idx val="2"/>
          <c:order val="0"/>
          <c:tx>
            <c:strRef>
              <c:f>'Figure 3.1.1.6'!$B$8</c:f>
              <c:strCache>
                <c:ptCount val="1"/>
                <c:pt idx="0">
                  <c:v>Customer deposits</c:v>
                </c:pt>
              </c:strCache>
            </c:strRef>
          </c:tx>
          <c:invertIfNegative val="0"/>
          <c:cat>
            <c:multiLvlStrRef>
              <c:f>'Figure 3.1.1.6'!$C$4:$M$5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3.1.1.6'!$C$8:$M$8</c:f>
              <c:numCache>
                <c:formatCode>#\ ##0.0_ ;\-#\ ##0.0\ </c:formatCode>
                <c:ptCount val="11"/>
                <c:pt idx="0">
                  <c:v>69.899023819203592</c:v>
                </c:pt>
                <c:pt idx="1">
                  <c:v>71.902408274620029</c:v>
                </c:pt>
                <c:pt idx="3">
                  <c:v>88.507012472124487</c:v>
                </c:pt>
                <c:pt idx="4">
                  <c:v>81.246862990332048</c:v>
                </c:pt>
                <c:pt idx="6">
                  <c:v>72.992874124334193</c:v>
                </c:pt>
                <c:pt idx="7">
                  <c:v>73.809641965726499</c:v>
                </c:pt>
                <c:pt idx="9">
                  <c:v>83.399482735247076</c:v>
                </c:pt>
                <c:pt idx="10">
                  <c:v>81.538776319597545</c:v>
                </c:pt>
              </c:numCache>
            </c:numRef>
          </c:val>
          <c:extLst>
            <c:ext xmlns:c16="http://schemas.microsoft.com/office/drawing/2014/chart" uri="{C3380CC4-5D6E-409C-BE32-E72D297353CC}">
              <c16:uniqueId val="{00000000-E2E1-4D0C-AD6C-274CACB13918}"/>
            </c:ext>
          </c:extLst>
        </c:ser>
        <c:ser>
          <c:idx val="3"/>
          <c:order val="1"/>
          <c:tx>
            <c:strRef>
              <c:f>'Figure 3.1.1.6'!$B$9</c:f>
              <c:strCache>
                <c:ptCount val="1"/>
                <c:pt idx="0">
                  <c:v>Securities and subordinated debts</c:v>
                </c:pt>
              </c:strCache>
            </c:strRef>
          </c:tx>
          <c:invertIfNegative val="0"/>
          <c:val>
            <c:numRef>
              <c:f>'Figure 3.1.1.6'!$C$9:$M$9</c:f>
              <c:numCache>
                <c:formatCode>#\ ##0.0_ ;\-#\ ##0.0\ </c:formatCode>
                <c:ptCount val="11"/>
                <c:pt idx="0">
                  <c:v>18.280353750412033</c:v>
                </c:pt>
                <c:pt idx="1">
                  <c:v>16.616200793980511</c:v>
                </c:pt>
                <c:pt idx="3">
                  <c:v>2.5022994734331028</c:v>
                </c:pt>
                <c:pt idx="4">
                  <c:v>2.9826745341365464</c:v>
                </c:pt>
                <c:pt idx="6">
                  <c:v>14.692831469815015</c:v>
                </c:pt>
                <c:pt idx="7">
                  <c:v>12.575957590120526</c:v>
                </c:pt>
                <c:pt idx="9">
                  <c:v>3.6563388198206406</c:v>
                </c:pt>
                <c:pt idx="10">
                  <c:v>2.9038763100292577</c:v>
                </c:pt>
              </c:numCache>
            </c:numRef>
          </c:val>
          <c:extLst>
            <c:ext xmlns:c16="http://schemas.microsoft.com/office/drawing/2014/chart" uri="{C3380CC4-5D6E-409C-BE32-E72D297353CC}">
              <c16:uniqueId val="{00000001-E2E1-4D0C-AD6C-274CACB13918}"/>
            </c:ext>
          </c:extLst>
        </c:ser>
        <c:ser>
          <c:idx val="0"/>
          <c:order val="2"/>
          <c:tx>
            <c:strRef>
              <c:f>'Figure 3.1.1.6'!$B$6</c:f>
              <c:strCache>
                <c:ptCount val="1"/>
                <c:pt idx="0">
                  <c:v>Borrowings</c:v>
                </c:pt>
              </c:strCache>
            </c:strRef>
          </c:tx>
          <c:invertIfNegative val="0"/>
          <c:cat>
            <c:multiLvlStrRef>
              <c:f>'Figure 3.1.1.6'!$C$4:$M$5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3.1.1.6'!$C$6:$M$6</c:f>
              <c:numCache>
                <c:formatCode>#\ ##0.0_ ;\-#\ ##0.0\ </c:formatCode>
                <c:ptCount val="11"/>
                <c:pt idx="0">
                  <c:v>4.8723705614308228</c:v>
                </c:pt>
                <c:pt idx="1">
                  <c:v>3.4825928018049499</c:v>
                </c:pt>
                <c:pt idx="3">
                  <c:v>1.1604870768674336</c:v>
                </c:pt>
                <c:pt idx="4">
                  <c:v>2.2723626777642671</c:v>
                </c:pt>
                <c:pt idx="6">
                  <c:v>3.7689153119058036</c:v>
                </c:pt>
                <c:pt idx="7">
                  <c:v>3.0743175769172537</c:v>
                </c:pt>
                <c:pt idx="9">
                  <c:v>2.4874165219207449</c:v>
                </c:pt>
                <c:pt idx="10">
                  <c:v>3.5759183083732271</c:v>
                </c:pt>
              </c:numCache>
            </c:numRef>
          </c:val>
          <c:extLst>
            <c:ext xmlns:c16="http://schemas.microsoft.com/office/drawing/2014/chart" uri="{C3380CC4-5D6E-409C-BE32-E72D297353CC}">
              <c16:uniqueId val="{00000002-E2E1-4D0C-AD6C-274CACB13918}"/>
            </c:ext>
          </c:extLst>
        </c:ser>
        <c:ser>
          <c:idx val="1"/>
          <c:order val="3"/>
          <c:tx>
            <c:strRef>
              <c:f>'Figure 3.1.1.6'!$B$7</c:f>
              <c:strCache>
                <c:ptCount val="1"/>
                <c:pt idx="0">
                  <c:v>Deposits and corr.accounts at banks</c:v>
                </c:pt>
              </c:strCache>
            </c:strRef>
          </c:tx>
          <c:invertIfNegative val="0"/>
          <c:cat>
            <c:multiLvlStrRef>
              <c:f>'Figure 3.1.1.6'!$C$4:$M$5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3.1.1.6'!$C$7:$M$7</c:f>
              <c:numCache>
                <c:formatCode>#\ ##0.0_ ;\-#\ ##0.0\ </c:formatCode>
                <c:ptCount val="11"/>
                <c:pt idx="0">
                  <c:v>0.87420089886230701</c:v>
                </c:pt>
                <c:pt idx="1">
                  <c:v>1.2565027315190123</c:v>
                </c:pt>
                <c:pt idx="3">
                  <c:v>2.5362867398767968</c:v>
                </c:pt>
                <c:pt idx="4">
                  <c:v>4.8590143918637505</c:v>
                </c:pt>
                <c:pt idx="6">
                  <c:v>0.93061052636455432</c:v>
                </c:pt>
                <c:pt idx="7">
                  <c:v>1.3074805491362387</c:v>
                </c:pt>
                <c:pt idx="9">
                  <c:v>1.4752788043700278</c:v>
                </c:pt>
                <c:pt idx="10">
                  <c:v>2.7649547386913751</c:v>
                </c:pt>
              </c:numCache>
            </c:numRef>
          </c:val>
          <c:extLst>
            <c:ext xmlns:c16="http://schemas.microsoft.com/office/drawing/2014/chart" uri="{C3380CC4-5D6E-409C-BE32-E72D297353CC}">
              <c16:uniqueId val="{00000003-E2E1-4D0C-AD6C-274CACB13918}"/>
            </c:ext>
          </c:extLst>
        </c:ser>
        <c:ser>
          <c:idx val="6"/>
          <c:order val="5"/>
          <c:tx>
            <c:strRef>
              <c:f>'Figure 3.1.1.6'!$B$10</c:f>
              <c:strCache>
                <c:ptCount val="1"/>
                <c:pt idx="0">
                  <c:v>REPO and other financial liabilities</c:v>
                </c:pt>
              </c:strCache>
            </c:strRef>
          </c:tx>
          <c:invertIfNegative val="0"/>
          <c:val>
            <c:numRef>
              <c:f>'Figure 3.1.1.6'!$C$10:$M$10</c:f>
              <c:numCache>
                <c:formatCode>#\ ##0.0_ ;\-#\ ##0.0\ </c:formatCode>
                <c:ptCount val="11"/>
                <c:pt idx="0">
                  <c:v>3.2365400805289575</c:v>
                </c:pt>
                <c:pt idx="1">
                  <c:v>4.5625984696962609</c:v>
                </c:pt>
                <c:pt idx="3">
                  <c:v>4.0677505141767041</c:v>
                </c:pt>
                <c:pt idx="4">
                  <c:v>7.9563105638226199</c:v>
                </c:pt>
                <c:pt idx="6">
                  <c:v>6.1773690855780803</c:v>
                </c:pt>
                <c:pt idx="7">
                  <c:v>7.3592006203395304</c:v>
                </c:pt>
                <c:pt idx="9">
                  <c:v>6.4220041612897374</c:v>
                </c:pt>
                <c:pt idx="10">
                  <c:v>6.962933430837932</c:v>
                </c:pt>
              </c:numCache>
            </c:numRef>
          </c:val>
          <c:extLst>
            <c:ext xmlns:c16="http://schemas.microsoft.com/office/drawing/2014/chart" uri="{C3380CC4-5D6E-409C-BE32-E72D297353CC}">
              <c16:uniqueId val="{00000004-E2E1-4D0C-AD6C-274CACB13918}"/>
            </c:ext>
          </c:extLst>
        </c:ser>
        <c:ser>
          <c:idx val="5"/>
          <c:order val="6"/>
          <c:tx>
            <c:strRef>
              <c:f>'Figure 3.1.1.6'!$B$11</c:f>
              <c:strCache>
                <c:ptCount val="1"/>
                <c:pt idx="0">
                  <c:v>Other liabilities</c:v>
                </c:pt>
              </c:strCache>
            </c:strRef>
          </c:tx>
          <c:invertIfNegative val="0"/>
          <c:val>
            <c:numRef>
              <c:f>'Figure 3.1.1.6'!$C$11:$M$11</c:f>
              <c:numCache>
                <c:formatCode>#\ ##0.0_ ;\-#\ ##0.0\ </c:formatCode>
                <c:ptCount val="11"/>
                <c:pt idx="0">
                  <c:v>2.8375108895622847</c:v>
                </c:pt>
                <c:pt idx="1">
                  <c:v>2.1796969283792222</c:v>
                </c:pt>
                <c:pt idx="3">
                  <c:v>1.2261637235214882</c:v>
                </c:pt>
                <c:pt idx="4">
                  <c:v>0.68277484208076611</c:v>
                </c:pt>
                <c:pt idx="6">
                  <c:v>1.4373994820023415</c:v>
                </c:pt>
                <c:pt idx="7">
                  <c:v>1.8734016977599706</c:v>
                </c:pt>
                <c:pt idx="9">
                  <c:v>2.55947895735178</c:v>
                </c:pt>
                <c:pt idx="10">
                  <c:v>2.2535408924706664</c:v>
                </c:pt>
              </c:numCache>
            </c:numRef>
          </c:val>
          <c:extLst>
            <c:ext xmlns:c16="http://schemas.microsoft.com/office/drawing/2014/chart" uri="{C3380CC4-5D6E-409C-BE32-E72D297353CC}">
              <c16:uniqueId val="{00000005-E2E1-4D0C-AD6C-274CACB13918}"/>
            </c:ext>
          </c:extLst>
        </c:ser>
        <c:dLbls>
          <c:showLegendKey val="0"/>
          <c:showVal val="0"/>
          <c:showCatName val="0"/>
          <c:showSerName val="0"/>
          <c:showPercent val="0"/>
          <c:showBubbleSize val="0"/>
        </c:dLbls>
        <c:gapWidth val="50"/>
        <c:overlap val="100"/>
        <c:axId val="472359656"/>
        <c:axId val="1"/>
      </c:barChart>
      <c:scatterChart>
        <c:scatterStyle val="lineMarker"/>
        <c:varyColors val="0"/>
        <c:ser>
          <c:idx val="4"/>
          <c:order val="4"/>
          <c:tx>
            <c:strRef>
              <c:f>'Figure 3.1.1.6'!$B$12</c:f>
              <c:strCache>
                <c:ptCount val="1"/>
                <c:pt idx="0">
                  <c:v>Interest expense to average interest-bearing liabilities (right axis)</c:v>
                </c:pt>
              </c:strCache>
            </c:strRef>
          </c:tx>
          <c:spPr>
            <a:ln w="66675">
              <a:noFill/>
            </a:ln>
          </c:spPr>
          <c:marker>
            <c:symbol val="circle"/>
            <c:size val="10"/>
          </c:marker>
          <c:xVal>
            <c:multiLvlStrRef>
              <c:f>'Figure 3.1.1.6'!$C$4:$M$5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xVal>
          <c:yVal>
            <c:numRef>
              <c:f>'Figure 3.1.1.6'!$C$12:$M$12</c:f>
              <c:numCache>
                <c:formatCode>0.00</c:formatCode>
                <c:ptCount val="11"/>
                <c:pt idx="0">
                  <c:v>5.4193429061282048</c:v>
                </c:pt>
                <c:pt idx="1">
                  <c:v>4.6324669034179538</c:v>
                </c:pt>
                <c:pt idx="3">
                  <c:v>1.8100925263967504</c:v>
                </c:pt>
                <c:pt idx="4">
                  <c:v>2.4066922318392314</c:v>
                </c:pt>
                <c:pt idx="6">
                  <c:v>7.3425476332202253</c:v>
                </c:pt>
                <c:pt idx="7">
                  <c:v>6.9771282167399047</c:v>
                </c:pt>
                <c:pt idx="9">
                  <c:v>3.3520638825721418</c:v>
                </c:pt>
                <c:pt idx="10">
                  <c:v>3.4861866974185847</c:v>
                </c:pt>
              </c:numCache>
            </c:numRef>
          </c:yVal>
          <c:smooth val="0"/>
          <c:extLst>
            <c:ext xmlns:c16="http://schemas.microsoft.com/office/drawing/2014/chart" uri="{C3380CC4-5D6E-409C-BE32-E72D297353CC}">
              <c16:uniqueId val="{00000006-E2E1-4D0C-AD6C-274CACB13918}"/>
            </c:ext>
          </c:extLst>
        </c:ser>
        <c:ser>
          <c:idx val="7"/>
          <c:order val="7"/>
          <c:tx>
            <c:strRef>
              <c:f>'Figure 3.1.1.6'!$B$13</c:f>
              <c:strCache>
                <c:ptCount val="1"/>
                <c:pt idx="0">
                  <c:v>Share of liabilities to parent companies (right axis)</c:v>
                </c:pt>
              </c:strCache>
            </c:strRef>
          </c:tx>
          <c:spPr>
            <a:ln w="66675">
              <a:noFill/>
            </a:ln>
          </c:spPr>
          <c:marker>
            <c:symbol val="dot"/>
            <c:size val="20"/>
          </c:marker>
          <c:yVal>
            <c:numRef>
              <c:f>'Figure 3.1.1.6'!$C$13:$M$13</c:f>
              <c:numCache>
                <c:formatCode>0.00</c:formatCode>
                <c:ptCount val="11"/>
                <c:pt idx="0">
                  <c:v>2.2253800553572809</c:v>
                </c:pt>
                <c:pt idx="1">
                  <c:v>1.6996511967124508</c:v>
                </c:pt>
                <c:pt idx="4">
                  <c:v>0.47348565107718527</c:v>
                </c:pt>
                <c:pt idx="10">
                  <c:v>0.28703690325913267</c:v>
                </c:pt>
              </c:numCache>
            </c:numRef>
          </c:yVal>
          <c:smooth val="0"/>
          <c:extLst>
            <c:ext xmlns:c16="http://schemas.microsoft.com/office/drawing/2014/chart" uri="{C3380CC4-5D6E-409C-BE32-E72D297353CC}">
              <c16:uniqueId val="{00000007-E2E1-4D0C-AD6C-274CACB13918}"/>
            </c:ext>
          </c:extLst>
        </c:ser>
        <c:dLbls>
          <c:showLegendKey val="0"/>
          <c:showVal val="0"/>
          <c:showCatName val="0"/>
          <c:showSerName val="0"/>
          <c:showPercent val="0"/>
          <c:showBubbleSize val="0"/>
        </c:dLbls>
        <c:axId val="3"/>
        <c:axId val="4"/>
      </c:scatterChart>
      <c:catAx>
        <c:axId val="472359656"/>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72359656"/>
        <c:crosses val="autoZero"/>
        <c:crossBetween val="between"/>
        <c:majorUnit val="25"/>
        <c:dispUnits>
          <c:builtInUnit val="hundreds"/>
        </c:dispUnits>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8"/>
          <c:min val="0"/>
        </c:scaling>
        <c:delete val="0"/>
        <c:axPos val="r"/>
        <c:numFmt formatCode="0%" sourceLinked="0"/>
        <c:majorTickMark val="cross"/>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2"/>
        <c:dispUnits>
          <c:builtInUnit val="hundreds"/>
        </c:dispUnits>
      </c:valAx>
    </c:plotArea>
    <c:legend>
      <c:legendPos val="b"/>
      <c:layout>
        <c:manualLayout>
          <c:xMode val="edge"/>
          <c:yMode val="edge"/>
          <c:wMode val="edge"/>
          <c:hMode val="edge"/>
          <c:x val="2.2309711286089239E-3"/>
          <c:y val="0.67629393955552397"/>
          <c:w val="1"/>
          <c:h val="0.99740139706013053"/>
        </c:manualLayout>
      </c:layout>
      <c:overlay val="0"/>
      <c:txPr>
        <a:bodyPr/>
        <a:lstStyle/>
        <a:p>
          <a:pPr>
            <a:defRPr lang="ru-RU" sz="10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159749341567524"/>
          <c:y val="5.1194539249146936E-2"/>
          <c:w val="0.80525250150918604"/>
          <c:h val="0.50422786861404867"/>
        </c:manualLayout>
      </c:layout>
      <c:barChart>
        <c:barDir val="col"/>
        <c:grouping val="stacked"/>
        <c:varyColors val="0"/>
        <c:ser>
          <c:idx val="2"/>
          <c:order val="0"/>
          <c:tx>
            <c:strRef>
              <c:f>'Figure 3.1.1.7'!$B$6</c:f>
              <c:strCache>
                <c:ptCount val="1"/>
                <c:pt idx="0">
                  <c:v>Demand deposits</c:v>
                </c:pt>
              </c:strCache>
            </c:strRef>
          </c:tx>
          <c:invertIfNegative val="0"/>
          <c:cat>
            <c:multiLvlStrRef>
              <c:f>'Figure 3.1.1.7'!$C$4:$M$5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3.1.1.7'!$C$6:$M$6</c:f>
              <c:numCache>
                <c:formatCode>0.00</c:formatCode>
                <c:ptCount val="11"/>
                <c:pt idx="0">
                  <c:v>37.432378384389629</c:v>
                </c:pt>
                <c:pt idx="1">
                  <c:v>35.114419338306938</c:v>
                </c:pt>
                <c:pt idx="3">
                  <c:v>65.345798999158063</c:v>
                </c:pt>
                <c:pt idx="4">
                  <c:v>47.633871317126442</c:v>
                </c:pt>
                <c:pt idx="6">
                  <c:v>20.776852674592497</c:v>
                </c:pt>
                <c:pt idx="7">
                  <c:v>21.011195793614608</c:v>
                </c:pt>
                <c:pt idx="9">
                  <c:v>51.947143071576754</c:v>
                </c:pt>
                <c:pt idx="10">
                  <c:v>49.593239435408179</c:v>
                </c:pt>
              </c:numCache>
            </c:numRef>
          </c:val>
          <c:extLst>
            <c:ext xmlns:c16="http://schemas.microsoft.com/office/drawing/2014/chart" uri="{C3380CC4-5D6E-409C-BE32-E72D297353CC}">
              <c16:uniqueId val="{00000000-67D8-48DC-816E-451376B4314D}"/>
            </c:ext>
          </c:extLst>
        </c:ser>
        <c:ser>
          <c:idx val="3"/>
          <c:order val="1"/>
          <c:tx>
            <c:strRef>
              <c:f>'Figure 3.1.1.7'!$B$7</c:f>
              <c:strCache>
                <c:ptCount val="1"/>
                <c:pt idx="0">
                  <c:v>Less than 1 year</c:v>
                </c:pt>
              </c:strCache>
            </c:strRef>
          </c:tx>
          <c:invertIfNegative val="0"/>
          <c:cat>
            <c:multiLvlStrRef>
              <c:f>'Figure 3.1.1.7'!$C$4:$M$5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3.1.1.7'!$C$7:$M$7</c:f>
              <c:numCache>
                <c:formatCode>0.00</c:formatCode>
                <c:ptCount val="11"/>
                <c:pt idx="0">
                  <c:v>42.999693242988343</c:v>
                </c:pt>
                <c:pt idx="1">
                  <c:v>49.398586161363838</c:v>
                </c:pt>
                <c:pt idx="3">
                  <c:v>26.187719308605267</c:v>
                </c:pt>
                <c:pt idx="4">
                  <c:v>38.101199923045165</c:v>
                </c:pt>
                <c:pt idx="6">
                  <c:v>48.644984164937242</c:v>
                </c:pt>
                <c:pt idx="7">
                  <c:v>50.572914975149288</c:v>
                </c:pt>
                <c:pt idx="9">
                  <c:v>41.186608462900018</c:v>
                </c:pt>
                <c:pt idx="10">
                  <c:v>37.908370165836509</c:v>
                </c:pt>
              </c:numCache>
            </c:numRef>
          </c:val>
          <c:extLst>
            <c:ext xmlns:c16="http://schemas.microsoft.com/office/drawing/2014/chart" uri="{C3380CC4-5D6E-409C-BE32-E72D297353CC}">
              <c16:uniqueId val="{00000001-67D8-48DC-816E-451376B4314D}"/>
            </c:ext>
          </c:extLst>
        </c:ser>
        <c:ser>
          <c:idx val="0"/>
          <c:order val="2"/>
          <c:tx>
            <c:strRef>
              <c:f>'Figure 3.1.1.7'!$B$8</c:f>
              <c:strCache>
                <c:ptCount val="1"/>
                <c:pt idx="0">
                  <c:v>Over 1 year</c:v>
                </c:pt>
              </c:strCache>
            </c:strRef>
          </c:tx>
          <c:invertIfNegative val="0"/>
          <c:cat>
            <c:multiLvlStrRef>
              <c:f>'Figure 3.1.1.7'!$C$4:$M$5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3.1.1.7'!$C$8:$M$8</c:f>
              <c:numCache>
                <c:formatCode>0.00</c:formatCode>
                <c:ptCount val="11"/>
                <c:pt idx="0">
                  <c:v>19.567928372622017</c:v>
                </c:pt>
                <c:pt idx="1">
                  <c:v>15.48699450032923</c:v>
                </c:pt>
                <c:pt idx="3">
                  <c:v>8.4664816922366484</c:v>
                </c:pt>
                <c:pt idx="4">
                  <c:v>14.264928759828402</c:v>
                </c:pt>
                <c:pt idx="6">
                  <c:v>30.578163160470258</c:v>
                </c:pt>
                <c:pt idx="7">
                  <c:v>28.415889231236108</c:v>
                </c:pt>
                <c:pt idx="9">
                  <c:v>6.8662484655232277</c:v>
                </c:pt>
                <c:pt idx="10">
                  <c:v>12.498390398755317</c:v>
                </c:pt>
              </c:numCache>
            </c:numRef>
          </c:val>
          <c:extLst>
            <c:ext xmlns:c16="http://schemas.microsoft.com/office/drawing/2014/chart" uri="{C3380CC4-5D6E-409C-BE32-E72D297353CC}">
              <c16:uniqueId val="{00000002-67D8-48DC-816E-451376B4314D}"/>
            </c:ext>
          </c:extLst>
        </c:ser>
        <c:dLbls>
          <c:showLegendKey val="0"/>
          <c:showVal val="0"/>
          <c:showCatName val="0"/>
          <c:showSerName val="0"/>
          <c:showPercent val="0"/>
          <c:showBubbleSize val="0"/>
        </c:dLbls>
        <c:gapWidth val="50"/>
        <c:overlap val="100"/>
        <c:axId val="489366136"/>
        <c:axId val="1"/>
      </c:barChart>
      <c:scatterChart>
        <c:scatterStyle val="lineMarker"/>
        <c:varyColors val="0"/>
        <c:ser>
          <c:idx val="1"/>
          <c:order val="3"/>
          <c:tx>
            <c:strRef>
              <c:f>'Figure 3.1.1.7'!$B$9</c:f>
              <c:strCache>
                <c:ptCount val="1"/>
                <c:pt idx="0">
                  <c:v>Bank loans to customers/customer deposits, LTD (right axis)</c:v>
                </c:pt>
              </c:strCache>
            </c:strRef>
          </c:tx>
          <c:spPr>
            <a:ln w="66675">
              <a:noFill/>
            </a:ln>
          </c:spPr>
          <c:marker>
            <c:symbol val="circle"/>
            <c:size val="10"/>
          </c:marker>
          <c:xVal>
            <c:multiLvlStrRef>
              <c:f>'Figure 3.1.1.7'!$C$4:$M$5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xVal>
          <c:yVal>
            <c:numRef>
              <c:f>'Figure 3.1.1.7'!$C$9:$M$9</c:f>
              <c:numCache>
                <c:formatCode>0.00</c:formatCode>
                <c:ptCount val="11"/>
                <c:pt idx="0">
                  <c:v>1.2821093785226945</c:v>
                </c:pt>
                <c:pt idx="1">
                  <c:v>1.2687175976572349</c:v>
                </c:pt>
                <c:pt idx="3">
                  <c:v>0.61184085140392364</c:v>
                </c:pt>
                <c:pt idx="4">
                  <c:v>0.69944920244624742</c:v>
                </c:pt>
                <c:pt idx="6">
                  <c:v>1.2866718034747378</c:v>
                </c:pt>
                <c:pt idx="7">
                  <c:v>1.3291875986110335</c:v>
                </c:pt>
                <c:pt idx="9">
                  <c:v>0.84769614069452326</c:v>
                </c:pt>
                <c:pt idx="10">
                  <c:v>0.94672397283961485</c:v>
                </c:pt>
              </c:numCache>
            </c:numRef>
          </c:yVal>
          <c:smooth val="0"/>
          <c:extLst>
            <c:ext xmlns:c16="http://schemas.microsoft.com/office/drawing/2014/chart" uri="{C3380CC4-5D6E-409C-BE32-E72D297353CC}">
              <c16:uniqueId val="{00000003-67D8-48DC-816E-451376B4314D}"/>
            </c:ext>
          </c:extLst>
        </c:ser>
        <c:dLbls>
          <c:showLegendKey val="0"/>
          <c:showVal val="0"/>
          <c:showCatName val="0"/>
          <c:showSerName val="0"/>
          <c:showPercent val="0"/>
          <c:showBubbleSize val="0"/>
        </c:dLbls>
        <c:axId val="3"/>
        <c:axId val="4"/>
      </c:scatterChart>
      <c:catAx>
        <c:axId val="489366136"/>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100"/>
          <c:min val="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89366136"/>
        <c:crosses val="autoZero"/>
        <c:crossBetween val="between"/>
        <c:majorUnit val="25"/>
        <c:dispUnits>
          <c:builtInUnit val="hundreds"/>
        </c:dispUnits>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2"/>
        </c:scaling>
        <c:delete val="0"/>
        <c:axPos val="r"/>
        <c:numFmt formatCode="#,##0.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0.5"/>
      </c:valAx>
    </c:plotArea>
    <c:legend>
      <c:legendPos val="r"/>
      <c:layout>
        <c:manualLayout>
          <c:xMode val="edge"/>
          <c:yMode val="edge"/>
          <c:wMode val="edge"/>
          <c:hMode val="edge"/>
          <c:x val="2.6258151487869825E-2"/>
          <c:y val="0.80105125381754727"/>
          <c:w val="0.98687168641124945"/>
          <c:h val="0.99774264364711673"/>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3.4895066688092564E-2"/>
          <c:y val="2.9048656499636887E-2"/>
          <c:w val="0.90796207616905034"/>
          <c:h val="0.83557568375848679"/>
        </c:manualLayout>
      </c:layout>
      <c:barChart>
        <c:barDir val="bar"/>
        <c:grouping val="clustered"/>
        <c:varyColors val="0"/>
        <c:ser>
          <c:idx val="2"/>
          <c:order val="0"/>
          <c:tx>
            <c:strRef>
              <c:f>'Figure 2.1.5'!$E$4</c:f>
              <c:strCache>
                <c:ptCount val="1"/>
                <c:pt idx="0">
                  <c:v>09.2012</c:v>
                </c:pt>
              </c:strCache>
            </c:strRef>
          </c:tx>
          <c:invertIfNegative val="0"/>
          <c:cat>
            <c:strRef>
              <c:f>'Figure 2.1.5'!$B$5:$B$13</c:f>
              <c:strCache>
                <c:ptCount val="9"/>
                <c:pt idx="0">
                  <c:v>Agriculture </c:v>
                </c:pt>
                <c:pt idx="1">
                  <c:v>Mining industry</c:v>
                </c:pt>
                <c:pt idx="2">
                  <c:v>Manufacturing industry</c:v>
                </c:pt>
                <c:pt idx="3">
                  <c:v>Construction </c:v>
                </c:pt>
                <c:pt idx="4">
                  <c:v>Trade</c:v>
                </c:pt>
                <c:pt idx="5">
                  <c:v>Transport and warehousing </c:v>
                </c:pt>
                <c:pt idx="6">
                  <c:v>Information and communications </c:v>
                </c:pt>
                <c:pt idx="7">
                  <c:v>Financial and insurance activity</c:v>
                </c:pt>
                <c:pt idx="8">
                  <c:v>Real estate operations </c:v>
                </c:pt>
              </c:strCache>
            </c:strRef>
          </c:cat>
          <c:val>
            <c:numRef>
              <c:f>'Figure 2.1.5'!$E$5:$E$13</c:f>
              <c:numCache>
                <c:formatCode>0.0</c:formatCode>
                <c:ptCount val="9"/>
                <c:pt idx="0">
                  <c:v>42.800000000000011</c:v>
                </c:pt>
                <c:pt idx="1">
                  <c:v>-7.7999999999999972</c:v>
                </c:pt>
                <c:pt idx="2">
                  <c:v>33</c:v>
                </c:pt>
                <c:pt idx="3">
                  <c:v>16.200000000000003</c:v>
                </c:pt>
                <c:pt idx="4">
                  <c:v>5.5</c:v>
                </c:pt>
                <c:pt idx="5">
                  <c:v>0.40000000000000568</c:v>
                </c:pt>
                <c:pt idx="6">
                  <c:v>43.5</c:v>
                </c:pt>
                <c:pt idx="7">
                  <c:v>-12.5</c:v>
                </c:pt>
                <c:pt idx="8">
                  <c:v>-13.299999999999997</c:v>
                </c:pt>
              </c:numCache>
            </c:numRef>
          </c:val>
          <c:extLst>
            <c:ext xmlns:c16="http://schemas.microsoft.com/office/drawing/2014/chart" uri="{C3380CC4-5D6E-409C-BE32-E72D297353CC}">
              <c16:uniqueId val="{00000000-FA01-4E59-B03A-96181AAB29D6}"/>
            </c:ext>
          </c:extLst>
        </c:ser>
        <c:ser>
          <c:idx val="1"/>
          <c:order val="1"/>
          <c:tx>
            <c:strRef>
              <c:f>'Figure 2.1.5'!$D$4</c:f>
              <c:strCache>
                <c:ptCount val="1"/>
                <c:pt idx="0">
                  <c:v>09.2011</c:v>
                </c:pt>
              </c:strCache>
            </c:strRef>
          </c:tx>
          <c:invertIfNegative val="0"/>
          <c:cat>
            <c:strRef>
              <c:f>'Figure 2.1.5'!$B$5:$B$13</c:f>
              <c:strCache>
                <c:ptCount val="9"/>
                <c:pt idx="0">
                  <c:v>Agriculture </c:v>
                </c:pt>
                <c:pt idx="1">
                  <c:v>Mining industry</c:v>
                </c:pt>
                <c:pt idx="2">
                  <c:v>Manufacturing industry</c:v>
                </c:pt>
                <c:pt idx="3">
                  <c:v>Construction </c:v>
                </c:pt>
                <c:pt idx="4">
                  <c:v>Trade</c:v>
                </c:pt>
                <c:pt idx="5">
                  <c:v>Transport and warehousing </c:v>
                </c:pt>
                <c:pt idx="6">
                  <c:v>Information and communications </c:v>
                </c:pt>
                <c:pt idx="7">
                  <c:v>Financial and insurance activity</c:v>
                </c:pt>
                <c:pt idx="8">
                  <c:v>Real estate operations </c:v>
                </c:pt>
              </c:strCache>
            </c:strRef>
          </c:cat>
          <c:val>
            <c:numRef>
              <c:f>'Figure 2.1.5'!$D$5:$D$13</c:f>
              <c:numCache>
                <c:formatCode>0.0</c:formatCode>
                <c:ptCount val="9"/>
                <c:pt idx="0">
                  <c:v>11.099999999999994</c:v>
                </c:pt>
                <c:pt idx="1">
                  <c:v>-6.5999999999999943</c:v>
                </c:pt>
                <c:pt idx="2">
                  <c:v>10.400000000000006</c:v>
                </c:pt>
                <c:pt idx="3">
                  <c:v>-5.7999999999999972</c:v>
                </c:pt>
                <c:pt idx="4">
                  <c:v>4.5</c:v>
                </c:pt>
                <c:pt idx="5">
                  <c:v>24.900000000000006</c:v>
                </c:pt>
                <c:pt idx="6">
                  <c:v>21.799999999999997</c:v>
                </c:pt>
                <c:pt idx="7">
                  <c:v>41.400000000000006</c:v>
                </c:pt>
                <c:pt idx="8">
                  <c:v>20.400000000000006</c:v>
                </c:pt>
              </c:numCache>
            </c:numRef>
          </c:val>
          <c:extLst>
            <c:ext xmlns:c16="http://schemas.microsoft.com/office/drawing/2014/chart" uri="{C3380CC4-5D6E-409C-BE32-E72D297353CC}">
              <c16:uniqueId val="{00000001-FA01-4E59-B03A-96181AAB29D6}"/>
            </c:ext>
          </c:extLst>
        </c:ser>
        <c:ser>
          <c:idx val="0"/>
          <c:order val="2"/>
          <c:tx>
            <c:strRef>
              <c:f>'Figure 2.1.5'!$C$4</c:f>
              <c:strCache>
                <c:ptCount val="1"/>
                <c:pt idx="0">
                  <c:v>09.2010</c:v>
                </c:pt>
              </c:strCache>
            </c:strRef>
          </c:tx>
          <c:invertIfNegative val="0"/>
          <c:cat>
            <c:strRef>
              <c:f>'Figure 2.1.5'!$B$5:$B$13</c:f>
              <c:strCache>
                <c:ptCount val="9"/>
                <c:pt idx="0">
                  <c:v>Agriculture </c:v>
                </c:pt>
                <c:pt idx="1">
                  <c:v>Mining industry</c:v>
                </c:pt>
                <c:pt idx="2">
                  <c:v>Manufacturing industry</c:v>
                </c:pt>
                <c:pt idx="3">
                  <c:v>Construction </c:v>
                </c:pt>
                <c:pt idx="4">
                  <c:v>Trade</c:v>
                </c:pt>
                <c:pt idx="5">
                  <c:v>Transport and warehousing </c:v>
                </c:pt>
                <c:pt idx="6">
                  <c:v>Information and communications </c:v>
                </c:pt>
                <c:pt idx="7">
                  <c:v>Financial and insurance activity</c:v>
                </c:pt>
                <c:pt idx="8">
                  <c:v>Real estate operations </c:v>
                </c:pt>
              </c:strCache>
            </c:strRef>
          </c:cat>
          <c:val>
            <c:numRef>
              <c:f>'Figure 2.1.5'!$C$5:$C$13</c:f>
              <c:numCache>
                <c:formatCode>0.0</c:formatCode>
                <c:ptCount val="9"/>
                <c:pt idx="0">
                  <c:v>29.099999999999994</c:v>
                </c:pt>
                <c:pt idx="1">
                  <c:v>10.599999999999994</c:v>
                </c:pt>
                <c:pt idx="2">
                  <c:v>10.099999999999994</c:v>
                </c:pt>
                <c:pt idx="3">
                  <c:v>46.5</c:v>
                </c:pt>
                <c:pt idx="4">
                  <c:v>0.90000000000000568</c:v>
                </c:pt>
                <c:pt idx="5">
                  <c:v>-41.7</c:v>
                </c:pt>
                <c:pt idx="6">
                  <c:v>-6.7000000000000028</c:v>
                </c:pt>
                <c:pt idx="7">
                  <c:v>-21.900000000000006</c:v>
                </c:pt>
                <c:pt idx="8">
                  <c:v>2.2999999999999972</c:v>
                </c:pt>
              </c:numCache>
            </c:numRef>
          </c:val>
          <c:extLst>
            <c:ext xmlns:c16="http://schemas.microsoft.com/office/drawing/2014/chart" uri="{C3380CC4-5D6E-409C-BE32-E72D297353CC}">
              <c16:uniqueId val="{00000002-FA01-4E59-B03A-96181AAB29D6}"/>
            </c:ext>
          </c:extLst>
        </c:ser>
        <c:dLbls>
          <c:showLegendKey val="0"/>
          <c:showVal val="0"/>
          <c:showCatName val="0"/>
          <c:showSerName val="0"/>
          <c:showPercent val="0"/>
          <c:showBubbleSize val="0"/>
        </c:dLbls>
        <c:gapWidth val="50"/>
        <c:axId val="461917520"/>
        <c:axId val="1"/>
      </c:barChart>
      <c:catAx>
        <c:axId val="461917520"/>
        <c:scaling>
          <c:orientation val="minMax"/>
        </c:scaling>
        <c:delete val="0"/>
        <c:axPos val="l"/>
        <c:numFmt formatCode="General" sourceLinked="1"/>
        <c:majorTickMark val="out"/>
        <c:minorTickMark val="none"/>
        <c:tickLblPos val="nextTo"/>
        <c:txPr>
          <a:bodyPr rot="0" vert="horz"/>
          <a:lstStyle/>
          <a:p>
            <a:pPr>
              <a:defRPr lang="en-US"/>
            </a:pPr>
            <a:endParaRPr lang="ru-RU"/>
          </a:p>
        </c:txPr>
        <c:crossAx val="1"/>
        <c:crosses val="autoZero"/>
        <c:auto val="1"/>
        <c:lblAlgn val="ctr"/>
        <c:lblOffset val="100"/>
        <c:noMultiLvlLbl val="0"/>
      </c:catAx>
      <c:valAx>
        <c:axId val="1"/>
        <c:scaling>
          <c:orientation val="minMax"/>
          <c:max val="50"/>
          <c:min val="-30"/>
        </c:scaling>
        <c:delete val="0"/>
        <c:axPos val="b"/>
        <c:numFmt formatCode="#,##0" sourceLinked="0"/>
        <c:majorTickMark val="out"/>
        <c:minorTickMark val="none"/>
        <c:tickLblPos val="nextTo"/>
        <c:txPr>
          <a:bodyPr rot="0" vert="horz"/>
          <a:lstStyle/>
          <a:p>
            <a:pPr>
              <a:defRPr lang="en-US"/>
            </a:pPr>
            <a:endParaRPr lang="ru-RU"/>
          </a:p>
        </c:txPr>
        <c:crossAx val="461917520"/>
        <c:crosses val="autoZero"/>
        <c:crossBetween val="between"/>
        <c:majorUnit val="10"/>
      </c:valAx>
    </c:plotArea>
    <c:legend>
      <c:legendPos val="b"/>
      <c:layout>
        <c:manualLayout>
          <c:xMode val="edge"/>
          <c:yMode val="edge"/>
          <c:wMode val="edge"/>
          <c:hMode val="edge"/>
          <c:x val="0.29199598097112861"/>
          <c:y val="0.92758489385717979"/>
          <c:w val="0.7080038139763779"/>
          <c:h val="0.98618307426597585"/>
        </c:manualLayout>
      </c:layout>
      <c:overlay val="0"/>
      <c:txPr>
        <a:bodyPr/>
        <a:lstStyle/>
        <a:p>
          <a:pPr>
            <a:defRPr lang="en-US"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3830639591103919E-2"/>
          <c:y val="4.5064907427112194E-2"/>
          <c:w val="0.84817757977621078"/>
          <c:h val="0.48296233241115133"/>
        </c:manualLayout>
      </c:layout>
      <c:barChart>
        <c:barDir val="col"/>
        <c:grouping val="clustered"/>
        <c:varyColors val="0"/>
        <c:ser>
          <c:idx val="0"/>
          <c:order val="0"/>
          <c:tx>
            <c:strRef>
              <c:f>'Figure 3.1.1.8'!$B$6</c:f>
              <c:strCache>
                <c:ptCount val="1"/>
                <c:pt idx="0">
                  <c:v>Interest rate margin to total income</c:v>
                </c:pt>
              </c:strCache>
            </c:strRef>
          </c:tx>
          <c:invertIfNegative val="0"/>
          <c:cat>
            <c:multiLvlStrRef>
              <c:f>'Figure 3.1.1.8'!$C$4:$M$5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3.1.1.8'!$C$6:$M$6</c:f>
              <c:numCache>
                <c:formatCode>0.00</c:formatCode>
                <c:ptCount val="11"/>
                <c:pt idx="0">
                  <c:v>12.20518252258365</c:v>
                </c:pt>
                <c:pt idx="1">
                  <c:v>11.026668913166441</c:v>
                </c:pt>
                <c:pt idx="3">
                  <c:v>28.145712227514942</c:v>
                </c:pt>
                <c:pt idx="4">
                  <c:v>26.053449598267264</c:v>
                </c:pt>
                <c:pt idx="6">
                  <c:v>12.235003460879479</c:v>
                </c:pt>
                <c:pt idx="7">
                  <c:v>15.611102989858788</c:v>
                </c:pt>
                <c:pt idx="9">
                  <c:v>27.094913866267191</c:v>
                </c:pt>
                <c:pt idx="10">
                  <c:v>29.691196388678957</c:v>
                </c:pt>
              </c:numCache>
            </c:numRef>
          </c:val>
          <c:extLst>
            <c:ext xmlns:c16="http://schemas.microsoft.com/office/drawing/2014/chart" uri="{C3380CC4-5D6E-409C-BE32-E72D297353CC}">
              <c16:uniqueId val="{00000000-5CE6-4F1D-8400-F779F7E35341}"/>
            </c:ext>
          </c:extLst>
        </c:ser>
        <c:ser>
          <c:idx val="4"/>
          <c:order val="3"/>
          <c:tx>
            <c:strRef>
              <c:f>'Figure 3.1.1.8'!$B$9</c:f>
              <c:strCache>
                <c:ptCount val="1"/>
                <c:pt idx="0">
                  <c:v>Spread between reference rates on deposits and loans</c:v>
                </c:pt>
              </c:strCache>
            </c:strRef>
          </c:tx>
          <c:invertIfNegative val="0"/>
          <c:cat>
            <c:multiLvlStrRef>
              <c:f>'Figure 3.1.1.8'!$C$4:$M$5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Lit>
              <c:formatCode>General</c:formatCode>
              <c:ptCount val="1"/>
              <c:pt idx="0">
                <c:v>0</c:v>
              </c:pt>
            </c:numLit>
          </c:val>
          <c:extLst>
            <c:ext xmlns:c16="http://schemas.microsoft.com/office/drawing/2014/chart" uri="{C3380CC4-5D6E-409C-BE32-E72D297353CC}">
              <c16:uniqueId val="{00000001-5CE6-4F1D-8400-F779F7E35341}"/>
            </c:ext>
          </c:extLst>
        </c:ser>
        <c:dLbls>
          <c:showLegendKey val="0"/>
          <c:showVal val="0"/>
          <c:showCatName val="0"/>
          <c:showSerName val="0"/>
          <c:showPercent val="0"/>
          <c:showBubbleSize val="0"/>
        </c:dLbls>
        <c:gapWidth val="50"/>
        <c:axId val="489369416"/>
        <c:axId val="1"/>
      </c:barChart>
      <c:scatterChart>
        <c:scatterStyle val="lineMarker"/>
        <c:varyColors val="0"/>
        <c:ser>
          <c:idx val="1"/>
          <c:order val="4"/>
          <c:tx>
            <c:strRef>
              <c:f>'Figure 3.1.1.8'!$B$10</c:f>
              <c:strCache>
                <c:ptCount val="1"/>
                <c:pt idx="0">
                  <c:v>Global spread</c:v>
                </c:pt>
              </c:strCache>
            </c:strRef>
          </c:tx>
          <c:spPr>
            <a:ln w="66675">
              <a:noFill/>
            </a:ln>
          </c:spPr>
          <c:yVal>
            <c:numRef>
              <c:f>'Figure 3.1.1.8'!$C$10:$M$10</c:f>
              <c:numCache>
                <c:formatCode>0.00</c:formatCode>
                <c:ptCount val="11"/>
                <c:pt idx="1">
                  <c:v>5.3437181012382933</c:v>
                </c:pt>
                <c:pt idx="4">
                  <c:v>5.3437181012382933</c:v>
                </c:pt>
                <c:pt idx="7">
                  <c:v>5.3437181012382933</c:v>
                </c:pt>
                <c:pt idx="10">
                  <c:v>5.3437181012382933</c:v>
                </c:pt>
              </c:numCache>
            </c:numRef>
          </c:yVal>
          <c:smooth val="0"/>
          <c:extLst>
            <c:ext xmlns:c16="http://schemas.microsoft.com/office/drawing/2014/chart" uri="{C3380CC4-5D6E-409C-BE32-E72D297353CC}">
              <c16:uniqueId val="{00000002-5CE6-4F1D-8400-F779F7E35341}"/>
            </c:ext>
          </c:extLst>
        </c:ser>
        <c:dLbls>
          <c:showLegendKey val="0"/>
          <c:showVal val="0"/>
          <c:showCatName val="0"/>
          <c:showSerName val="0"/>
          <c:showPercent val="0"/>
          <c:showBubbleSize val="0"/>
        </c:dLbls>
        <c:axId val="489369416"/>
        <c:axId val="1"/>
      </c:scatterChart>
      <c:scatterChart>
        <c:scatterStyle val="lineMarker"/>
        <c:varyColors val="0"/>
        <c:ser>
          <c:idx val="2"/>
          <c:order val="1"/>
          <c:tx>
            <c:strRef>
              <c:f>'Figure 3.1.1.8'!$B$7</c:f>
              <c:strCache>
                <c:ptCount val="1"/>
                <c:pt idx="0">
                  <c:v>Reference rate on loans (right axis)</c:v>
                </c:pt>
              </c:strCache>
            </c:strRef>
          </c:tx>
          <c:spPr>
            <a:ln w="66675">
              <a:noFill/>
            </a:ln>
          </c:spPr>
          <c:marker>
            <c:symbol val="circle"/>
            <c:size val="10"/>
          </c:marker>
          <c:xVal>
            <c:multiLvlStrRef>
              <c:f>'Figure 3.1.1.8'!$C$4:$M$5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xVal>
          <c:yVal>
            <c:numRef>
              <c:f>'Figure 3.1.1.8'!$C$7:$M$7</c:f>
              <c:numCache>
                <c:formatCode>0.00</c:formatCode>
                <c:ptCount val="11"/>
                <c:pt idx="0">
                  <c:v>9.9630942706801466</c:v>
                </c:pt>
                <c:pt idx="1">
                  <c:v>9.1364758219703557</c:v>
                </c:pt>
                <c:pt idx="3">
                  <c:v>10.012869771139865</c:v>
                </c:pt>
                <c:pt idx="4">
                  <c:v>11.407053225331037</c:v>
                </c:pt>
                <c:pt idx="6">
                  <c:v>11.345314394897342</c:v>
                </c:pt>
                <c:pt idx="7">
                  <c:v>11.394968278471993</c:v>
                </c:pt>
                <c:pt idx="9">
                  <c:v>15.485241412236967</c:v>
                </c:pt>
                <c:pt idx="10">
                  <c:v>17.242021993744316</c:v>
                </c:pt>
              </c:numCache>
            </c:numRef>
          </c:yVal>
          <c:smooth val="0"/>
          <c:extLst>
            <c:ext xmlns:c16="http://schemas.microsoft.com/office/drawing/2014/chart" uri="{C3380CC4-5D6E-409C-BE32-E72D297353CC}">
              <c16:uniqueId val="{00000003-5CE6-4F1D-8400-F779F7E35341}"/>
            </c:ext>
          </c:extLst>
        </c:ser>
        <c:ser>
          <c:idx val="3"/>
          <c:order val="2"/>
          <c:tx>
            <c:strRef>
              <c:f>'Figure 3.1.1.8'!$B$8</c:f>
              <c:strCache>
                <c:ptCount val="1"/>
                <c:pt idx="0">
                  <c:v>Reference rate on deposits (right axis)</c:v>
                </c:pt>
              </c:strCache>
            </c:strRef>
          </c:tx>
          <c:spPr>
            <a:ln w="66675">
              <a:noFill/>
            </a:ln>
          </c:spPr>
          <c:marker>
            <c:symbol val="circle"/>
            <c:size val="10"/>
          </c:marker>
          <c:xVal>
            <c:multiLvlStrRef>
              <c:f>'Figure 3.1.1.8'!$C$4:$M$5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xVal>
          <c:yVal>
            <c:numRef>
              <c:f>'Figure 3.1.1.8'!$C$8:$M$8</c:f>
              <c:numCache>
                <c:formatCode>0.00</c:formatCode>
                <c:ptCount val="11"/>
                <c:pt idx="0">
                  <c:v>4.6633917600342585</c:v>
                </c:pt>
                <c:pt idx="1">
                  <c:v>3.7377219843962077</c:v>
                </c:pt>
                <c:pt idx="3">
                  <c:v>1.7613909223512296</c:v>
                </c:pt>
                <c:pt idx="4">
                  <c:v>2.0898991196207617</c:v>
                </c:pt>
                <c:pt idx="6">
                  <c:v>6.8983546328153595</c:v>
                </c:pt>
                <c:pt idx="7">
                  <c:v>6.9816484744450751</c:v>
                </c:pt>
                <c:pt idx="9">
                  <c:v>3.1200959528884171</c:v>
                </c:pt>
                <c:pt idx="10">
                  <c:v>3.6472116322288359</c:v>
                </c:pt>
              </c:numCache>
            </c:numRef>
          </c:yVal>
          <c:smooth val="0"/>
          <c:extLst>
            <c:ext xmlns:c16="http://schemas.microsoft.com/office/drawing/2014/chart" uri="{C3380CC4-5D6E-409C-BE32-E72D297353CC}">
              <c16:uniqueId val="{00000004-5CE6-4F1D-8400-F779F7E35341}"/>
            </c:ext>
          </c:extLst>
        </c:ser>
        <c:dLbls>
          <c:showLegendKey val="0"/>
          <c:showVal val="0"/>
          <c:showCatName val="0"/>
          <c:showSerName val="0"/>
          <c:showPercent val="0"/>
          <c:showBubbleSize val="0"/>
        </c:dLbls>
        <c:axId val="3"/>
        <c:axId val="4"/>
      </c:scatterChart>
      <c:catAx>
        <c:axId val="489369416"/>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30"/>
          <c:min val="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89369416"/>
        <c:crosses val="autoZero"/>
        <c:crossBetween val="between"/>
        <c:majorUnit val="10"/>
        <c:dispUnits>
          <c:builtInUnit val="hundreds"/>
        </c:dispUnits>
      </c:valAx>
      <c:valAx>
        <c:axId val="3"/>
        <c:scaling>
          <c:orientation val="minMax"/>
        </c:scaling>
        <c:delete val="1"/>
        <c:axPos val="b"/>
        <c:majorTickMark val="out"/>
        <c:minorTickMark val="none"/>
        <c:tickLblPos val="nextTo"/>
        <c:crossAx val="4"/>
        <c:crosses val="autoZero"/>
        <c:crossBetween val="midCat"/>
      </c:valAx>
      <c:valAx>
        <c:axId val="4"/>
        <c:scaling>
          <c:orientation val="minMax"/>
          <c:max val="21"/>
        </c:scaling>
        <c:delete val="0"/>
        <c:axPos val="r"/>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midCat"/>
        <c:majorUnit val="7"/>
        <c:dispUnits>
          <c:builtInUnit val="hundreds"/>
        </c:dispUnits>
      </c:valAx>
    </c:plotArea>
    <c:legend>
      <c:legendPos val="b"/>
      <c:layout>
        <c:manualLayout>
          <c:xMode val="edge"/>
          <c:yMode val="edge"/>
          <c:wMode val="edge"/>
          <c:hMode val="edge"/>
          <c:x val="8.0123635861306816E-2"/>
          <c:y val="0.75007278144286016"/>
          <c:w val="0.75718521204586264"/>
          <c:h val="0.97801404554160454"/>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926618861340313"/>
          <c:y val="9.8039591144267885E-2"/>
          <c:w val="0.77752380653737874"/>
          <c:h val="0.48080765960592958"/>
        </c:manualLayout>
      </c:layout>
      <c:barChart>
        <c:barDir val="col"/>
        <c:grouping val="clustered"/>
        <c:varyColors val="0"/>
        <c:ser>
          <c:idx val="0"/>
          <c:order val="0"/>
          <c:tx>
            <c:strRef>
              <c:f>'Figure 3.1.1.9'!$B$6</c:f>
              <c:strCache>
                <c:ptCount val="1"/>
                <c:pt idx="0">
                  <c:v>Assets to credit risk-weighted assets</c:v>
                </c:pt>
              </c:strCache>
            </c:strRef>
          </c:tx>
          <c:invertIfNegative val="0"/>
          <c:cat>
            <c:multiLvlStrRef>
              <c:f>'Figure 3.1.1.9'!$C$4:$M$5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3.1.1.9'!$C$6:$M$6</c:f>
              <c:numCache>
                <c:formatCode>0.00</c:formatCode>
                <c:ptCount val="11"/>
                <c:pt idx="0">
                  <c:v>0.91153700701377505</c:v>
                </c:pt>
                <c:pt idx="1">
                  <c:v>0.91047969041847099</c:v>
                </c:pt>
                <c:pt idx="3">
                  <c:v>0.71884554972297809</c:v>
                </c:pt>
                <c:pt idx="4">
                  <c:v>0.74826305353393052</c:v>
                </c:pt>
                <c:pt idx="6">
                  <c:v>0.88332313531538387</c:v>
                </c:pt>
                <c:pt idx="7">
                  <c:v>0.90750047111216858</c:v>
                </c:pt>
                <c:pt idx="9">
                  <c:v>0.69415871516002958</c:v>
                </c:pt>
                <c:pt idx="10">
                  <c:v>0.70907596362325065</c:v>
                </c:pt>
              </c:numCache>
            </c:numRef>
          </c:val>
          <c:extLst>
            <c:ext xmlns:c16="http://schemas.microsoft.com/office/drawing/2014/chart" uri="{C3380CC4-5D6E-409C-BE32-E72D297353CC}">
              <c16:uniqueId val="{00000000-11AD-4B29-AD56-3A67F20AA790}"/>
            </c:ext>
          </c:extLst>
        </c:ser>
        <c:dLbls>
          <c:showLegendKey val="0"/>
          <c:showVal val="0"/>
          <c:showCatName val="0"/>
          <c:showSerName val="0"/>
          <c:showPercent val="0"/>
          <c:showBubbleSize val="0"/>
        </c:dLbls>
        <c:gapWidth val="150"/>
        <c:axId val="489384176"/>
        <c:axId val="1"/>
      </c:barChart>
      <c:lineChart>
        <c:grouping val="standard"/>
        <c:varyColors val="0"/>
        <c:ser>
          <c:idx val="2"/>
          <c:order val="2"/>
          <c:tx>
            <c:strRef>
              <c:f>'Figure 3.1.1.9'!$B$8</c:f>
              <c:strCache>
                <c:ptCount val="1"/>
                <c:pt idx="0">
                  <c:v>Capital adequacy requirement (12%) (right axis)</c:v>
                </c:pt>
              </c:strCache>
            </c:strRef>
          </c:tx>
          <c:spPr>
            <a:ln w="50800"/>
          </c:spPr>
          <c:marker>
            <c:symbol val="none"/>
          </c:marker>
          <c:cat>
            <c:multiLvlStrRef>
              <c:f>'Figure 3.1.1.9'!$C$4:$M$5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cat>
          <c:val>
            <c:numRef>
              <c:f>'Figure 3.1.1.9'!$C$8:$M$8</c:f>
              <c:numCache>
                <c:formatCode>0.00</c:formatCode>
                <c:ptCount val="11"/>
                <c:pt idx="0">
                  <c:v>0.12</c:v>
                </c:pt>
                <c:pt idx="1">
                  <c:v>0.12</c:v>
                </c:pt>
                <c:pt idx="2">
                  <c:v>0.12</c:v>
                </c:pt>
                <c:pt idx="3">
                  <c:v>0.12</c:v>
                </c:pt>
                <c:pt idx="4">
                  <c:v>0.12</c:v>
                </c:pt>
                <c:pt idx="5">
                  <c:v>0.12</c:v>
                </c:pt>
                <c:pt idx="6">
                  <c:v>0.12</c:v>
                </c:pt>
                <c:pt idx="7">
                  <c:v>0.12</c:v>
                </c:pt>
                <c:pt idx="8">
                  <c:v>0.12</c:v>
                </c:pt>
                <c:pt idx="9">
                  <c:v>0.12</c:v>
                </c:pt>
                <c:pt idx="10">
                  <c:v>0.12</c:v>
                </c:pt>
              </c:numCache>
            </c:numRef>
          </c:val>
          <c:smooth val="0"/>
          <c:extLst>
            <c:ext xmlns:c16="http://schemas.microsoft.com/office/drawing/2014/chart" uri="{C3380CC4-5D6E-409C-BE32-E72D297353CC}">
              <c16:uniqueId val="{00000001-11AD-4B29-AD56-3A67F20AA790}"/>
            </c:ext>
          </c:extLst>
        </c:ser>
        <c:dLbls>
          <c:showLegendKey val="0"/>
          <c:showVal val="0"/>
          <c:showCatName val="0"/>
          <c:showSerName val="0"/>
          <c:showPercent val="0"/>
          <c:showBubbleSize val="0"/>
        </c:dLbls>
        <c:marker val="1"/>
        <c:smooth val="0"/>
        <c:axId val="3"/>
        <c:axId val="4"/>
      </c:lineChart>
      <c:scatterChart>
        <c:scatterStyle val="lineMarker"/>
        <c:varyColors val="0"/>
        <c:ser>
          <c:idx val="1"/>
          <c:order val="1"/>
          <c:tx>
            <c:strRef>
              <c:f>'Figure 3.1.1.9'!$B$7</c:f>
              <c:strCache>
                <c:ptCount val="1"/>
                <c:pt idx="0">
                  <c:v>Capital adequacy ratio (k2) (right axis)</c:v>
                </c:pt>
              </c:strCache>
            </c:strRef>
          </c:tx>
          <c:spPr>
            <a:ln w="66675">
              <a:noFill/>
            </a:ln>
          </c:spPr>
          <c:marker>
            <c:symbol val="circle"/>
            <c:size val="10"/>
          </c:marker>
          <c:xVal>
            <c:multiLvlStrRef>
              <c:f>'Figure 3.1.1.9'!$C$4:$M$5</c:f>
              <c:multiLvlStrCache>
                <c:ptCount val="11"/>
                <c:lvl>
                  <c:pt idx="0">
                    <c:v>01.2012</c:v>
                  </c:pt>
                  <c:pt idx="1">
                    <c:v>10.2012</c:v>
                  </c:pt>
                  <c:pt idx="3">
                    <c:v>01.2012</c:v>
                  </c:pt>
                  <c:pt idx="4">
                    <c:v>10.2012</c:v>
                  </c:pt>
                  <c:pt idx="6">
                    <c:v>01.2012</c:v>
                  </c:pt>
                  <c:pt idx="7">
                    <c:v>10.2012</c:v>
                  </c:pt>
                  <c:pt idx="9">
                    <c:v>01.2012</c:v>
                  </c:pt>
                  <c:pt idx="10">
                    <c:v>10.2012</c:v>
                  </c:pt>
                </c:lvl>
                <c:lvl>
                  <c:pt idx="0">
                    <c:v>1 group </c:v>
                  </c:pt>
                  <c:pt idx="3">
                    <c:v>2 group </c:v>
                  </c:pt>
                  <c:pt idx="6">
                    <c:v>3 group </c:v>
                  </c:pt>
                  <c:pt idx="9">
                    <c:v>4 group </c:v>
                  </c:pt>
                </c:lvl>
              </c:multiLvlStrCache>
            </c:multiLvlStrRef>
          </c:xVal>
          <c:yVal>
            <c:numRef>
              <c:f>'Figure 3.1.1.9'!$C$7:$M$7</c:f>
              <c:numCache>
                <c:formatCode>0.00</c:formatCode>
                <c:ptCount val="11"/>
                <c:pt idx="0">
                  <c:v>0.15647910236920612</c:v>
                </c:pt>
                <c:pt idx="1">
                  <c:v>0.15747389490426147</c:v>
                </c:pt>
                <c:pt idx="3">
                  <c:v>0.17683336829324295</c:v>
                </c:pt>
                <c:pt idx="4">
                  <c:v>0.17387110341943421</c:v>
                </c:pt>
                <c:pt idx="6">
                  <c:v>0.14900455218890821</c:v>
                </c:pt>
                <c:pt idx="7">
                  <c:v>0.14487960716324905</c:v>
                </c:pt>
                <c:pt idx="9">
                  <c:v>0.42940898940841066</c:v>
                </c:pt>
                <c:pt idx="10">
                  <c:v>0.37686441791426739</c:v>
                </c:pt>
              </c:numCache>
            </c:numRef>
          </c:yVal>
          <c:smooth val="0"/>
          <c:extLst>
            <c:ext xmlns:c16="http://schemas.microsoft.com/office/drawing/2014/chart" uri="{C3380CC4-5D6E-409C-BE32-E72D297353CC}">
              <c16:uniqueId val="{00000002-11AD-4B29-AD56-3A67F20AA790}"/>
            </c:ext>
          </c:extLst>
        </c:ser>
        <c:dLbls>
          <c:showLegendKey val="0"/>
          <c:showVal val="0"/>
          <c:showCatName val="0"/>
          <c:showSerName val="0"/>
          <c:showPercent val="0"/>
          <c:showBubbleSize val="0"/>
        </c:dLbls>
        <c:axId val="3"/>
        <c:axId val="4"/>
      </c:scatterChart>
      <c:catAx>
        <c:axId val="489384176"/>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89384176"/>
        <c:crosses val="autoZero"/>
        <c:crossBetween val="between"/>
        <c:majorUnit val="0.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45"/>
        </c:scaling>
        <c:delete val="0"/>
        <c:axPos val="r"/>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between"/>
        <c:majorUnit val="9.0000000000000024E-2"/>
      </c:valAx>
    </c:plotArea>
    <c:legend>
      <c:legendPos val="b"/>
      <c:layout>
        <c:manualLayout>
          <c:xMode val="edge"/>
          <c:yMode val="edge"/>
          <c:wMode val="edge"/>
          <c:hMode val="edge"/>
          <c:x val="6.8807374687920114E-2"/>
          <c:y val="0.83231436915455992"/>
          <c:w val="0.95642294713160847"/>
          <c:h val="0.99818091752615434"/>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spPr>
            <a:solidFill>
              <a:srgbClr val="0000FF"/>
            </a:solidFill>
            <a:ln w="12700">
              <a:solidFill>
                <a:srgbClr val="0000FF"/>
              </a:solidFill>
              <a:prstDash val="solid"/>
            </a:ln>
          </c:spPr>
          <c:val>
            <c:numLit>
              <c:formatCode>General</c:formatCode>
              <c:ptCount val="1"/>
              <c:pt idx="0">
                <c:v>0</c:v>
              </c:pt>
            </c:numLit>
          </c:val>
          <c:extLst>
            <c:ext xmlns:c16="http://schemas.microsoft.com/office/drawing/2014/chart" uri="{C3380CC4-5D6E-409C-BE32-E72D297353CC}">
              <c16:uniqueId val="{00000000-79F3-4DDE-BD8C-694E5F37C4C8}"/>
            </c:ext>
          </c:extLst>
        </c:ser>
        <c:ser>
          <c:idx val="1"/>
          <c:order val="1"/>
          <c:spPr>
            <a:solidFill>
              <a:srgbClr val="CC99FF"/>
            </a:solidFill>
            <a:ln w="12700">
              <a:solidFill>
                <a:srgbClr val="CC99FF"/>
              </a:solidFill>
              <a:prstDash val="solid"/>
            </a:ln>
          </c:spPr>
          <c:val>
            <c:numLit>
              <c:formatCode>General</c:formatCode>
              <c:ptCount val="1"/>
              <c:pt idx="0">
                <c:v>0</c:v>
              </c:pt>
            </c:numLit>
          </c:val>
          <c:extLst>
            <c:ext xmlns:c16="http://schemas.microsoft.com/office/drawing/2014/chart" uri="{C3380CC4-5D6E-409C-BE32-E72D297353CC}">
              <c16:uniqueId val="{00000001-79F3-4DDE-BD8C-694E5F37C4C8}"/>
            </c:ext>
          </c:extLst>
        </c:ser>
        <c:ser>
          <c:idx val="2"/>
          <c:order val="2"/>
          <c:spPr>
            <a:solidFill>
              <a:srgbClr val="00FF00"/>
            </a:solidFill>
            <a:ln w="12700">
              <a:solidFill>
                <a:srgbClr val="00FF00"/>
              </a:solidFill>
              <a:prstDash val="solid"/>
            </a:ln>
          </c:spPr>
          <c:val>
            <c:numLit>
              <c:formatCode>General</c:formatCode>
              <c:ptCount val="1"/>
              <c:pt idx="0">
                <c:v>0</c:v>
              </c:pt>
            </c:numLit>
          </c:val>
          <c:extLst>
            <c:ext xmlns:c16="http://schemas.microsoft.com/office/drawing/2014/chart" uri="{C3380CC4-5D6E-409C-BE32-E72D297353CC}">
              <c16:uniqueId val="{00000002-79F3-4DDE-BD8C-694E5F37C4C8}"/>
            </c:ext>
          </c:extLst>
        </c:ser>
        <c:ser>
          <c:idx val="3"/>
          <c:order val="3"/>
          <c:spPr>
            <a:solidFill>
              <a:srgbClr val="FFFF00"/>
            </a:solidFill>
            <a:ln w="12700">
              <a:solidFill>
                <a:srgbClr val="FFFF00"/>
              </a:solidFill>
              <a:prstDash val="solid"/>
            </a:ln>
          </c:spPr>
          <c:val>
            <c:numLit>
              <c:formatCode>General</c:formatCode>
              <c:ptCount val="1"/>
              <c:pt idx="0">
                <c:v>0</c:v>
              </c:pt>
            </c:numLit>
          </c:val>
          <c:extLst>
            <c:ext xmlns:c16="http://schemas.microsoft.com/office/drawing/2014/chart" uri="{C3380CC4-5D6E-409C-BE32-E72D297353CC}">
              <c16:uniqueId val="{00000003-79F3-4DDE-BD8C-694E5F37C4C8}"/>
            </c:ext>
          </c:extLst>
        </c:ser>
        <c:ser>
          <c:idx val="4"/>
          <c:order val="4"/>
          <c:spPr>
            <a:solidFill>
              <a:srgbClr val="FF0000"/>
            </a:solidFill>
            <a:ln w="12700">
              <a:solidFill>
                <a:srgbClr val="FF0000"/>
              </a:solidFill>
              <a:prstDash val="solid"/>
            </a:ln>
          </c:spPr>
          <c:val>
            <c:numLit>
              <c:formatCode>General</c:formatCode>
              <c:ptCount val="1"/>
              <c:pt idx="0">
                <c:v>0</c:v>
              </c:pt>
            </c:numLit>
          </c:val>
          <c:extLst>
            <c:ext xmlns:c16="http://schemas.microsoft.com/office/drawing/2014/chart" uri="{C3380CC4-5D6E-409C-BE32-E72D297353CC}">
              <c16:uniqueId val="{00000004-79F3-4DDE-BD8C-694E5F37C4C8}"/>
            </c:ext>
          </c:extLst>
        </c:ser>
        <c:dLbls>
          <c:showLegendKey val="0"/>
          <c:showVal val="0"/>
          <c:showCatName val="0"/>
          <c:showSerName val="0"/>
          <c:showPercent val="0"/>
          <c:showBubbleSize val="0"/>
        </c:dLbls>
        <c:axId val="489381880"/>
        <c:axId val="1"/>
      </c:areaChart>
      <c:catAx>
        <c:axId val="489381880"/>
        <c:scaling>
          <c:orientation val="minMax"/>
        </c:scaling>
        <c:delete val="0"/>
        <c:axPos val="b"/>
        <c:numFmt formatCode="dd/mm/yy;@" sourceLinked="0"/>
        <c:majorTickMark val="out"/>
        <c:minorTickMark val="none"/>
        <c:tickLblPos val="nextTo"/>
        <c:spPr>
          <a:ln w="3175">
            <a:solidFill>
              <a:srgbClr val="000000"/>
            </a:solidFill>
            <a:prstDash val="solid"/>
          </a:ln>
        </c:spPr>
        <c:txPr>
          <a:bodyPr rot="-5400000" vert="horz"/>
          <a:lstStyle/>
          <a:p>
            <a:pPr>
              <a:defRPr sz="225" b="1"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C0C0C0"/>
              </a:solidFill>
              <a:prstDash val="sysDash"/>
            </a:ln>
          </c:spPr>
        </c:majorGridlines>
        <c:title>
          <c:tx>
            <c:rich>
              <a:bodyPr/>
              <a:lstStyle/>
              <a:p>
                <a:pPr>
                  <a:defRPr lang="ru-RU" sz="200" b="1" i="0" u="none" strike="noStrike" baseline="0">
                    <a:solidFill>
                      <a:srgbClr val="000000"/>
                    </a:solidFill>
                    <a:latin typeface="Times New Roman"/>
                    <a:ea typeface="Times New Roman"/>
                    <a:cs typeface="Times New Roman"/>
                  </a:defRPr>
                </a:pPr>
                <a:r>
                  <a:rPr lang="ru-RU"/>
                  <a:t>млрд. тенге</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1" i="0" u="none" strike="noStrike" baseline="0">
                <a:solidFill>
                  <a:srgbClr val="000000"/>
                </a:solidFill>
                <a:latin typeface="Times New Roman"/>
                <a:ea typeface="Times New Roman"/>
                <a:cs typeface="Times New Roman"/>
              </a:defRPr>
            </a:pPr>
            <a:endParaRPr lang="ru-RU"/>
          </a:p>
        </c:txPr>
        <c:crossAx val="489381880"/>
        <c:crosses val="autoZero"/>
        <c:crossBetween val="midCat"/>
      </c:valAx>
      <c:spPr>
        <a:solidFill>
          <a:srgbClr val="FFFFFF"/>
        </a:solidFill>
        <a:ln w="25400">
          <a:noFill/>
        </a:ln>
      </c:spPr>
    </c:plotArea>
    <c:legend>
      <c:legendPos val="b"/>
      <c:overlay val="0"/>
      <c:spPr>
        <a:solidFill>
          <a:srgbClr val="FFFFFF"/>
        </a:solidFill>
        <a:ln w="25400">
          <a:noFill/>
        </a:ln>
      </c:spPr>
      <c:txPr>
        <a:bodyPr/>
        <a:lstStyle/>
        <a:p>
          <a:pPr>
            <a:defRPr lang="ru-RU" sz="67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diamond"/>
            <c:size val="10"/>
            <c:spPr>
              <a:solidFill>
                <a:srgbClr val="0000FF"/>
              </a:solidFill>
              <a:ln>
                <a:solidFill>
                  <a:srgbClr val="0000FF"/>
                </a:solidFill>
                <a:prstDash val="solid"/>
              </a:ln>
            </c:spPr>
          </c:marker>
          <c:yVal>
            <c:numLit>
              <c:formatCode>General</c:formatCode>
              <c:ptCount val="1"/>
              <c:pt idx="0">
                <c:v>0</c:v>
              </c:pt>
            </c:numLit>
          </c:yVal>
          <c:smooth val="0"/>
          <c:extLst>
            <c:ext xmlns:c16="http://schemas.microsoft.com/office/drawing/2014/chart" uri="{C3380CC4-5D6E-409C-BE32-E72D297353CC}">
              <c16:uniqueId val="{00000000-043F-4486-9001-FB6799D89041}"/>
            </c:ext>
          </c:extLst>
        </c:ser>
        <c:ser>
          <c:idx val="1"/>
          <c:order val="1"/>
          <c:spPr>
            <a:ln w="28575">
              <a:noFill/>
            </a:ln>
          </c:spPr>
          <c:marker>
            <c:symbol val="square"/>
            <c:size val="10"/>
            <c:spPr>
              <a:solidFill>
                <a:srgbClr val="00FFFF"/>
              </a:solidFill>
              <a:ln>
                <a:solidFill>
                  <a:srgbClr val="00FFFF"/>
                </a:solidFill>
                <a:prstDash val="solid"/>
              </a:ln>
            </c:spPr>
          </c:marker>
          <c:yVal>
            <c:numLit>
              <c:formatCode>General</c:formatCode>
              <c:ptCount val="1"/>
              <c:pt idx="0">
                <c:v>0</c:v>
              </c:pt>
            </c:numLit>
          </c:yVal>
          <c:smooth val="0"/>
          <c:extLst>
            <c:ext xmlns:c16="http://schemas.microsoft.com/office/drawing/2014/chart" uri="{C3380CC4-5D6E-409C-BE32-E72D297353CC}">
              <c16:uniqueId val="{00000001-043F-4486-9001-FB6799D89041}"/>
            </c:ext>
          </c:extLst>
        </c:ser>
        <c:ser>
          <c:idx val="2"/>
          <c:order val="2"/>
          <c:spPr>
            <a:ln w="28575">
              <a:noFill/>
            </a:ln>
          </c:spPr>
          <c:marker>
            <c:symbol val="triangle"/>
            <c:size val="10"/>
            <c:spPr>
              <a:solidFill>
                <a:srgbClr val="008000"/>
              </a:solidFill>
              <a:ln>
                <a:solidFill>
                  <a:srgbClr val="008000"/>
                </a:solidFill>
                <a:prstDash val="solid"/>
              </a:ln>
            </c:spPr>
          </c:marker>
          <c:yVal>
            <c:numLit>
              <c:formatCode>General</c:formatCode>
              <c:ptCount val="1"/>
              <c:pt idx="0">
                <c:v>0</c:v>
              </c:pt>
            </c:numLit>
          </c:yVal>
          <c:smooth val="0"/>
          <c:extLst>
            <c:ext xmlns:c16="http://schemas.microsoft.com/office/drawing/2014/chart" uri="{C3380CC4-5D6E-409C-BE32-E72D297353CC}">
              <c16:uniqueId val="{00000002-043F-4486-9001-FB6799D89041}"/>
            </c:ext>
          </c:extLst>
        </c:ser>
        <c:ser>
          <c:idx val="3"/>
          <c:order val="3"/>
          <c:spPr>
            <a:ln w="28575">
              <a:noFill/>
            </a:ln>
          </c:spPr>
          <c:marker>
            <c:symbol val="square"/>
            <c:size val="10"/>
            <c:spPr>
              <a:solidFill>
                <a:srgbClr val="00FF00"/>
              </a:solidFill>
              <a:ln>
                <a:solidFill>
                  <a:srgbClr val="00FF00"/>
                </a:solidFill>
                <a:prstDash val="solid"/>
              </a:ln>
            </c:spPr>
          </c:marker>
          <c:yVal>
            <c:numLit>
              <c:formatCode>General</c:formatCode>
              <c:ptCount val="1"/>
              <c:pt idx="0">
                <c:v>0</c:v>
              </c:pt>
            </c:numLit>
          </c:yVal>
          <c:smooth val="0"/>
          <c:extLst>
            <c:ext xmlns:c16="http://schemas.microsoft.com/office/drawing/2014/chart" uri="{C3380CC4-5D6E-409C-BE32-E72D297353CC}">
              <c16:uniqueId val="{00000003-043F-4486-9001-FB6799D89041}"/>
            </c:ext>
          </c:extLst>
        </c:ser>
        <c:ser>
          <c:idx val="4"/>
          <c:order val="4"/>
          <c:spPr>
            <a:ln w="28575">
              <a:noFill/>
            </a:ln>
          </c:spPr>
          <c:marker>
            <c:symbol val="diamond"/>
            <c:size val="10"/>
            <c:spPr>
              <a:solidFill>
                <a:srgbClr val="FF6600"/>
              </a:solidFill>
              <a:ln>
                <a:solidFill>
                  <a:srgbClr val="FF6600"/>
                </a:solidFill>
                <a:prstDash val="solid"/>
              </a:ln>
            </c:spPr>
          </c:marker>
          <c:yVal>
            <c:numLit>
              <c:formatCode>General</c:formatCode>
              <c:ptCount val="1"/>
              <c:pt idx="0">
                <c:v>0</c:v>
              </c:pt>
            </c:numLit>
          </c:yVal>
          <c:smooth val="0"/>
          <c:extLst>
            <c:ext xmlns:c16="http://schemas.microsoft.com/office/drawing/2014/chart" uri="{C3380CC4-5D6E-409C-BE32-E72D297353CC}">
              <c16:uniqueId val="{00000004-043F-4486-9001-FB6799D89041}"/>
            </c:ext>
          </c:extLst>
        </c:ser>
        <c:ser>
          <c:idx val="5"/>
          <c:order val="5"/>
          <c:spPr>
            <a:ln w="28575">
              <a:noFill/>
            </a:ln>
          </c:spPr>
          <c:marker>
            <c:symbol val="circle"/>
            <c:size val="10"/>
            <c:spPr>
              <a:solidFill>
                <a:srgbClr val="FF0000"/>
              </a:solidFill>
              <a:ln>
                <a:solidFill>
                  <a:srgbClr val="FF0000"/>
                </a:solidFill>
                <a:prstDash val="solid"/>
              </a:ln>
            </c:spPr>
          </c:marker>
          <c:yVal>
            <c:numLit>
              <c:formatCode>General</c:formatCode>
              <c:ptCount val="1"/>
              <c:pt idx="0">
                <c:v>0</c:v>
              </c:pt>
            </c:numLit>
          </c:yVal>
          <c:smooth val="0"/>
          <c:extLst>
            <c:ext xmlns:c16="http://schemas.microsoft.com/office/drawing/2014/chart" uri="{C3380CC4-5D6E-409C-BE32-E72D297353CC}">
              <c16:uniqueId val="{00000005-043F-4486-9001-FB6799D89041}"/>
            </c:ext>
          </c:extLst>
        </c:ser>
        <c:ser>
          <c:idx val="6"/>
          <c:order val="6"/>
          <c:spPr>
            <a:ln w="28575">
              <a:noFill/>
            </a:ln>
          </c:spPr>
          <c:marker>
            <c:symbol val="triangle"/>
            <c:size val="10"/>
            <c:spPr>
              <a:solidFill>
                <a:srgbClr val="FFFF00"/>
              </a:solidFill>
              <a:ln>
                <a:solidFill>
                  <a:srgbClr val="FFFF00"/>
                </a:solidFill>
                <a:prstDash val="solid"/>
              </a:ln>
            </c:spPr>
          </c:marker>
          <c:yVal>
            <c:numLit>
              <c:formatCode>General</c:formatCode>
              <c:ptCount val="1"/>
              <c:pt idx="0">
                <c:v>0</c:v>
              </c:pt>
            </c:numLit>
          </c:yVal>
          <c:smooth val="0"/>
          <c:extLst>
            <c:ext xmlns:c16="http://schemas.microsoft.com/office/drawing/2014/chart" uri="{C3380CC4-5D6E-409C-BE32-E72D297353CC}">
              <c16:uniqueId val="{00000006-043F-4486-9001-FB6799D89041}"/>
            </c:ext>
          </c:extLst>
        </c:ser>
        <c:dLbls>
          <c:showLegendKey val="0"/>
          <c:showVal val="0"/>
          <c:showCatName val="0"/>
          <c:showSerName val="0"/>
          <c:showPercent val="0"/>
          <c:showBubbleSize val="0"/>
        </c:dLbls>
        <c:axId val="489383520"/>
        <c:axId val="1"/>
      </c:scatterChart>
      <c:valAx>
        <c:axId val="489383520"/>
        <c:scaling>
          <c:orientation val="minMax"/>
        </c:scaling>
        <c:delete val="0"/>
        <c:axPos val="b"/>
        <c:title>
          <c:tx>
            <c:rich>
              <a:bodyPr/>
              <a:lstStyle/>
              <a:p>
                <a:pPr>
                  <a:defRPr lang="ru-RU" sz="175" b="1" i="0" u="none" strike="noStrike" baseline="0">
                    <a:solidFill>
                      <a:srgbClr val="000000"/>
                    </a:solidFill>
                    <a:latin typeface="Times New Roman"/>
                    <a:ea typeface="Times New Roman"/>
                    <a:cs typeface="Times New Roman"/>
                  </a:defRPr>
                </a:pPr>
                <a:r>
                  <a:rPr lang="ru-RU"/>
                  <a:t>Прирост,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C0C0C0"/>
              </a:solidFill>
              <a:prstDash val="sysDash"/>
            </a:ln>
          </c:spPr>
        </c:majorGridlines>
        <c:title>
          <c:tx>
            <c:rich>
              <a:bodyPr/>
              <a:lstStyle/>
              <a:p>
                <a:pPr>
                  <a:defRPr lang="ru-RU" sz="175" b="1" i="0" u="none" strike="noStrike" baseline="0">
                    <a:solidFill>
                      <a:srgbClr val="000000"/>
                    </a:solidFill>
                    <a:latin typeface="Times New Roman"/>
                    <a:ea typeface="Times New Roman"/>
                    <a:cs typeface="Times New Roman"/>
                  </a:defRPr>
                </a:pPr>
                <a:r>
                  <a:rPr lang="ru-RU"/>
                  <a:t>Вклад каждой категории в прирост, %</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Times New Roman"/>
                <a:ea typeface="Times New Roman"/>
                <a:cs typeface="Times New Roman"/>
              </a:defRPr>
            </a:pPr>
            <a:endParaRPr lang="ru-RU"/>
          </a:p>
        </c:txPr>
        <c:crossAx val="489383520"/>
        <c:crosses val="autoZero"/>
        <c:crossBetween val="midCat"/>
      </c:valAx>
      <c:spPr>
        <a:solidFill>
          <a:srgbClr val="FFFFFF"/>
        </a:solidFill>
        <a:ln w="25400">
          <a:noFill/>
        </a:ln>
      </c:spPr>
    </c:plotArea>
    <c:legend>
      <c:legendPos val="b"/>
      <c:overlay val="0"/>
      <c:spPr>
        <a:solidFill>
          <a:srgbClr val="FFFFFF"/>
        </a:solidFill>
        <a:ln w="25400">
          <a:noFill/>
        </a:ln>
      </c:spPr>
      <c:txPr>
        <a:bodyPr/>
        <a:lstStyle/>
        <a:p>
          <a:pPr>
            <a:defRPr lang="ru-RU" sz="6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radarChart>
        <c:radarStyle val="marker"/>
        <c:varyColors val="0"/>
        <c:ser>
          <c:idx val="0"/>
          <c:order val="0"/>
          <c:spPr>
            <a:ln w="25400">
              <a:solidFill>
                <a:srgbClr val="0000FF"/>
              </a:solidFill>
              <a:prstDash val="lgDash"/>
            </a:ln>
          </c:spPr>
          <c:marker>
            <c:symbol val="none"/>
          </c:marker>
          <c:val>
            <c:numLit>
              <c:formatCode>General</c:formatCode>
              <c:ptCount val="1"/>
              <c:pt idx="0">
                <c:v>0</c:v>
              </c:pt>
            </c:numLit>
          </c:val>
          <c:extLst>
            <c:ext xmlns:c16="http://schemas.microsoft.com/office/drawing/2014/chart" uri="{C3380CC4-5D6E-409C-BE32-E72D297353CC}">
              <c16:uniqueId val="{00000000-2E77-463B-9B82-37E05F552E39}"/>
            </c:ext>
          </c:extLst>
        </c:ser>
        <c:ser>
          <c:idx val="1"/>
          <c:order val="1"/>
          <c:spPr>
            <a:ln w="25400">
              <a:solidFill>
                <a:srgbClr val="FF0000"/>
              </a:solidFill>
              <a:prstDash val="solid"/>
            </a:ln>
          </c:spPr>
          <c:marker>
            <c:symbol val="none"/>
          </c:marker>
          <c:val>
            <c:numLit>
              <c:formatCode>General</c:formatCode>
              <c:ptCount val="1"/>
              <c:pt idx="0">
                <c:v>0</c:v>
              </c:pt>
            </c:numLit>
          </c:val>
          <c:extLst>
            <c:ext xmlns:c16="http://schemas.microsoft.com/office/drawing/2014/chart" uri="{C3380CC4-5D6E-409C-BE32-E72D297353CC}">
              <c16:uniqueId val="{00000001-2E77-463B-9B82-37E05F552E39}"/>
            </c:ext>
          </c:extLst>
        </c:ser>
        <c:dLbls>
          <c:showLegendKey val="0"/>
          <c:showVal val="0"/>
          <c:showCatName val="0"/>
          <c:showSerName val="0"/>
          <c:showPercent val="0"/>
          <c:showBubbleSize val="0"/>
        </c:dLbls>
        <c:axId val="489377288"/>
        <c:axId val="1"/>
      </c:radarChart>
      <c:catAx>
        <c:axId val="489377288"/>
        <c:scaling>
          <c:orientation val="minMax"/>
        </c:scaling>
        <c:delete val="0"/>
        <c:axPos val="b"/>
        <c:majorGridlines>
          <c:spPr>
            <a:ln w="3175">
              <a:solidFill>
                <a:srgbClr val="333333"/>
              </a:solidFill>
              <a:prstDash val="solid"/>
            </a:ln>
          </c:spPr>
        </c:majorGridlines>
        <c:numFmt formatCode="General" sourceLinked="1"/>
        <c:majorTickMark val="out"/>
        <c:minorTickMark val="none"/>
        <c:tickLblPos val="nextTo"/>
        <c:txPr>
          <a:bodyPr rot="0" vert="horz"/>
          <a:lstStyle/>
          <a:p>
            <a:pPr>
              <a:defRPr sz="175"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3175">
              <a:solidFill>
                <a:srgbClr val="333333"/>
              </a:solidFill>
              <a:prstDash val="sysDash"/>
            </a:ln>
          </c:spPr>
        </c:majorGridlines>
        <c:numFmt formatCode="#,##0" sourceLinked="0"/>
        <c:majorTickMark val="cross"/>
        <c:minorTickMark val="none"/>
        <c:tickLblPos val="nextTo"/>
        <c:spPr>
          <a:ln w="3175">
            <a:solidFill>
              <a:srgbClr val="333333"/>
            </a:solidFill>
            <a:prstDash val="solid"/>
          </a:ln>
        </c:spPr>
        <c:txPr>
          <a:bodyPr rot="0" vert="horz"/>
          <a:lstStyle/>
          <a:p>
            <a:pPr>
              <a:defRPr sz="175" b="1" i="0" u="none" strike="noStrike" baseline="0">
                <a:solidFill>
                  <a:srgbClr val="000000"/>
                </a:solidFill>
                <a:latin typeface="Times New Roman"/>
                <a:ea typeface="Times New Roman"/>
                <a:cs typeface="Times New Roman"/>
              </a:defRPr>
            </a:pPr>
            <a:endParaRPr lang="ru-RU"/>
          </a:p>
        </c:txPr>
        <c:crossAx val="489377288"/>
        <c:crosses val="autoZero"/>
        <c:crossBetween val="between"/>
      </c:valAx>
      <c:spPr>
        <a:noFill/>
        <a:ln w="25400">
          <a:noFill/>
        </a:ln>
      </c:spPr>
    </c:plotArea>
    <c:legend>
      <c:legendPos val="b"/>
      <c:overlay val="0"/>
      <c:spPr>
        <a:solidFill>
          <a:srgbClr val="FFFFFF"/>
        </a:solidFill>
        <a:ln w="25400">
          <a:noFill/>
        </a:ln>
      </c:spPr>
      <c:txPr>
        <a:bodyPr/>
        <a:lstStyle/>
        <a:p>
          <a:pPr>
            <a:defRPr lang="ru-RU" sz="1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5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paperSize="9" orientation="landscape"/>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9558464391675335E-2"/>
          <c:y val="5.4805579125889382E-2"/>
          <c:w val="0.82210077569793749"/>
          <c:h val="0.61829170547229984"/>
        </c:manualLayout>
      </c:layout>
      <c:barChart>
        <c:barDir val="col"/>
        <c:grouping val="clustered"/>
        <c:varyColors val="0"/>
        <c:ser>
          <c:idx val="1"/>
          <c:order val="1"/>
          <c:tx>
            <c:strRef>
              <c:f>'Figure 3.1.2.1'!$B$5</c:f>
              <c:strCache>
                <c:ptCount val="1"/>
                <c:pt idx="0">
                  <c:v>Share of non-performing loans in the total loan portfolio of banks</c:v>
                </c:pt>
              </c:strCache>
            </c:strRef>
          </c:tx>
          <c:spPr>
            <a:solidFill>
              <a:schemeClr val="accent1"/>
            </a:solidFill>
          </c:spPr>
          <c:invertIfNegative val="0"/>
          <c:cat>
            <c:strRef>
              <c:f>'Figure 3.1.2.1'!$C$4:$J$4</c:f>
              <c:strCache>
                <c:ptCount val="8"/>
                <c:pt idx="0">
                  <c:v>01.2011</c:v>
                </c:pt>
                <c:pt idx="1">
                  <c:v>04.2011</c:v>
                </c:pt>
                <c:pt idx="2">
                  <c:v>07.2011</c:v>
                </c:pt>
                <c:pt idx="3">
                  <c:v>10.2011</c:v>
                </c:pt>
                <c:pt idx="4">
                  <c:v>01.2012</c:v>
                </c:pt>
                <c:pt idx="5">
                  <c:v>04.2012</c:v>
                </c:pt>
                <c:pt idx="6">
                  <c:v>07.2012</c:v>
                </c:pt>
                <c:pt idx="7">
                  <c:v>10.2012</c:v>
                </c:pt>
              </c:strCache>
            </c:strRef>
          </c:cat>
          <c:val>
            <c:numRef>
              <c:f>'Figure 3.1.2.1'!$C$5:$J$5</c:f>
              <c:numCache>
                <c:formatCode>0.00%</c:formatCode>
                <c:ptCount val="8"/>
                <c:pt idx="0">
                  <c:v>0.26707536461172576</c:v>
                </c:pt>
                <c:pt idx="1">
                  <c:v>0.27402310003112751</c:v>
                </c:pt>
                <c:pt idx="2">
                  <c:v>0.27544334916570573</c:v>
                </c:pt>
                <c:pt idx="3">
                  <c:v>0.2731631627488329</c:v>
                </c:pt>
                <c:pt idx="4">
                  <c:v>0.26760230469450708</c:v>
                </c:pt>
                <c:pt idx="5">
                  <c:v>0.27126280181125367</c:v>
                </c:pt>
                <c:pt idx="6">
                  <c:v>0.26521364501537009</c:v>
                </c:pt>
                <c:pt idx="7">
                  <c:v>0.2604189408704366</c:v>
                </c:pt>
              </c:numCache>
            </c:numRef>
          </c:val>
          <c:extLst>
            <c:ext xmlns:c16="http://schemas.microsoft.com/office/drawing/2014/chart" uri="{C3380CC4-5D6E-409C-BE32-E72D297353CC}">
              <c16:uniqueId val="{00000000-5F59-4E3E-B8B1-C0F5139E98BC}"/>
            </c:ext>
          </c:extLst>
        </c:ser>
        <c:dLbls>
          <c:showLegendKey val="0"/>
          <c:showVal val="0"/>
          <c:showCatName val="0"/>
          <c:showSerName val="0"/>
          <c:showPercent val="0"/>
          <c:showBubbleSize val="0"/>
        </c:dLbls>
        <c:gapWidth val="60"/>
        <c:axId val="489387456"/>
        <c:axId val="1"/>
      </c:barChart>
      <c:lineChart>
        <c:grouping val="standard"/>
        <c:varyColors val="0"/>
        <c:ser>
          <c:idx val="0"/>
          <c:order val="0"/>
          <c:tx>
            <c:strRef>
              <c:f>'Figure 3.1.2.1'!$B$6</c:f>
              <c:strCache>
                <c:ptCount val="1"/>
                <c:pt idx="0">
                  <c:v>Growth rates of non-performing loans, y-to-y (right axis)</c:v>
                </c:pt>
              </c:strCache>
            </c:strRef>
          </c:tx>
          <c:spPr>
            <a:ln w="50800">
              <a:solidFill>
                <a:schemeClr val="accent6">
                  <a:lumMod val="75000"/>
                </a:schemeClr>
              </a:solidFill>
            </a:ln>
          </c:spPr>
          <c:marker>
            <c:symbol val="diamond"/>
            <c:size val="8"/>
            <c:spPr>
              <a:solidFill>
                <a:schemeClr val="accent6">
                  <a:lumMod val="75000"/>
                </a:schemeClr>
              </a:solidFill>
              <a:ln>
                <a:solidFill>
                  <a:schemeClr val="accent6">
                    <a:lumMod val="75000"/>
                  </a:schemeClr>
                </a:solidFill>
              </a:ln>
            </c:spPr>
          </c:marker>
          <c:cat>
            <c:strRef>
              <c:f>'Figure 3.1.2.1'!$C$4:$J$4</c:f>
              <c:strCache>
                <c:ptCount val="8"/>
                <c:pt idx="0">
                  <c:v>01.2011</c:v>
                </c:pt>
                <c:pt idx="1">
                  <c:v>04.2011</c:v>
                </c:pt>
                <c:pt idx="2">
                  <c:v>07.2011</c:v>
                </c:pt>
                <c:pt idx="3">
                  <c:v>10.2011</c:v>
                </c:pt>
                <c:pt idx="4">
                  <c:v>01.2012</c:v>
                </c:pt>
                <c:pt idx="5">
                  <c:v>04.2012</c:v>
                </c:pt>
                <c:pt idx="6">
                  <c:v>07.2012</c:v>
                </c:pt>
                <c:pt idx="7">
                  <c:v>10.2012</c:v>
                </c:pt>
              </c:strCache>
            </c:strRef>
          </c:cat>
          <c:val>
            <c:numRef>
              <c:f>'Figure 3.1.2.1'!$C$6:$J$6</c:f>
              <c:numCache>
                <c:formatCode>0.00%</c:formatCode>
                <c:ptCount val="8"/>
                <c:pt idx="0">
                  <c:v>0.19497777799144811</c:v>
                </c:pt>
                <c:pt idx="1">
                  <c:v>0.16936353705584573</c:v>
                </c:pt>
                <c:pt idx="2">
                  <c:v>0.20084131751403489</c:v>
                </c:pt>
                <c:pt idx="3">
                  <c:v>0.20320398756607094</c:v>
                </c:pt>
                <c:pt idx="4">
                  <c:v>0.13174566059722292</c:v>
                </c:pt>
                <c:pt idx="5">
                  <c:v>0.1272078800840668</c:v>
                </c:pt>
                <c:pt idx="6">
                  <c:v>0.11429302774831673</c:v>
                </c:pt>
                <c:pt idx="7">
                  <c:v>8.2225342954533431E-2</c:v>
                </c:pt>
              </c:numCache>
            </c:numRef>
          </c:val>
          <c:smooth val="0"/>
          <c:extLst>
            <c:ext xmlns:c16="http://schemas.microsoft.com/office/drawing/2014/chart" uri="{C3380CC4-5D6E-409C-BE32-E72D297353CC}">
              <c16:uniqueId val="{00000001-5F59-4E3E-B8B1-C0F5139E98BC}"/>
            </c:ext>
          </c:extLst>
        </c:ser>
        <c:ser>
          <c:idx val="2"/>
          <c:order val="2"/>
          <c:tx>
            <c:strRef>
              <c:f>'Figure 3.1.2.1'!$B$7</c:f>
              <c:strCache>
                <c:ptCount val="1"/>
                <c:pt idx="0">
                  <c:v>Growth rates of the loan portfolio, y-to-y (right axis)</c:v>
                </c:pt>
              </c:strCache>
            </c:strRef>
          </c:tx>
          <c:spPr>
            <a:ln w="50800"/>
          </c:spPr>
          <c:marker>
            <c:symbol val="triangle"/>
            <c:size val="8"/>
          </c:marker>
          <c:cat>
            <c:strRef>
              <c:f>'Figure 3.1.2.1'!$C$4:$J$4</c:f>
              <c:strCache>
                <c:ptCount val="8"/>
                <c:pt idx="0">
                  <c:v>01.2011</c:v>
                </c:pt>
                <c:pt idx="1">
                  <c:v>04.2011</c:v>
                </c:pt>
                <c:pt idx="2">
                  <c:v>07.2011</c:v>
                </c:pt>
                <c:pt idx="3">
                  <c:v>10.2011</c:v>
                </c:pt>
                <c:pt idx="4">
                  <c:v>01.2012</c:v>
                </c:pt>
                <c:pt idx="5">
                  <c:v>04.2012</c:v>
                </c:pt>
                <c:pt idx="6">
                  <c:v>07.2012</c:v>
                </c:pt>
                <c:pt idx="7">
                  <c:v>10.2012</c:v>
                </c:pt>
              </c:strCache>
            </c:strRef>
          </c:cat>
          <c:val>
            <c:numRef>
              <c:f>'Figure 3.1.2.1'!$C$7:$J$7</c:f>
              <c:numCache>
                <c:formatCode>0.00%</c:formatCode>
                <c:ptCount val="8"/>
                <c:pt idx="0">
                  <c:v>4.3114329115691463E-2</c:v>
                </c:pt>
                <c:pt idx="1">
                  <c:v>4.0278885925609353E-2</c:v>
                </c:pt>
                <c:pt idx="2">
                  <c:v>7.2119274289876856E-2</c:v>
                </c:pt>
                <c:pt idx="3">
                  <c:v>9.5682672026427884E-2</c:v>
                </c:pt>
                <c:pt idx="4">
                  <c:v>0.12951712167352691</c:v>
                </c:pt>
                <c:pt idx="5">
                  <c:v>0.1386780480689449</c:v>
                </c:pt>
                <c:pt idx="6">
                  <c:v>0.15727304866687253</c:v>
                </c:pt>
                <c:pt idx="7">
                  <c:v>0.13518662083599908</c:v>
                </c:pt>
              </c:numCache>
            </c:numRef>
          </c:val>
          <c:smooth val="0"/>
          <c:extLst>
            <c:ext xmlns:c16="http://schemas.microsoft.com/office/drawing/2014/chart" uri="{C3380CC4-5D6E-409C-BE32-E72D297353CC}">
              <c16:uniqueId val="{00000002-5F59-4E3E-B8B1-C0F5139E98BC}"/>
            </c:ext>
          </c:extLst>
        </c:ser>
        <c:dLbls>
          <c:showLegendKey val="0"/>
          <c:showVal val="0"/>
          <c:showCatName val="0"/>
          <c:showSerName val="0"/>
          <c:showPercent val="0"/>
          <c:showBubbleSize val="0"/>
        </c:dLbls>
        <c:marker val="1"/>
        <c:smooth val="0"/>
        <c:axId val="3"/>
        <c:axId val="4"/>
      </c:lineChart>
      <c:catAx>
        <c:axId val="48938745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28000000000000008"/>
          <c:min val="0.2"/>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387456"/>
        <c:crosses val="autoZero"/>
        <c:crossBetween val="between"/>
        <c:majorUnit val="2.0000000000000011E-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24000000000000021"/>
          <c:min val="0"/>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6.0000000000000032E-2"/>
        <c:minorUnit val="1.0000000000000005E-2"/>
      </c:valAx>
    </c:plotArea>
    <c:legend>
      <c:legendPos val="b"/>
      <c:layout>
        <c:manualLayout>
          <c:xMode val="edge"/>
          <c:yMode val="edge"/>
          <c:wMode val="edge"/>
          <c:hMode val="edge"/>
          <c:x val="4.626363853278671E-4"/>
          <c:y val="0.77156799844463886"/>
          <c:w val="0.98101299321055935"/>
          <c:h val="0.94673730598490002"/>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7419517430102183E-2"/>
          <c:y val="5.244764199021059E-2"/>
          <c:w val="0.81935655946858232"/>
          <c:h val="0.54366062992125797"/>
        </c:manualLayout>
      </c:layout>
      <c:barChart>
        <c:barDir val="col"/>
        <c:grouping val="clustered"/>
        <c:varyColors val="0"/>
        <c:ser>
          <c:idx val="0"/>
          <c:order val="0"/>
          <c:tx>
            <c:strRef>
              <c:f>'Figure 3.1.2.2'!$C$4</c:f>
              <c:strCache>
                <c:ptCount val="1"/>
                <c:pt idx="0">
                  <c:v>Share of NPLs of legal entities in the loan portfolio</c:v>
                </c:pt>
              </c:strCache>
            </c:strRef>
          </c:tx>
          <c:invertIfNegative val="0"/>
          <c:cat>
            <c:strRef>
              <c:f>'Figure 3.1.2.2'!$B$5:$B$12</c:f>
              <c:strCache>
                <c:ptCount val="8"/>
                <c:pt idx="0">
                  <c:v>01.2011</c:v>
                </c:pt>
                <c:pt idx="1">
                  <c:v>04.2011</c:v>
                </c:pt>
                <c:pt idx="2">
                  <c:v>07.2011</c:v>
                </c:pt>
                <c:pt idx="3">
                  <c:v>10.2011</c:v>
                </c:pt>
                <c:pt idx="4">
                  <c:v>01.2012</c:v>
                </c:pt>
                <c:pt idx="5">
                  <c:v>04.2012</c:v>
                </c:pt>
                <c:pt idx="6">
                  <c:v>07.2012</c:v>
                </c:pt>
                <c:pt idx="7">
                  <c:v>10.2012</c:v>
                </c:pt>
              </c:strCache>
            </c:strRef>
          </c:cat>
          <c:val>
            <c:numRef>
              <c:f>'Figure 3.1.2.2'!$C$5:$C$12</c:f>
              <c:numCache>
                <c:formatCode>0.00%</c:formatCode>
                <c:ptCount val="8"/>
                <c:pt idx="0">
                  <c:v>0.18550088592943936</c:v>
                </c:pt>
                <c:pt idx="1">
                  <c:v>0.19181109513896516</c:v>
                </c:pt>
                <c:pt idx="2">
                  <c:v>0.19605176867672566</c:v>
                </c:pt>
                <c:pt idx="3">
                  <c:v>0.20376381460223209</c:v>
                </c:pt>
                <c:pt idx="4">
                  <c:v>0.19948189493226323</c:v>
                </c:pt>
                <c:pt idx="5">
                  <c:v>0.20589455664633705</c:v>
                </c:pt>
                <c:pt idx="6">
                  <c:v>0.20210614478529232</c:v>
                </c:pt>
                <c:pt idx="7">
                  <c:v>0.19897748888625955</c:v>
                </c:pt>
              </c:numCache>
            </c:numRef>
          </c:val>
          <c:extLst>
            <c:ext xmlns:c16="http://schemas.microsoft.com/office/drawing/2014/chart" uri="{C3380CC4-5D6E-409C-BE32-E72D297353CC}">
              <c16:uniqueId val="{00000000-D8E8-4B30-871A-C6EDBE92D7BC}"/>
            </c:ext>
          </c:extLst>
        </c:ser>
        <c:ser>
          <c:idx val="2"/>
          <c:order val="2"/>
          <c:tx>
            <c:strRef>
              <c:f>'Figure 3.1.2.2'!$E$4</c:f>
              <c:strCache>
                <c:ptCount val="1"/>
                <c:pt idx="0">
                  <c:v>Share of NPLs of individuals in the loan portfolio</c:v>
                </c:pt>
              </c:strCache>
            </c:strRef>
          </c:tx>
          <c:invertIfNegative val="0"/>
          <c:cat>
            <c:strRef>
              <c:f>'Figure 3.1.2.2'!$B$5:$B$12</c:f>
              <c:strCache>
                <c:ptCount val="8"/>
                <c:pt idx="0">
                  <c:v>01.2011</c:v>
                </c:pt>
                <c:pt idx="1">
                  <c:v>04.2011</c:v>
                </c:pt>
                <c:pt idx="2">
                  <c:v>07.2011</c:v>
                </c:pt>
                <c:pt idx="3">
                  <c:v>10.2011</c:v>
                </c:pt>
                <c:pt idx="4">
                  <c:v>01.2012</c:v>
                </c:pt>
                <c:pt idx="5">
                  <c:v>04.2012</c:v>
                </c:pt>
                <c:pt idx="6">
                  <c:v>07.2012</c:v>
                </c:pt>
                <c:pt idx="7">
                  <c:v>10.2012</c:v>
                </c:pt>
              </c:strCache>
            </c:strRef>
          </c:cat>
          <c:val>
            <c:numRef>
              <c:f>'Figure 3.1.2.2'!$E$5:$E$12</c:f>
              <c:numCache>
                <c:formatCode>0.00%</c:formatCode>
                <c:ptCount val="8"/>
                <c:pt idx="0">
                  <c:v>8.1574478682286455E-2</c:v>
                </c:pt>
                <c:pt idx="1">
                  <c:v>8.2212004892162349E-2</c:v>
                </c:pt>
                <c:pt idx="2">
                  <c:v>7.9391580488980068E-2</c:v>
                </c:pt>
                <c:pt idx="3">
                  <c:v>6.9399348146600856E-2</c:v>
                </c:pt>
                <c:pt idx="4">
                  <c:v>6.8120409762243858E-2</c:v>
                </c:pt>
                <c:pt idx="5">
                  <c:v>6.53682451649166E-2</c:v>
                </c:pt>
                <c:pt idx="6">
                  <c:v>6.3107500230077732E-2</c:v>
                </c:pt>
                <c:pt idx="7">
                  <c:v>6.1441451984177102E-2</c:v>
                </c:pt>
              </c:numCache>
            </c:numRef>
          </c:val>
          <c:extLst>
            <c:ext xmlns:c16="http://schemas.microsoft.com/office/drawing/2014/chart" uri="{C3380CC4-5D6E-409C-BE32-E72D297353CC}">
              <c16:uniqueId val="{00000001-D8E8-4B30-871A-C6EDBE92D7BC}"/>
            </c:ext>
          </c:extLst>
        </c:ser>
        <c:dLbls>
          <c:showLegendKey val="0"/>
          <c:showVal val="0"/>
          <c:showCatName val="0"/>
          <c:showSerName val="0"/>
          <c:showPercent val="0"/>
          <c:showBubbleSize val="0"/>
        </c:dLbls>
        <c:gapWidth val="40"/>
        <c:axId val="489362856"/>
        <c:axId val="1"/>
      </c:barChart>
      <c:lineChart>
        <c:grouping val="standard"/>
        <c:varyColors val="0"/>
        <c:ser>
          <c:idx val="4"/>
          <c:order val="4"/>
          <c:tx>
            <c:strRef>
              <c:f>'Figure 3.1.2.2'!$G$4</c:f>
              <c:strCache>
                <c:ptCount val="1"/>
                <c:pt idx="0">
                  <c:v>Share of NPLs of legal entities in loans to legal entities   (right axis)</c:v>
                </c:pt>
              </c:strCache>
            </c:strRef>
          </c:tx>
          <c:spPr>
            <a:ln w="50800"/>
          </c:spPr>
          <c:marker>
            <c:symbol val="diamond"/>
            <c:size val="9"/>
          </c:marker>
          <c:cat>
            <c:strRef>
              <c:f>'Figure 3.1.2.2'!$B$5:$B$12</c:f>
              <c:strCache>
                <c:ptCount val="8"/>
                <c:pt idx="0">
                  <c:v>01.2011</c:v>
                </c:pt>
                <c:pt idx="1">
                  <c:v>04.2011</c:v>
                </c:pt>
                <c:pt idx="2">
                  <c:v>07.2011</c:v>
                </c:pt>
                <c:pt idx="3">
                  <c:v>10.2011</c:v>
                </c:pt>
                <c:pt idx="4">
                  <c:v>01.2012</c:v>
                </c:pt>
                <c:pt idx="5">
                  <c:v>04.2012</c:v>
                </c:pt>
                <c:pt idx="6">
                  <c:v>07.2012</c:v>
                </c:pt>
                <c:pt idx="7">
                  <c:v>10.2012</c:v>
                </c:pt>
              </c:strCache>
            </c:strRef>
          </c:cat>
          <c:val>
            <c:numRef>
              <c:f>'Figure 3.1.2.2'!$G$5:$G$12</c:f>
              <c:numCache>
                <c:formatCode>0.0%</c:formatCode>
                <c:ptCount val="8"/>
                <c:pt idx="0">
                  <c:v>0.25062769841210197</c:v>
                </c:pt>
                <c:pt idx="1">
                  <c:v>0.25849860803937935</c:v>
                </c:pt>
                <c:pt idx="2">
                  <c:v>0.26532096953192463</c:v>
                </c:pt>
                <c:pt idx="3">
                  <c:v>0.27392642439540882</c:v>
                </c:pt>
                <c:pt idx="4">
                  <c:v>0.26798055318608938</c:v>
                </c:pt>
                <c:pt idx="5">
                  <c:v>0.27660001069989265</c:v>
                </c:pt>
                <c:pt idx="6">
                  <c:v>0.27359260140193553</c:v>
                </c:pt>
                <c:pt idx="7">
                  <c:v>0.27355967808601456</c:v>
                </c:pt>
              </c:numCache>
            </c:numRef>
          </c:val>
          <c:smooth val="0"/>
          <c:extLst>
            <c:ext xmlns:c16="http://schemas.microsoft.com/office/drawing/2014/chart" uri="{C3380CC4-5D6E-409C-BE32-E72D297353CC}">
              <c16:uniqueId val="{00000002-D8E8-4B30-871A-C6EDBE92D7BC}"/>
            </c:ext>
          </c:extLst>
        </c:ser>
        <c:ser>
          <c:idx val="5"/>
          <c:order val="5"/>
          <c:tx>
            <c:strRef>
              <c:f>'Figure 3.1.2.2'!$H$4</c:f>
              <c:strCache>
                <c:ptCount val="1"/>
                <c:pt idx="0">
                  <c:v>Share of NPLs of individuals in loans to individuals (right axis)</c:v>
                </c:pt>
              </c:strCache>
            </c:strRef>
          </c:tx>
          <c:spPr>
            <a:ln w="50800"/>
          </c:spPr>
          <c:marker>
            <c:symbol val="diamond"/>
            <c:size val="9"/>
          </c:marker>
          <c:val>
            <c:numRef>
              <c:f>'Figure 3.1.2.2'!$H$5:$H$12</c:f>
              <c:numCache>
                <c:formatCode>0.0%</c:formatCode>
                <c:ptCount val="8"/>
                <c:pt idx="0">
                  <c:v>0.31392329920570189</c:v>
                </c:pt>
                <c:pt idx="1">
                  <c:v>0.3186756846140924</c:v>
                </c:pt>
                <c:pt idx="2">
                  <c:v>0.3040925959582087</c:v>
                </c:pt>
                <c:pt idx="3">
                  <c:v>0.27094652478305126</c:v>
                </c:pt>
                <c:pt idx="4">
                  <c:v>0.2665007688720607</c:v>
                </c:pt>
                <c:pt idx="5">
                  <c:v>0.25572082881122371</c:v>
                </c:pt>
                <c:pt idx="6">
                  <c:v>0.24152470234341519</c:v>
                </c:pt>
                <c:pt idx="7">
                  <c:v>0.22536082684448766</c:v>
                </c:pt>
              </c:numCache>
            </c:numRef>
          </c:val>
          <c:smooth val="0"/>
          <c:extLst>
            <c:ext xmlns:c16="http://schemas.microsoft.com/office/drawing/2014/chart" uri="{C3380CC4-5D6E-409C-BE32-E72D297353CC}">
              <c16:uniqueId val="{00000003-D8E8-4B30-871A-C6EDBE92D7BC}"/>
            </c:ext>
          </c:extLst>
        </c:ser>
        <c:dLbls>
          <c:showLegendKey val="0"/>
          <c:showVal val="0"/>
          <c:showCatName val="0"/>
          <c:showSerName val="0"/>
          <c:showPercent val="0"/>
          <c:showBubbleSize val="0"/>
        </c:dLbls>
        <c:marker val="1"/>
        <c:smooth val="0"/>
        <c:axId val="3"/>
        <c:axId val="4"/>
      </c:lineChart>
      <c:scatterChart>
        <c:scatterStyle val="lineMarker"/>
        <c:varyColors val="0"/>
        <c:ser>
          <c:idx val="1"/>
          <c:order val="1"/>
          <c:tx>
            <c:strRef>
              <c:f>'Figure 3.1.2.2'!$D$4</c:f>
              <c:strCache>
                <c:ptCount val="1"/>
                <c:pt idx="0">
                  <c:v>Provisions against NPLs of legal entities/loan portfolio</c:v>
                </c:pt>
              </c:strCache>
            </c:strRef>
          </c:tx>
          <c:spPr>
            <a:ln w="66675">
              <a:noFill/>
            </a:ln>
          </c:spPr>
          <c:marker>
            <c:symbol val="circle"/>
            <c:size val="10"/>
          </c:marker>
          <c:xVal>
            <c:strRef>
              <c:f>'Figure 3.1.2.2'!$B$5:$B$12</c:f>
              <c:strCache>
                <c:ptCount val="8"/>
                <c:pt idx="0">
                  <c:v>01.2011</c:v>
                </c:pt>
                <c:pt idx="1">
                  <c:v>04.2011</c:v>
                </c:pt>
                <c:pt idx="2">
                  <c:v>07.2011</c:v>
                </c:pt>
                <c:pt idx="3">
                  <c:v>10.2011</c:v>
                </c:pt>
                <c:pt idx="4">
                  <c:v>01.2012</c:v>
                </c:pt>
                <c:pt idx="5">
                  <c:v>04.2012</c:v>
                </c:pt>
                <c:pt idx="6">
                  <c:v>07.2012</c:v>
                </c:pt>
                <c:pt idx="7">
                  <c:v>10.2012</c:v>
                </c:pt>
              </c:strCache>
            </c:strRef>
          </c:xVal>
          <c:yVal>
            <c:numRef>
              <c:f>'Figure 3.1.2.2'!$D$5:$D$12</c:f>
              <c:numCache>
                <c:formatCode>0.00%</c:formatCode>
                <c:ptCount val="8"/>
                <c:pt idx="0">
                  <c:v>0.14401764583424731</c:v>
                </c:pt>
                <c:pt idx="1">
                  <c:v>0.14596188551215031</c:v>
                </c:pt>
                <c:pt idx="2">
                  <c:v>0.1482115921025641</c:v>
                </c:pt>
                <c:pt idx="3">
                  <c:v>0.15062049653372572</c:v>
                </c:pt>
                <c:pt idx="4">
                  <c:v>0.14906596571860212</c:v>
                </c:pt>
                <c:pt idx="5">
                  <c:v>0.15092511894568719</c:v>
                </c:pt>
                <c:pt idx="6">
                  <c:v>0.14929169985062715</c:v>
                </c:pt>
                <c:pt idx="7">
                  <c:v>0.1490967684605197</c:v>
                </c:pt>
              </c:numCache>
            </c:numRef>
          </c:yVal>
          <c:smooth val="0"/>
          <c:extLst>
            <c:ext xmlns:c16="http://schemas.microsoft.com/office/drawing/2014/chart" uri="{C3380CC4-5D6E-409C-BE32-E72D297353CC}">
              <c16:uniqueId val="{00000004-D8E8-4B30-871A-C6EDBE92D7BC}"/>
            </c:ext>
          </c:extLst>
        </c:ser>
        <c:ser>
          <c:idx val="3"/>
          <c:order val="3"/>
          <c:tx>
            <c:strRef>
              <c:f>'Figure 3.1.2.2'!$F$4</c:f>
              <c:strCache>
                <c:ptCount val="1"/>
                <c:pt idx="0">
                  <c:v>Provisions against NPLs of individuals/loan portfolio</c:v>
                </c:pt>
              </c:strCache>
            </c:strRef>
          </c:tx>
          <c:spPr>
            <a:ln w="66675">
              <a:noFill/>
            </a:ln>
          </c:spPr>
          <c:marker>
            <c:symbol val="circle"/>
            <c:size val="10"/>
          </c:marker>
          <c:xVal>
            <c:strRef>
              <c:f>'Figure 3.1.2.2'!$B$5:$B$12</c:f>
              <c:strCache>
                <c:ptCount val="8"/>
                <c:pt idx="0">
                  <c:v>01.2011</c:v>
                </c:pt>
                <c:pt idx="1">
                  <c:v>04.2011</c:v>
                </c:pt>
                <c:pt idx="2">
                  <c:v>07.2011</c:v>
                </c:pt>
                <c:pt idx="3">
                  <c:v>10.2011</c:v>
                </c:pt>
                <c:pt idx="4">
                  <c:v>01.2012</c:v>
                </c:pt>
                <c:pt idx="5">
                  <c:v>04.2012</c:v>
                </c:pt>
                <c:pt idx="6">
                  <c:v>07.2012</c:v>
                </c:pt>
                <c:pt idx="7">
                  <c:v>10.2012</c:v>
                </c:pt>
              </c:strCache>
            </c:strRef>
          </c:xVal>
          <c:yVal>
            <c:numRef>
              <c:f>'Figure 3.1.2.2'!$F$5:$F$12</c:f>
              <c:numCache>
                <c:formatCode>0.00%</c:formatCode>
                <c:ptCount val="8"/>
                <c:pt idx="0">
                  <c:v>5.7305400586075979E-2</c:v>
                </c:pt>
                <c:pt idx="1">
                  <c:v>5.6579357139446021E-2</c:v>
                </c:pt>
                <c:pt idx="2">
                  <c:v>5.502393724982467E-2</c:v>
                </c:pt>
                <c:pt idx="3">
                  <c:v>4.7206603607190478E-2</c:v>
                </c:pt>
                <c:pt idx="4">
                  <c:v>4.5827117733989044E-2</c:v>
                </c:pt>
                <c:pt idx="5">
                  <c:v>4.6168747290322991E-2</c:v>
                </c:pt>
                <c:pt idx="6">
                  <c:v>4.5074685121755179E-2</c:v>
                </c:pt>
                <c:pt idx="7">
                  <c:v>4.3944209886247018E-2</c:v>
                </c:pt>
              </c:numCache>
            </c:numRef>
          </c:yVal>
          <c:smooth val="0"/>
          <c:extLst>
            <c:ext xmlns:c16="http://schemas.microsoft.com/office/drawing/2014/chart" uri="{C3380CC4-5D6E-409C-BE32-E72D297353CC}">
              <c16:uniqueId val="{00000005-D8E8-4B30-871A-C6EDBE92D7BC}"/>
            </c:ext>
          </c:extLst>
        </c:ser>
        <c:dLbls>
          <c:showLegendKey val="0"/>
          <c:showVal val="0"/>
          <c:showCatName val="0"/>
          <c:showSerName val="0"/>
          <c:showPercent val="0"/>
          <c:showBubbleSize val="0"/>
        </c:dLbls>
        <c:axId val="489362856"/>
        <c:axId val="1"/>
      </c:scatterChart>
      <c:catAx>
        <c:axId val="489362856"/>
        <c:scaling>
          <c:orientation val="minMax"/>
        </c:scaling>
        <c:delete val="0"/>
        <c:axPos val="b"/>
        <c:numFmt formatCode="dd/mm/yy;@"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21000000000000021"/>
          <c:min val="0"/>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362856"/>
        <c:crosses val="autoZero"/>
        <c:crossBetween val="between"/>
        <c:majorUnit val="3.0000000000000002E-2"/>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0.32000000000000084"/>
          <c:min val="0.2"/>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000000000000011E-2"/>
      </c:valAx>
    </c:plotArea>
    <c:legend>
      <c:legendPos val="b"/>
      <c:layout>
        <c:manualLayout>
          <c:xMode val="edge"/>
          <c:yMode val="edge"/>
          <c:wMode val="edge"/>
          <c:hMode val="edge"/>
          <c:x val="1.7204368441286609E-2"/>
          <c:y val="0.70979133858267718"/>
          <c:w val="0.99139980920106496"/>
          <c:h val="0.97902257217847766"/>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8829968528815565E-2"/>
          <c:y val="4.6242839825178128E-2"/>
          <c:w val="0.84717012269200964"/>
          <c:h val="0.60404709521639077"/>
        </c:manualLayout>
      </c:layout>
      <c:bubbleChart>
        <c:varyColors val="0"/>
        <c:ser>
          <c:idx val="0"/>
          <c:order val="0"/>
          <c:tx>
            <c:strRef>
              <c:f>'Figure 3.1.2.3'!$B$5</c:f>
              <c:strCache>
                <c:ptCount val="1"/>
                <c:pt idx="0">
                  <c:v>Mining industry</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3.1.2.3'!$D$5</c:f>
              <c:numCache>
                <c:formatCode>#\ ##0.0</c:formatCode>
                <c:ptCount val="1"/>
                <c:pt idx="0">
                  <c:v>1.1718336409666141</c:v>
                </c:pt>
              </c:numCache>
            </c:numRef>
          </c:xVal>
          <c:yVal>
            <c:numRef>
              <c:f>'Figure 3.1.2.3'!$E$5</c:f>
              <c:numCache>
                <c:formatCode>#\ ##0.0</c:formatCode>
                <c:ptCount val="1"/>
                <c:pt idx="0">
                  <c:v>38.647525855063762</c:v>
                </c:pt>
              </c:numCache>
            </c:numRef>
          </c:yVal>
          <c:bubbleSize>
            <c:numRef>
              <c:f>'Figure 3.1.2.3'!$C$5</c:f>
              <c:numCache>
                <c:formatCode>0.0</c:formatCode>
                <c:ptCount val="1"/>
                <c:pt idx="0">
                  <c:v>3.0321051995960451</c:v>
                </c:pt>
              </c:numCache>
            </c:numRef>
          </c:bubbleSize>
          <c:bubble3D val="0"/>
          <c:extLst>
            <c:ext xmlns:c16="http://schemas.microsoft.com/office/drawing/2014/chart" uri="{C3380CC4-5D6E-409C-BE32-E72D297353CC}">
              <c16:uniqueId val="{00000000-4EC8-404B-A986-6465F5D80077}"/>
            </c:ext>
          </c:extLst>
        </c:ser>
        <c:ser>
          <c:idx val="10"/>
          <c:order val="1"/>
          <c:tx>
            <c:strRef>
              <c:f>'Figure 3.1.2.3'!$B$6</c:f>
              <c:strCache>
                <c:ptCount val="1"/>
                <c:pt idx="0">
                  <c:v>Manufacturing industry</c:v>
                </c:pt>
              </c:strCache>
            </c:strRef>
          </c:tx>
          <c:invertIfNegative val="1"/>
          <c:dLbls>
            <c:dLbl>
              <c:idx val="0"/>
              <c:layout>
                <c:manualLayout>
                  <c:x val="-8.8266099438991968E-2"/>
                  <c:y val="1.501501501501505E-2"/>
                </c:manualLayout>
              </c:layout>
              <c:spPr/>
              <c:txPr>
                <a:bodyPr/>
                <a:lstStyle/>
                <a:p>
                  <a:pPr>
                    <a:defRPr sz="1000" b="1"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1-4EC8-404B-A986-6465F5D80077}"/>
                </c:ext>
              </c:extLst>
            </c:dLbl>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3.1.2.3'!$D$6</c:f>
              <c:numCache>
                <c:formatCode>#\ ##0.0</c:formatCode>
                <c:ptCount val="1"/>
                <c:pt idx="0">
                  <c:v>2.1022678250682056</c:v>
                </c:pt>
              </c:numCache>
            </c:numRef>
          </c:xVal>
          <c:yVal>
            <c:numRef>
              <c:f>'Figure 3.1.2.3'!$E$6</c:f>
              <c:numCache>
                <c:formatCode>#\ ##0.0</c:formatCode>
                <c:ptCount val="1"/>
                <c:pt idx="0">
                  <c:v>24.695596995357683</c:v>
                </c:pt>
              </c:numCache>
            </c:numRef>
          </c:yVal>
          <c:bubbleSize>
            <c:numRef>
              <c:f>'Figure 3.1.2.3'!$C$6</c:f>
              <c:numCache>
                <c:formatCode>0.0</c:formatCode>
                <c:ptCount val="1"/>
                <c:pt idx="0">
                  <c:v>8.5127232415697147</c:v>
                </c:pt>
              </c:numCache>
            </c:numRef>
          </c:bubbleSize>
          <c:bubble3D val="0"/>
          <c:extLst>
            <c:ext xmlns:c16="http://schemas.microsoft.com/office/drawing/2014/chart" uri="{C3380CC4-5D6E-409C-BE32-E72D297353CC}">
              <c16:uniqueId val="{00000002-4EC8-404B-A986-6465F5D80077}"/>
            </c:ext>
          </c:extLst>
        </c:ser>
        <c:ser>
          <c:idx val="1"/>
          <c:order val="2"/>
          <c:tx>
            <c:strRef>
              <c:f>'Figure 3.1.2.3'!$B$7</c:f>
              <c:strCache>
                <c:ptCount val="1"/>
                <c:pt idx="0">
                  <c:v>Construction and real estate operations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3.1.2.3'!$D$7</c:f>
              <c:numCache>
                <c:formatCode>#\ ##0.0</c:formatCode>
                <c:ptCount val="1"/>
                <c:pt idx="0">
                  <c:v>7.9661286045656921</c:v>
                </c:pt>
              </c:numCache>
            </c:numRef>
          </c:xVal>
          <c:yVal>
            <c:numRef>
              <c:f>'Figure 3.1.2.3'!$E$7</c:f>
              <c:numCache>
                <c:formatCode>#\ ##0.0</c:formatCode>
                <c:ptCount val="1"/>
                <c:pt idx="0">
                  <c:v>33.36005763214888</c:v>
                </c:pt>
              </c:numCache>
            </c:numRef>
          </c:yVal>
          <c:bubbleSize>
            <c:numRef>
              <c:f>'Figure 3.1.2.3'!$C$7</c:f>
              <c:numCache>
                <c:formatCode>0.0</c:formatCode>
                <c:ptCount val="1"/>
                <c:pt idx="0">
                  <c:v>23.879241134430128</c:v>
                </c:pt>
              </c:numCache>
            </c:numRef>
          </c:bubbleSize>
          <c:bubble3D val="0"/>
          <c:extLst>
            <c:ext xmlns:c16="http://schemas.microsoft.com/office/drawing/2014/chart" uri="{C3380CC4-5D6E-409C-BE32-E72D297353CC}">
              <c16:uniqueId val="{00000003-4EC8-404B-A986-6465F5D80077}"/>
            </c:ext>
          </c:extLst>
        </c:ser>
        <c:ser>
          <c:idx val="2"/>
          <c:order val="3"/>
          <c:tx>
            <c:strRef>
              <c:f>'Figure 3.1.2.3'!$B$8</c:f>
              <c:strCache>
                <c:ptCount val="1"/>
                <c:pt idx="0">
                  <c:v>Trade</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3.1.2.3'!$D$8</c:f>
              <c:numCache>
                <c:formatCode>#\ ##0.0</c:formatCode>
                <c:ptCount val="1"/>
                <c:pt idx="0">
                  <c:v>4.9885374033945951</c:v>
                </c:pt>
              </c:numCache>
            </c:numRef>
          </c:xVal>
          <c:yVal>
            <c:numRef>
              <c:f>'Figure 3.1.2.3'!$E$8</c:f>
              <c:numCache>
                <c:formatCode>#\ ##0.0</c:formatCode>
                <c:ptCount val="1"/>
                <c:pt idx="0">
                  <c:v>26.887819402802549</c:v>
                </c:pt>
              </c:numCache>
            </c:numRef>
          </c:yVal>
          <c:bubbleSize>
            <c:numRef>
              <c:f>'Figure 3.1.2.3'!$C$8</c:f>
              <c:numCache>
                <c:formatCode>0.0</c:formatCode>
                <c:ptCount val="1"/>
                <c:pt idx="0">
                  <c:v>18.553149768904781</c:v>
                </c:pt>
              </c:numCache>
            </c:numRef>
          </c:bubbleSize>
          <c:bubble3D val="0"/>
          <c:extLst>
            <c:ext xmlns:c16="http://schemas.microsoft.com/office/drawing/2014/chart" uri="{C3380CC4-5D6E-409C-BE32-E72D297353CC}">
              <c16:uniqueId val="{00000004-4EC8-404B-A986-6465F5D80077}"/>
            </c:ext>
          </c:extLst>
        </c:ser>
        <c:ser>
          <c:idx val="3"/>
          <c:order val="4"/>
          <c:tx>
            <c:strRef>
              <c:f>'Figure 3.1.2.3'!$B$9</c:f>
              <c:strCache>
                <c:ptCount val="1"/>
                <c:pt idx="0">
                  <c:v>Services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3.1.2.3'!$D$9</c:f>
              <c:numCache>
                <c:formatCode>#\ ##0.0</c:formatCode>
                <c:ptCount val="1"/>
                <c:pt idx="0">
                  <c:v>3.3086180622528922</c:v>
                </c:pt>
              </c:numCache>
            </c:numRef>
          </c:xVal>
          <c:yVal>
            <c:numRef>
              <c:f>'Figure 3.1.2.3'!$E$9</c:f>
              <c:numCache>
                <c:formatCode>#\ ##0.0</c:formatCode>
                <c:ptCount val="1"/>
                <c:pt idx="0">
                  <c:v>31.835364795068767</c:v>
                </c:pt>
              </c:numCache>
            </c:numRef>
          </c:yVal>
          <c:bubbleSize>
            <c:numRef>
              <c:f>'Figure 3.1.2.3'!$C$9</c:f>
              <c:numCache>
                <c:formatCode>0.0</c:formatCode>
                <c:ptCount val="1"/>
                <c:pt idx="0">
                  <c:v>10.392901364728168</c:v>
                </c:pt>
              </c:numCache>
            </c:numRef>
          </c:bubbleSize>
          <c:bubble3D val="0"/>
          <c:extLst>
            <c:ext xmlns:c16="http://schemas.microsoft.com/office/drawing/2014/chart" uri="{C3380CC4-5D6E-409C-BE32-E72D297353CC}">
              <c16:uniqueId val="{00000005-4EC8-404B-A986-6465F5D80077}"/>
            </c:ext>
          </c:extLst>
        </c:ser>
        <c:ser>
          <c:idx val="4"/>
          <c:order val="5"/>
          <c:tx>
            <c:strRef>
              <c:f>'Figure 3.1.2.3'!$B$10</c:f>
              <c:strCache>
                <c:ptCount val="1"/>
                <c:pt idx="0">
                  <c:v>Secondary financial activity</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3.1.2.3'!$D$10</c:f>
              <c:numCache>
                <c:formatCode>#\ ##0.0</c:formatCode>
                <c:ptCount val="1"/>
                <c:pt idx="0">
                  <c:v>1.0270657927531659</c:v>
                </c:pt>
              </c:numCache>
            </c:numRef>
          </c:xVal>
          <c:yVal>
            <c:numRef>
              <c:f>'Figure 3.1.2.3'!$E$10</c:f>
              <c:numCache>
                <c:formatCode>#\ ##0.0</c:formatCode>
                <c:ptCount val="1"/>
                <c:pt idx="0">
                  <c:v>29.643310496009278</c:v>
                </c:pt>
              </c:numCache>
            </c:numRef>
          </c:yVal>
          <c:bubbleSize>
            <c:numRef>
              <c:f>'Figure 3.1.2.3'!$C$10</c:f>
              <c:numCache>
                <c:formatCode>0.0</c:formatCode>
                <c:ptCount val="1"/>
                <c:pt idx="0">
                  <c:v>3.4647472754145805</c:v>
                </c:pt>
              </c:numCache>
            </c:numRef>
          </c:bubbleSize>
          <c:bubble3D val="0"/>
          <c:extLst>
            <c:ext xmlns:c16="http://schemas.microsoft.com/office/drawing/2014/chart" uri="{C3380CC4-5D6E-409C-BE32-E72D297353CC}">
              <c16:uniqueId val="{00000006-4EC8-404B-A986-6465F5D80077}"/>
            </c:ext>
          </c:extLst>
        </c:ser>
        <c:ser>
          <c:idx val="5"/>
          <c:order val="6"/>
          <c:tx>
            <c:strRef>
              <c:f>'Figure 3.1.2.3'!$B$11</c:f>
              <c:strCache>
                <c:ptCount val="1"/>
                <c:pt idx="0">
                  <c:v>Transport and communications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3.1.2.3'!$D$11</c:f>
              <c:numCache>
                <c:formatCode>#\ ##0.0</c:formatCode>
                <c:ptCount val="1"/>
                <c:pt idx="0">
                  <c:v>0.53127273833731159</c:v>
                </c:pt>
              </c:numCache>
            </c:numRef>
          </c:xVal>
          <c:yVal>
            <c:numRef>
              <c:f>'Figure 3.1.2.3'!$E$11</c:f>
              <c:numCache>
                <c:formatCode>#\ ##0.0</c:formatCode>
                <c:ptCount val="1"/>
                <c:pt idx="0">
                  <c:v>14.241468141570776</c:v>
                </c:pt>
              </c:numCache>
            </c:numRef>
          </c:yVal>
          <c:bubbleSize>
            <c:numRef>
              <c:f>'Figure 3.1.2.3'!$C$11</c:f>
              <c:numCache>
                <c:formatCode>0.0</c:formatCode>
                <c:ptCount val="1"/>
                <c:pt idx="0">
                  <c:v>3.730463271455343</c:v>
                </c:pt>
              </c:numCache>
            </c:numRef>
          </c:bubbleSize>
          <c:bubble3D val="0"/>
          <c:extLst>
            <c:ext xmlns:c16="http://schemas.microsoft.com/office/drawing/2014/chart" uri="{C3380CC4-5D6E-409C-BE32-E72D297353CC}">
              <c16:uniqueId val="{00000007-4EC8-404B-A986-6465F5D80077}"/>
            </c:ext>
          </c:extLst>
        </c:ser>
        <c:ser>
          <c:idx val="6"/>
          <c:order val="7"/>
          <c:tx>
            <c:strRef>
              <c:f>'Figure 3.1.2.3'!$B$12</c:f>
              <c:strCache>
                <c:ptCount val="1"/>
                <c:pt idx="0">
                  <c:v>Agriculture</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3.1.2.3'!$D$12</c:f>
              <c:numCache>
                <c:formatCode>#\ ##0.0</c:formatCode>
                <c:ptCount val="1"/>
                <c:pt idx="0">
                  <c:v>0.29119436939984072</c:v>
                </c:pt>
              </c:numCache>
            </c:numRef>
          </c:xVal>
          <c:yVal>
            <c:numRef>
              <c:f>'Figure 3.1.2.3'!$E$12</c:f>
              <c:numCache>
                <c:formatCode>#\ ##0.0</c:formatCode>
                <c:ptCount val="1"/>
                <c:pt idx="0">
                  <c:v>8.5128750010397152</c:v>
                </c:pt>
              </c:numCache>
            </c:numRef>
          </c:yVal>
          <c:bubbleSize>
            <c:numRef>
              <c:f>'Figure 3.1.2.3'!$C$12</c:f>
              <c:numCache>
                <c:formatCode>0.0</c:formatCode>
                <c:ptCount val="1"/>
                <c:pt idx="0">
                  <c:v>3.4206348544325609</c:v>
                </c:pt>
              </c:numCache>
            </c:numRef>
          </c:bubbleSize>
          <c:bubble3D val="0"/>
          <c:extLst>
            <c:ext xmlns:c16="http://schemas.microsoft.com/office/drawing/2014/chart" uri="{C3380CC4-5D6E-409C-BE32-E72D297353CC}">
              <c16:uniqueId val="{00000008-4EC8-404B-A986-6465F5D80077}"/>
            </c:ext>
          </c:extLst>
        </c:ser>
        <c:ser>
          <c:idx val="7"/>
          <c:order val="8"/>
          <c:tx>
            <c:strRef>
              <c:f>'Figure 3.1.2.3'!$B$13</c:f>
              <c:strCache>
                <c:ptCount val="1"/>
                <c:pt idx="0">
                  <c:v>Construction loans incl. mortgage loans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3.1.2.3'!$D$13</c:f>
              <c:numCache>
                <c:formatCode>#\ ##0.0</c:formatCode>
                <c:ptCount val="1"/>
                <c:pt idx="0">
                  <c:v>2.5346553689988305</c:v>
                </c:pt>
              </c:numCache>
            </c:numRef>
          </c:xVal>
          <c:yVal>
            <c:numRef>
              <c:f>'Figure 3.1.2.3'!$E$13</c:f>
              <c:numCache>
                <c:formatCode>#\ ##0.0</c:formatCode>
                <c:ptCount val="1"/>
                <c:pt idx="0">
                  <c:v>27.904146844805457</c:v>
                </c:pt>
              </c:numCache>
            </c:numRef>
          </c:yVal>
          <c:bubbleSize>
            <c:numRef>
              <c:f>'Figure 3.1.2.3'!$C$13</c:f>
              <c:numCache>
                <c:formatCode>0.0</c:formatCode>
                <c:ptCount val="1"/>
                <c:pt idx="0">
                  <c:v>9.0834361756187274</c:v>
                </c:pt>
              </c:numCache>
            </c:numRef>
          </c:bubbleSize>
          <c:bubble3D val="0"/>
          <c:extLst>
            <c:ext xmlns:c16="http://schemas.microsoft.com/office/drawing/2014/chart" uri="{C3380CC4-5D6E-409C-BE32-E72D297353CC}">
              <c16:uniqueId val="{00000009-4EC8-404B-A986-6465F5D80077}"/>
            </c:ext>
          </c:extLst>
        </c:ser>
        <c:ser>
          <c:idx val="8"/>
          <c:order val="9"/>
          <c:tx>
            <c:strRef>
              <c:f>'Figure 3.1.2.3'!$B$14</c:f>
              <c:strCache>
                <c:ptCount val="1"/>
                <c:pt idx="0">
                  <c:v>Consumer loans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3.1.2.3'!$D$14</c:f>
              <c:numCache>
                <c:formatCode>#\ ##0.0</c:formatCode>
                <c:ptCount val="1"/>
                <c:pt idx="0">
                  <c:v>1.6506552458849961</c:v>
                </c:pt>
              </c:numCache>
            </c:numRef>
          </c:xVal>
          <c:yVal>
            <c:numRef>
              <c:f>'Figure 3.1.2.3'!$E$14</c:f>
              <c:numCache>
                <c:formatCode>#\ ##0.0</c:formatCode>
                <c:ptCount val="1"/>
                <c:pt idx="0">
                  <c:v>12.34181066432104</c:v>
                </c:pt>
              </c:numCache>
            </c:numRef>
          </c:yVal>
          <c:bubbleSize>
            <c:numRef>
              <c:f>'Figure 3.1.2.3'!$C$14</c:f>
              <c:numCache>
                <c:formatCode>0.0</c:formatCode>
                <c:ptCount val="1"/>
                <c:pt idx="0">
                  <c:v>13.374498205979435</c:v>
                </c:pt>
              </c:numCache>
            </c:numRef>
          </c:bubbleSize>
          <c:bubble3D val="0"/>
          <c:extLst>
            <c:ext xmlns:c16="http://schemas.microsoft.com/office/drawing/2014/chart" uri="{C3380CC4-5D6E-409C-BE32-E72D297353CC}">
              <c16:uniqueId val="{0000000A-4EC8-404B-A986-6465F5D80077}"/>
            </c:ext>
          </c:extLst>
        </c:ser>
        <c:ser>
          <c:idx val="9"/>
          <c:order val="10"/>
          <c:tx>
            <c:strRef>
              <c:f>'Figure 3.1.2.3'!$B$15</c:f>
              <c:strCache>
                <c:ptCount val="1"/>
                <c:pt idx="0">
                  <c:v>Other loans to individuals</c:v>
                </c:pt>
              </c:strCache>
            </c:strRef>
          </c:tx>
          <c:invertIfNegative val="1"/>
          <c:dLbls>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3.1.2.3'!$D$15</c:f>
              <c:numCache>
                <c:formatCode>#\ ##0.0</c:formatCode>
                <c:ptCount val="1"/>
                <c:pt idx="0">
                  <c:v>0.40319531843593659</c:v>
                </c:pt>
              </c:numCache>
            </c:numRef>
          </c:xVal>
          <c:yVal>
            <c:numRef>
              <c:f>'Figure 3.1.2.3'!$E$15</c:f>
              <c:numCache>
                <c:formatCode>#\ ##0.0</c:formatCode>
                <c:ptCount val="1"/>
                <c:pt idx="0">
                  <c:v>23.82880140038921</c:v>
                </c:pt>
              </c:numCache>
            </c:numRef>
          </c:yVal>
          <c:bubbleSize>
            <c:numRef>
              <c:f>'Figure 3.1.2.3'!$C$15</c:f>
              <c:numCache>
                <c:formatCode>0.0</c:formatCode>
                <c:ptCount val="1"/>
                <c:pt idx="0">
                  <c:v>1.6920503539441603</c:v>
                </c:pt>
              </c:numCache>
            </c:numRef>
          </c:bubbleSize>
          <c:bubble3D val="0"/>
          <c:extLst>
            <c:ext xmlns:c16="http://schemas.microsoft.com/office/drawing/2014/chart" uri="{C3380CC4-5D6E-409C-BE32-E72D297353CC}">
              <c16:uniqueId val="{0000000B-4EC8-404B-A986-6465F5D80077}"/>
            </c:ext>
          </c:extLst>
        </c:ser>
        <c:dLbls>
          <c:showLegendKey val="0"/>
          <c:showVal val="0"/>
          <c:showCatName val="0"/>
          <c:showSerName val="0"/>
          <c:showPercent val="0"/>
          <c:showBubbleSize val="0"/>
        </c:dLbls>
        <c:bubbleScale val="100"/>
        <c:showNegBubbles val="0"/>
        <c:axId val="489960920"/>
        <c:axId val="1"/>
      </c:bubbleChart>
      <c:valAx>
        <c:axId val="489960920"/>
        <c:scaling>
          <c:orientation val="minMax"/>
          <c:max val="9"/>
          <c:min val="0"/>
        </c:scaling>
        <c:delete val="0"/>
        <c:axPos val="b"/>
        <c:title>
          <c:tx>
            <c:rich>
              <a:bodyPr/>
              <a:lstStyle/>
              <a:p>
                <a:pPr>
                  <a:defRPr lang="ru-RU" sz="1000" b="0" i="0" u="none" strike="noStrike" baseline="0">
                    <a:solidFill>
                      <a:srgbClr val="000000"/>
                    </a:solidFill>
                    <a:latin typeface="Times New Roman"/>
                    <a:ea typeface="Times New Roman"/>
                    <a:cs typeface="Times New Roman"/>
                  </a:defRPr>
                </a:pPr>
                <a:r>
                  <a:rPr lang="en-US"/>
                  <a:t>NPLs</a:t>
                </a:r>
                <a:r>
                  <a:rPr lang="en-US" baseline="0"/>
                  <a:t> in the sector/loan portfolio</a:t>
                </a:r>
                <a:r>
                  <a:rPr lang="ru-RU"/>
                  <a:t>, %</a:t>
                </a:r>
              </a:p>
            </c:rich>
          </c:tx>
          <c:layout>
            <c:manualLayout>
              <c:xMode val="edge"/>
              <c:yMode val="edge"/>
              <c:x val="0.27799994195038413"/>
              <c:y val="0.71676385046463786"/>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crossBetween val="midCat"/>
        <c:majorUnit val="1"/>
      </c:valAx>
      <c:valAx>
        <c:axId val="1"/>
        <c:scaling>
          <c:orientation val="minMax"/>
          <c:max val="45"/>
        </c:scaling>
        <c:delete val="0"/>
        <c:axPos val="l"/>
        <c:majorGridlines>
          <c:spPr>
            <a:ln w="0">
              <a:prstDash val="sysDot"/>
            </a:ln>
          </c:spPr>
        </c:majorGridlines>
        <c:title>
          <c:tx>
            <c:rich>
              <a:bodyPr/>
              <a:lstStyle/>
              <a:p>
                <a:pPr>
                  <a:defRPr lang="ru-RU" sz="1000" b="0" i="0" u="none" strike="noStrike" baseline="0">
                    <a:solidFill>
                      <a:srgbClr val="000000"/>
                    </a:solidFill>
                    <a:latin typeface="Times New Roman"/>
                    <a:ea typeface="Times New Roman"/>
                    <a:cs typeface="Times New Roman"/>
                  </a:defRPr>
                </a:pPr>
                <a:r>
                  <a:rPr lang="en-US"/>
                  <a:t>NPLs in the sector/loans in the sector</a:t>
                </a:r>
                <a:r>
                  <a:rPr lang="ru-RU"/>
                  <a:t>, %</a:t>
                </a:r>
              </a:p>
            </c:rich>
          </c:tx>
          <c:layout>
            <c:manualLayout>
              <c:xMode val="edge"/>
              <c:yMode val="edge"/>
              <c:x val="9.9999585359886872E-3"/>
              <c:y val="1.4450828781537443E-2"/>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960920"/>
        <c:crosses val="autoZero"/>
        <c:crossBetween val="midCat"/>
      </c:valAx>
    </c:plotArea>
    <c:legend>
      <c:legendPos val="r"/>
      <c:layout>
        <c:manualLayout>
          <c:xMode val="edge"/>
          <c:yMode val="edge"/>
          <c:wMode val="edge"/>
          <c:hMode val="edge"/>
          <c:x val="2.0000082928022623E-2"/>
          <c:y val="0.81627131068075942"/>
          <c:w val="0.95800010780642941"/>
          <c:h val="0.9913310160554254"/>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789485803336558"/>
          <c:y val="5.2083509940287133E-2"/>
          <c:w val="0.85894825138595066"/>
          <c:h val="0.54722961858180252"/>
        </c:manualLayout>
      </c:layout>
      <c:barChart>
        <c:barDir val="col"/>
        <c:grouping val="percentStacked"/>
        <c:varyColors val="0"/>
        <c:ser>
          <c:idx val="0"/>
          <c:order val="0"/>
          <c:tx>
            <c:strRef>
              <c:f>'Figure 3.1.2.4'!$B$9</c:f>
              <c:strCache>
                <c:ptCount val="1"/>
                <c:pt idx="0">
                  <c:v>Transport and communications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3.1.2.4'!$C$9:$G$9</c:f>
              <c:numCache>
                <c:formatCode>0.0%</c:formatCode>
                <c:ptCount val="5"/>
                <c:pt idx="0">
                  <c:v>4.3913935819577241E-2</c:v>
                </c:pt>
                <c:pt idx="1">
                  <c:v>4.0795143407809979E-2</c:v>
                </c:pt>
                <c:pt idx="2">
                  <c:v>0.25794941724421228</c:v>
                </c:pt>
                <c:pt idx="3">
                  <c:v>0</c:v>
                </c:pt>
                <c:pt idx="4">
                  <c:v>0.12133222556774316</c:v>
                </c:pt>
              </c:numCache>
            </c:numRef>
          </c:val>
          <c:extLst>
            <c:ext xmlns:c16="http://schemas.microsoft.com/office/drawing/2014/chart" uri="{C3380CC4-5D6E-409C-BE32-E72D297353CC}">
              <c16:uniqueId val="{00000000-3579-4F6C-BCDD-120BEDF48CE1}"/>
            </c:ext>
          </c:extLst>
        </c:ser>
        <c:ser>
          <c:idx val="8"/>
          <c:order val="1"/>
          <c:tx>
            <c:strRef>
              <c:f>'Figure 3.1.2.4'!$B$13</c:f>
              <c:strCache>
                <c:ptCount val="1"/>
                <c:pt idx="0">
                  <c:v>Other loans to individuals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3.1.2.4'!$C$13:$G$13</c:f>
              <c:numCache>
                <c:formatCode>0.0%</c:formatCode>
                <c:ptCount val="5"/>
                <c:pt idx="0">
                  <c:v>2.4449723335853322E-4</c:v>
                </c:pt>
                <c:pt idx="1">
                  <c:v>0</c:v>
                </c:pt>
                <c:pt idx="2">
                  <c:v>0</c:v>
                </c:pt>
                <c:pt idx="3">
                  <c:v>0</c:v>
                </c:pt>
                <c:pt idx="4">
                  <c:v>6.7556007733704333E-3</c:v>
                </c:pt>
              </c:numCache>
            </c:numRef>
          </c:val>
          <c:extLst>
            <c:ext xmlns:c16="http://schemas.microsoft.com/office/drawing/2014/chart" uri="{C3380CC4-5D6E-409C-BE32-E72D297353CC}">
              <c16:uniqueId val="{00000001-3579-4F6C-BCDD-120BEDF48CE1}"/>
            </c:ext>
          </c:extLst>
        </c:ser>
        <c:ser>
          <c:idx val="5"/>
          <c:order val="2"/>
          <c:tx>
            <c:strRef>
              <c:f>'Figure 3.1.2.4'!$B$8</c:f>
              <c:strCache>
                <c:ptCount val="1"/>
                <c:pt idx="0">
                  <c:v>Trade</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3.1.2.4'!$C$8:$G$8</c:f>
              <c:numCache>
                <c:formatCode>0.0%</c:formatCode>
                <c:ptCount val="5"/>
                <c:pt idx="0">
                  <c:v>0.18305557207047038</c:v>
                </c:pt>
                <c:pt idx="1">
                  <c:v>0.21209674710380938</c:v>
                </c:pt>
                <c:pt idx="2">
                  <c:v>0.32365233152363476</c:v>
                </c:pt>
                <c:pt idx="3">
                  <c:v>0</c:v>
                </c:pt>
                <c:pt idx="4">
                  <c:v>0.13293585750191872</c:v>
                </c:pt>
              </c:numCache>
            </c:numRef>
          </c:val>
          <c:extLst>
            <c:ext xmlns:c16="http://schemas.microsoft.com/office/drawing/2014/chart" uri="{C3380CC4-5D6E-409C-BE32-E72D297353CC}">
              <c16:uniqueId val="{00000002-3579-4F6C-BCDD-120BEDF48CE1}"/>
            </c:ext>
          </c:extLst>
        </c:ser>
        <c:ser>
          <c:idx val="6"/>
          <c:order val="3"/>
          <c:tx>
            <c:strRef>
              <c:f>'Figure 3.1.2.4'!$B$12</c:f>
              <c:strCache>
                <c:ptCount val="1"/>
                <c:pt idx="0">
                  <c:v>Consumer loans to individuals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3.1.2.4'!$C$12:$G$12</c:f>
              <c:numCache>
                <c:formatCode>0.0%</c:formatCode>
                <c:ptCount val="5"/>
                <c:pt idx="0">
                  <c:v>2.5494240053467593E-2</c:v>
                </c:pt>
                <c:pt idx="1">
                  <c:v>0</c:v>
                </c:pt>
                <c:pt idx="2">
                  <c:v>1.2184704749130505E-2</c:v>
                </c:pt>
                <c:pt idx="3">
                  <c:v>0.1204134424410135</c:v>
                </c:pt>
                <c:pt idx="4">
                  <c:v>0.23794479108314007</c:v>
                </c:pt>
              </c:numCache>
            </c:numRef>
          </c:val>
          <c:extLst>
            <c:ext xmlns:c16="http://schemas.microsoft.com/office/drawing/2014/chart" uri="{C3380CC4-5D6E-409C-BE32-E72D297353CC}">
              <c16:uniqueId val="{00000003-3579-4F6C-BCDD-120BEDF48CE1}"/>
            </c:ext>
          </c:extLst>
        </c:ser>
        <c:ser>
          <c:idx val="3"/>
          <c:order val="4"/>
          <c:tx>
            <c:strRef>
              <c:f>'Figure 3.1.2.4'!$B$7</c:f>
              <c:strCache>
                <c:ptCount val="1"/>
                <c:pt idx="0">
                  <c:v>Construction and real estate operations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3.1.2.4'!$C$7:$G$7</c:f>
              <c:numCache>
                <c:formatCode>0.0%</c:formatCode>
                <c:ptCount val="5"/>
                <c:pt idx="0">
                  <c:v>0.41694827333274459</c:v>
                </c:pt>
                <c:pt idx="1">
                  <c:v>0.45606984180622795</c:v>
                </c:pt>
                <c:pt idx="2">
                  <c:v>9.0959951275964526E-2</c:v>
                </c:pt>
                <c:pt idx="3">
                  <c:v>0.36267365185762529</c:v>
                </c:pt>
                <c:pt idx="4">
                  <c:v>0</c:v>
                </c:pt>
              </c:numCache>
            </c:numRef>
          </c:val>
          <c:extLst>
            <c:ext xmlns:c16="http://schemas.microsoft.com/office/drawing/2014/chart" uri="{C3380CC4-5D6E-409C-BE32-E72D297353CC}">
              <c16:uniqueId val="{00000004-3579-4F6C-BCDD-120BEDF48CE1}"/>
            </c:ext>
          </c:extLst>
        </c:ser>
        <c:ser>
          <c:idx val="7"/>
          <c:order val="5"/>
          <c:tx>
            <c:strRef>
              <c:f>'Figure 3.1.2.4'!$B$11</c:f>
              <c:strCache>
                <c:ptCount val="1"/>
                <c:pt idx="0">
                  <c:v>Loans for construction and renovation to individuals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3.1.2.4'!$C$11:$G$11</c:f>
              <c:numCache>
                <c:formatCode>0.0%</c:formatCode>
                <c:ptCount val="5"/>
                <c:pt idx="0">
                  <c:v>3.9030603531005223E-2</c:v>
                </c:pt>
                <c:pt idx="1">
                  <c:v>2.8775359770174831E-2</c:v>
                </c:pt>
                <c:pt idx="2">
                  <c:v>0</c:v>
                </c:pt>
                <c:pt idx="3">
                  <c:v>8.4584676481688673E-2</c:v>
                </c:pt>
                <c:pt idx="4">
                  <c:v>0.12139248139416263</c:v>
                </c:pt>
              </c:numCache>
            </c:numRef>
          </c:val>
          <c:extLst>
            <c:ext xmlns:c16="http://schemas.microsoft.com/office/drawing/2014/chart" uri="{C3380CC4-5D6E-409C-BE32-E72D297353CC}">
              <c16:uniqueId val="{00000005-3579-4F6C-BCDD-120BEDF48CE1}"/>
            </c:ext>
          </c:extLst>
        </c:ser>
        <c:ser>
          <c:idx val="1"/>
          <c:order val="6"/>
          <c:tx>
            <c:strRef>
              <c:f>'Figure 3.1.2.4'!$B$6</c:f>
              <c:strCache>
                <c:ptCount val="1"/>
                <c:pt idx="0">
                  <c:v>Industry</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3.1.2.4'!$C$6:$G$6</c:f>
              <c:numCache>
                <c:formatCode>0.0%</c:formatCode>
                <c:ptCount val="5"/>
                <c:pt idx="0">
                  <c:v>0.20666499153075502</c:v>
                </c:pt>
                <c:pt idx="1">
                  <c:v>0.24646380921516212</c:v>
                </c:pt>
                <c:pt idx="2">
                  <c:v>0.31515673231732527</c:v>
                </c:pt>
                <c:pt idx="3">
                  <c:v>0</c:v>
                </c:pt>
                <c:pt idx="4">
                  <c:v>3.2331180601861166E-2</c:v>
                </c:pt>
              </c:numCache>
            </c:numRef>
          </c:val>
          <c:extLst>
            <c:ext xmlns:c16="http://schemas.microsoft.com/office/drawing/2014/chart" uri="{C3380CC4-5D6E-409C-BE32-E72D297353CC}">
              <c16:uniqueId val="{00000006-3579-4F6C-BCDD-120BEDF48CE1}"/>
            </c:ext>
          </c:extLst>
        </c:ser>
        <c:ser>
          <c:idx val="4"/>
          <c:order val="7"/>
          <c:tx>
            <c:strRef>
              <c:f>'Figure 3.1.2.4'!$B$10</c:f>
              <c:strCache>
                <c:ptCount val="1"/>
                <c:pt idx="0">
                  <c:v>Services</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3.1.2.4'!$C$10:$G$10</c:f>
              <c:numCache>
                <c:formatCode>0.0%</c:formatCode>
                <c:ptCount val="5"/>
                <c:pt idx="0">
                  <c:v>7.1436683782970814E-2</c:v>
                </c:pt>
                <c:pt idx="1">
                  <c:v>0</c:v>
                </c:pt>
                <c:pt idx="2">
                  <c:v>0</c:v>
                </c:pt>
                <c:pt idx="3">
                  <c:v>0.43232822921967251</c:v>
                </c:pt>
                <c:pt idx="4">
                  <c:v>0.33137697434650903</c:v>
                </c:pt>
              </c:numCache>
            </c:numRef>
          </c:val>
          <c:extLst>
            <c:ext xmlns:c16="http://schemas.microsoft.com/office/drawing/2014/chart" uri="{C3380CC4-5D6E-409C-BE32-E72D297353CC}">
              <c16:uniqueId val="{00000007-3579-4F6C-BCDD-120BEDF48CE1}"/>
            </c:ext>
          </c:extLst>
        </c:ser>
        <c:ser>
          <c:idx val="2"/>
          <c:order val="8"/>
          <c:tx>
            <c:strRef>
              <c:f>'Figure 3.1.2.4'!$B$5</c:f>
              <c:strCache>
                <c:ptCount val="1"/>
                <c:pt idx="0">
                  <c:v>Agriculture</c:v>
                </c:pt>
              </c:strCache>
            </c:strRef>
          </c:tx>
          <c:invertIfNegative val="0"/>
          <c:cat>
            <c:strRef>
              <c:f>'Figure 3.1.2.4'!$C$4:$G$4</c:f>
              <c:strCache>
                <c:ptCount val="5"/>
                <c:pt idx="0">
                  <c:v>Total banking system </c:v>
                </c:pt>
                <c:pt idx="1">
                  <c:v>1 group </c:v>
                </c:pt>
                <c:pt idx="2">
                  <c:v>2 group </c:v>
                </c:pt>
                <c:pt idx="3">
                  <c:v>3 group </c:v>
                </c:pt>
                <c:pt idx="4">
                  <c:v>4 group </c:v>
                </c:pt>
              </c:strCache>
            </c:strRef>
          </c:cat>
          <c:val>
            <c:numRef>
              <c:f>'Figure 3.1.2.4'!$C$5:$G$5</c:f>
              <c:numCache>
                <c:formatCode>0.0%</c:formatCode>
                <c:ptCount val="5"/>
                <c:pt idx="0">
                  <c:v>1.3211202645650604E-2</c:v>
                </c:pt>
                <c:pt idx="1">
                  <c:v>1.5799098696815735E-2</c:v>
                </c:pt>
                <c:pt idx="2">
                  <c:v>9.6862889732610689E-5</c:v>
                </c:pt>
                <c:pt idx="3">
                  <c:v>0</c:v>
                </c:pt>
                <c:pt idx="4">
                  <c:v>1.5930888731294779E-2</c:v>
                </c:pt>
              </c:numCache>
            </c:numRef>
          </c:val>
          <c:extLst>
            <c:ext xmlns:c16="http://schemas.microsoft.com/office/drawing/2014/chart" uri="{C3380CC4-5D6E-409C-BE32-E72D297353CC}">
              <c16:uniqueId val="{00000008-3579-4F6C-BCDD-120BEDF48CE1}"/>
            </c:ext>
          </c:extLst>
        </c:ser>
        <c:dLbls>
          <c:showLegendKey val="0"/>
          <c:showVal val="0"/>
          <c:showCatName val="0"/>
          <c:showSerName val="0"/>
          <c:showPercent val="0"/>
          <c:showBubbleSize val="0"/>
        </c:dLbls>
        <c:gapWidth val="150"/>
        <c:overlap val="100"/>
        <c:axId val="489951080"/>
        <c:axId val="1"/>
      </c:barChart>
      <c:catAx>
        <c:axId val="4899510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951080"/>
        <c:crosses val="autoZero"/>
        <c:crossBetween val="between"/>
        <c:majorUnit val="0.2"/>
      </c:valAx>
    </c:plotArea>
    <c:legend>
      <c:legendPos val="r"/>
      <c:layout>
        <c:manualLayout>
          <c:xMode val="edge"/>
          <c:yMode val="edge"/>
          <c:wMode val="edge"/>
          <c:hMode val="edge"/>
          <c:x val="1.052639253426655E-2"/>
          <c:y val="0.76404617036506806"/>
          <c:w val="0.99368539580700566"/>
          <c:h val="0.98758530183727045"/>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5609756097560959E-2"/>
          <c:y val="9.8425196850393748E-2"/>
          <c:w val="0.84491725768321679"/>
          <c:h val="0.59032258064515952"/>
        </c:manualLayout>
      </c:layout>
      <c:barChart>
        <c:barDir val="col"/>
        <c:grouping val="clustered"/>
        <c:varyColors val="0"/>
        <c:ser>
          <c:idx val="0"/>
          <c:order val="0"/>
          <c:tx>
            <c:strRef>
              <c:f>'Figure 3.1.2.5'!$B$6</c:f>
              <c:strCache>
                <c:ptCount val="1"/>
                <c:pt idx="0">
                  <c:v>Total liabilities to capital</c:v>
                </c:pt>
              </c:strCache>
            </c:strRef>
          </c:tx>
          <c:invertIfNegative val="0"/>
          <c:cat>
            <c:strRef>
              <c:f>'Figure 3.1.2.5'!$C$4:$I$4</c:f>
              <c:strCache>
                <c:ptCount val="7"/>
                <c:pt idx="0">
                  <c:v>12.2010</c:v>
                </c:pt>
                <c:pt idx="1">
                  <c:v>03.2011</c:v>
                </c:pt>
                <c:pt idx="2">
                  <c:v>06. 2011</c:v>
                </c:pt>
                <c:pt idx="3">
                  <c:v>09. 2011</c:v>
                </c:pt>
                <c:pt idx="4">
                  <c:v>12. 2011</c:v>
                </c:pt>
                <c:pt idx="5">
                  <c:v>03.2012</c:v>
                </c:pt>
                <c:pt idx="6">
                  <c:v>06. 2012</c:v>
                </c:pt>
              </c:strCache>
            </c:strRef>
          </c:cat>
          <c:val>
            <c:numRef>
              <c:f>'Figure 3.1.2.5'!$C$6:$I$6</c:f>
              <c:numCache>
                <c:formatCode>_-* #\ ##0.00_р_._-;\-* #\ ##0.00_р_._-;_-* "-"??_р_._-;_-@_-</c:formatCode>
                <c:ptCount val="7"/>
                <c:pt idx="0">
                  <c:v>4.3456812327401879</c:v>
                </c:pt>
                <c:pt idx="1">
                  <c:v>4.0061629692417187</c:v>
                </c:pt>
                <c:pt idx="2">
                  <c:v>4.0936963557406774</c:v>
                </c:pt>
                <c:pt idx="3">
                  <c:v>3.9329288606155597</c:v>
                </c:pt>
                <c:pt idx="4">
                  <c:v>4.0560401344392583</c:v>
                </c:pt>
                <c:pt idx="5">
                  <c:v>3.655967520728693</c:v>
                </c:pt>
                <c:pt idx="6">
                  <c:v>3.7794655165694069</c:v>
                </c:pt>
              </c:numCache>
            </c:numRef>
          </c:val>
          <c:extLst>
            <c:ext xmlns:c16="http://schemas.microsoft.com/office/drawing/2014/chart" uri="{C3380CC4-5D6E-409C-BE32-E72D297353CC}">
              <c16:uniqueId val="{00000000-B751-4E89-B022-522D9EB4BEFF}"/>
            </c:ext>
          </c:extLst>
        </c:ser>
        <c:ser>
          <c:idx val="1"/>
          <c:order val="1"/>
          <c:tx>
            <c:strRef>
              <c:f>'Figure 3.1.2.5'!$B$7</c:f>
              <c:strCache>
                <c:ptCount val="1"/>
                <c:pt idx="0">
                  <c:v>Indebtedness to banks to capital</c:v>
                </c:pt>
              </c:strCache>
            </c:strRef>
          </c:tx>
          <c:invertIfNegative val="0"/>
          <c:cat>
            <c:strRef>
              <c:f>'Figure 3.1.2.5'!$C$4:$I$4</c:f>
              <c:strCache>
                <c:ptCount val="7"/>
                <c:pt idx="0">
                  <c:v>12.2010</c:v>
                </c:pt>
                <c:pt idx="1">
                  <c:v>03.2011</c:v>
                </c:pt>
                <c:pt idx="2">
                  <c:v>06. 2011</c:v>
                </c:pt>
                <c:pt idx="3">
                  <c:v>09. 2011</c:v>
                </c:pt>
                <c:pt idx="4">
                  <c:v>12. 2011</c:v>
                </c:pt>
                <c:pt idx="5">
                  <c:v>03.2012</c:v>
                </c:pt>
                <c:pt idx="6">
                  <c:v>06. 2012</c:v>
                </c:pt>
              </c:strCache>
            </c:strRef>
          </c:cat>
          <c:val>
            <c:numRef>
              <c:f>'Figure 3.1.2.5'!$C$7:$I$7</c:f>
              <c:numCache>
                <c:formatCode>_-* #\ ##0.00_р_._-;\-* #\ ##0.00_р_._-;_-* "-"??_р_._-;_-@_-</c:formatCode>
                <c:ptCount val="7"/>
                <c:pt idx="0">
                  <c:v>2.8937248498390957</c:v>
                </c:pt>
                <c:pt idx="1">
                  <c:v>2.5826318023805919</c:v>
                </c:pt>
                <c:pt idx="2">
                  <c:v>2.6723935885678292</c:v>
                </c:pt>
                <c:pt idx="3">
                  <c:v>2.6126077381422266</c:v>
                </c:pt>
                <c:pt idx="4">
                  <c:v>2.7159120221891109</c:v>
                </c:pt>
                <c:pt idx="5">
                  <c:v>2.5600690435549818</c:v>
                </c:pt>
                <c:pt idx="6">
                  <c:v>2.6908875934619405</c:v>
                </c:pt>
              </c:numCache>
            </c:numRef>
          </c:val>
          <c:extLst>
            <c:ext xmlns:c16="http://schemas.microsoft.com/office/drawing/2014/chart" uri="{C3380CC4-5D6E-409C-BE32-E72D297353CC}">
              <c16:uniqueId val="{00000001-B751-4E89-B022-522D9EB4BEFF}"/>
            </c:ext>
          </c:extLst>
        </c:ser>
        <c:dLbls>
          <c:showLegendKey val="0"/>
          <c:showVal val="0"/>
          <c:showCatName val="0"/>
          <c:showSerName val="0"/>
          <c:showPercent val="0"/>
          <c:showBubbleSize val="0"/>
        </c:dLbls>
        <c:gapWidth val="150"/>
        <c:axId val="489960264"/>
        <c:axId val="1"/>
      </c:barChart>
      <c:lineChart>
        <c:grouping val="standard"/>
        <c:varyColors val="0"/>
        <c:ser>
          <c:idx val="2"/>
          <c:order val="2"/>
          <c:tx>
            <c:strRef>
              <c:f>'Figure 3.1.2.5'!$B$5</c:f>
              <c:strCache>
                <c:ptCount val="1"/>
                <c:pt idx="0">
                  <c:v>Percent change in total income, as % y-to-y (right axis)</c:v>
                </c:pt>
              </c:strCache>
            </c:strRef>
          </c:tx>
          <c:spPr>
            <a:ln w="50800"/>
          </c:spPr>
          <c:marker>
            <c:symbol val="diamond"/>
            <c:size val="8"/>
          </c:marker>
          <c:val>
            <c:numRef>
              <c:f>'Figure 3.1.2.5'!$C$5:$I$5</c:f>
              <c:numCache>
                <c:formatCode>_-* #\ ##0.00_р_._-;\-* #\ ##0.00_р_._-;_-* "-"??_р_._-;_-@_-</c:formatCode>
                <c:ptCount val="7"/>
                <c:pt idx="0">
                  <c:v>112.33271799599714</c:v>
                </c:pt>
                <c:pt idx="1">
                  <c:v>78.904559175958099</c:v>
                </c:pt>
                <c:pt idx="2">
                  <c:v>59.449015829032646</c:v>
                </c:pt>
                <c:pt idx="3">
                  <c:v>39.874599233440847</c:v>
                </c:pt>
                <c:pt idx="4">
                  <c:v>26.437379268513268</c:v>
                </c:pt>
                <c:pt idx="5">
                  <c:v>20.665483978018727</c:v>
                </c:pt>
                <c:pt idx="6">
                  <c:v>14.957332099527477</c:v>
                </c:pt>
              </c:numCache>
            </c:numRef>
          </c:val>
          <c:smooth val="0"/>
          <c:extLst>
            <c:ext xmlns:c16="http://schemas.microsoft.com/office/drawing/2014/chart" uri="{C3380CC4-5D6E-409C-BE32-E72D297353CC}">
              <c16:uniqueId val="{00000002-B751-4E89-B022-522D9EB4BEFF}"/>
            </c:ext>
          </c:extLst>
        </c:ser>
        <c:dLbls>
          <c:showLegendKey val="0"/>
          <c:showVal val="0"/>
          <c:showCatName val="0"/>
          <c:showSerName val="0"/>
          <c:showPercent val="0"/>
          <c:showBubbleSize val="0"/>
        </c:dLbls>
        <c:marker val="1"/>
        <c:smooth val="0"/>
        <c:axId val="3"/>
        <c:axId val="4"/>
      </c:lineChart>
      <c:catAx>
        <c:axId val="489960264"/>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960264"/>
        <c:crosses val="autoZero"/>
        <c:crossBetween val="between"/>
        <c:majorUnit val="1"/>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cross"/>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5"/>
        <c:dispUnits>
          <c:builtInUnit val="hundreds"/>
        </c:dispUnits>
      </c:valAx>
    </c:plotArea>
    <c:legend>
      <c:legendPos val="b"/>
      <c:layout>
        <c:manualLayout>
          <c:xMode val="edge"/>
          <c:yMode val="edge"/>
          <c:wMode val="edge"/>
          <c:hMode val="edge"/>
          <c:x val="5.3658532045196473E-2"/>
          <c:y val="0.80394531379780065"/>
          <c:w val="0.94634146795480345"/>
          <c:h val="0.99358217880992727"/>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3526816850143732E-2"/>
          <c:y val="4.6188306727935717E-2"/>
          <c:w val="0.81710604883287752"/>
          <c:h val="0.63777973010688482"/>
        </c:manualLayout>
      </c:layout>
      <c:barChart>
        <c:barDir val="col"/>
        <c:grouping val="stacked"/>
        <c:varyColors val="0"/>
        <c:ser>
          <c:idx val="0"/>
          <c:order val="0"/>
          <c:tx>
            <c:strRef>
              <c:f>'Figure 2.1.6'!$C$4</c:f>
              <c:strCache>
                <c:ptCount val="1"/>
                <c:pt idx="0">
                  <c:v>Equity</c:v>
                </c:pt>
              </c:strCache>
            </c:strRef>
          </c:tx>
          <c:invertIfNegative val="0"/>
          <c:cat>
            <c:numRef>
              <c:f>'Figure 2.1.6'!$B$5:$B$10</c:f>
              <c:numCache>
                <c:formatCode>mm/yyyy</c:formatCode>
                <c:ptCount val="6"/>
                <c:pt idx="0">
                  <c:v>39326</c:v>
                </c:pt>
                <c:pt idx="1">
                  <c:v>39692</c:v>
                </c:pt>
                <c:pt idx="2">
                  <c:v>40057</c:v>
                </c:pt>
                <c:pt idx="3">
                  <c:v>40422</c:v>
                </c:pt>
                <c:pt idx="4">
                  <c:v>40787</c:v>
                </c:pt>
                <c:pt idx="5">
                  <c:v>41153</c:v>
                </c:pt>
              </c:numCache>
            </c:numRef>
          </c:cat>
          <c:val>
            <c:numRef>
              <c:f>'Figure 2.1.6'!$C$5:$C$10</c:f>
              <c:numCache>
                <c:formatCode>0.00</c:formatCode>
                <c:ptCount val="6"/>
                <c:pt idx="0">
                  <c:v>50.160948079285674</c:v>
                </c:pt>
                <c:pt idx="1">
                  <c:v>43.562899631121191</c:v>
                </c:pt>
                <c:pt idx="2">
                  <c:v>32.411067463575833</c:v>
                </c:pt>
                <c:pt idx="3">
                  <c:v>46.05685651264897</c:v>
                </c:pt>
                <c:pt idx="4">
                  <c:v>47.370387078186759</c:v>
                </c:pt>
                <c:pt idx="5">
                  <c:v>54.007420550471544</c:v>
                </c:pt>
              </c:numCache>
            </c:numRef>
          </c:val>
          <c:extLst>
            <c:ext xmlns:c16="http://schemas.microsoft.com/office/drawing/2014/chart" uri="{C3380CC4-5D6E-409C-BE32-E72D297353CC}">
              <c16:uniqueId val="{00000000-183C-415A-8B2B-0A3EC2F2464B}"/>
            </c:ext>
          </c:extLst>
        </c:ser>
        <c:ser>
          <c:idx val="1"/>
          <c:order val="1"/>
          <c:tx>
            <c:strRef>
              <c:f>'Figure 2.1.6'!$D$4</c:f>
              <c:strCache>
                <c:ptCount val="1"/>
                <c:pt idx="0">
                  <c:v>Foreign investments </c:v>
                </c:pt>
              </c:strCache>
            </c:strRef>
          </c:tx>
          <c:invertIfNegative val="0"/>
          <c:cat>
            <c:numRef>
              <c:f>'Figure 2.1.6'!$B$5:$B$10</c:f>
              <c:numCache>
                <c:formatCode>mm/yyyy</c:formatCode>
                <c:ptCount val="6"/>
                <c:pt idx="0">
                  <c:v>39326</c:v>
                </c:pt>
                <c:pt idx="1">
                  <c:v>39692</c:v>
                </c:pt>
                <c:pt idx="2">
                  <c:v>40057</c:v>
                </c:pt>
                <c:pt idx="3">
                  <c:v>40422</c:v>
                </c:pt>
                <c:pt idx="4">
                  <c:v>40787</c:v>
                </c:pt>
                <c:pt idx="5">
                  <c:v>41153</c:v>
                </c:pt>
              </c:numCache>
            </c:numRef>
          </c:cat>
          <c:val>
            <c:numRef>
              <c:f>'Figure 2.1.6'!$D$5:$D$10</c:f>
              <c:numCache>
                <c:formatCode>0.00</c:formatCode>
                <c:ptCount val="6"/>
                <c:pt idx="0">
                  <c:v>20.48780330293982</c:v>
                </c:pt>
                <c:pt idx="1">
                  <c:v>23.207623838979007</c:v>
                </c:pt>
                <c:pt idx="2">
                  <c:v>41.237325417421751</c:v>
                </c:pt>
                <c:pt idx="3">
                  <c:v>25.261362830302541</c:v>
                </c:pt>
                <c:pt idx="4">
                  <c:v>23.220651139427627</c:v>
                </c:pt>
                <c:pt idx="5">
                  <c:v>14.772233480202216</c:v>
                </c:pt>
              </c:numCache>
            </c:numRef>
          </c:val>
          <c:extLst>
            <c:ext xmlns:c16="http://schemas.microsoft.com/office/drawing/2014/chart" uri="{C3380CC4-5D6E-409C-BE32-E72D297353CC}">
              <c16:uniqueId val="{00000001-183C-415A-8B2B-0A3EC2F2464B}"/>
            </c:ext>
          </c:extLst>
        </c:ser>
        <c:ser>
          <c:idx val="2"/>
          <c:order val="2"/>
          <c:tx>
            <c:strRef>
              <c:f>'Figure 2.1.6'!$E$4</c:f>
              <c:strCache>
                <c:ptCount val="1"/>
                <c:pt idx="0">
                  <c:v>Borrowed funds </c:v>
                </c:pt>
              </c:strCache>
            </c:strRef>
          </c:tx>
          <c:invertIfNegative val="0"/>
          <c:cat>
            <c:numRef>
              <c:f>'Figure 2.1.6'!$B$5:$B$10</c:f>
              <c:numCache>
                <c:formatCode>mm/yyyy</c:formatCode>
                <c:ptCount val="6"/>
                <c:pt idx="0">
                  <c:v>39326</c:v>
                </c:pt>
                <c:pt idx="1">
                  <c:v>39692</c:v>
                </c:pt>
                <c:pt idx="2">
                  <c:v>40057</c:v>
                </c:pt>
                <c:pt idx="3">
                  <c:v>40422</c:v>
                </c:pt>
                <c:pt idx="4">
                  <c:v>40787</c:v>
                </c:pt>
                <c:pt idx="5">
                  <c:v>41153</c:v>
                </c:pt>
              </c:numCache>
            </c:numRef>
          </c:cat>
          <c:val>
            <c:numRef>
              <c:f>'Figure 2.1.6'!$E$5:$E$10</c:f>
              <c:numCache>
                <c:formatCode>0.00</c:formatCode>
                <c:ptCount val="6"/>
                <c:pt idx="0">
                  <c:v>13.362463334928787</c:v>
                </c:pt>
                <c:pt idx="1">
                  <c:v>14.70999537851595</c:v>
                </c:pt>
                <c:pt idx="2">
                  <c:v>9.1138304806064419</c:v>
                </c:pt>
                <c:pt idx="3">
                  <c:v>7.9552026385208707</c:v>
                </c:pt>
                <c:pt idx="4">
                  <c:v>10.739794124405623</c:v>
                </c:pt>
                <c:pt idx="5">
                  <c:v>11.095798536809196</c:v>
                </c:pt>
              </c:numCache>
            </c:numRef>
          </c:val>
          <c:extLst>
            <c:ext xmlns:c16="http://schemas.microsoft.com/office/drawing/2014/chart" uri="{C3380CC4-5D6E-409C-BE32-E72D297353CC}">
              <c16:uniqueId val="{00000002-183C-415A-8B2B-0A3EC2F2464B}"/>
            </c:ext>
          </c:extLst>
        </c:ser>
        <c:ser>
          <c:idx val="3"/>
          <c:order val="3"/>
          <c:tx>
            <c:strRef>
              <c:f>'Figure 2.1.6'!$F$4</c:f>
              <c:strCache>
                <c:ptCount val="1"/>
                <c:pt idx="0">
                  <c:v>State budget </c:v>
                </c:pt>
              </c:strCache>
            </c:strRef>
          </c:tx>
          <c:invertIfNegative val="0"/>
          <c:cat>
            <c:numRef>
              <c:f>'Figure 2.1.6'!$B$5:$B$10</c:f>
              <c:numCache>
                <c:formatCode>mm/yyyy</c:formatCode>
                <c:ptCount val="6"/>
                <c:pt idx="0">
                  <c:v>39326</c:v>
                </c:pt>
                <c:pt idx="1">
                  <c:v>39692</c:v>
                </c:pt>
                <c:pt idx="2">
                  <c:v>40057</c:v>
                </c:pt>
                <c:pt idx="3">
                  <c:v>40422</c:v>
                </c:pt>
                <c:pt idx="4">
                  <c:v>40787</c:v>
                </c:pt>
                <c:pt idx="5">
                  <c:v>41153</c:v>
                </c:pt>
              </c:numCache>
            </c:numRef>
          </c:cat>
          <c:val>
            <c:numRef>
              <c:f>'Figure 2.1.6'!$F$5:$F$10</c:f>
              <c:numCache>
                <c:formatCode>0.00</c:formatCode>
                <c:ptCount val="6"/>
                <c:pt idx="0">
                  <c:v>15.988785282845729</c:v>
                </c:pt>
                <c:pt idx="1">
                  <c:v>18.519481151383857</c:v>
                </c:pt>
                <c:pt idx="2">
                  <c:v>17.237776638395975</c:v>
                </c:pt>
                <c:pt idx="3">
                  <c:v>20.726578018527618</c:v>
                </c:pt>
                <c:pt idx="4">
                  <c:v>18.669167657980001</c:v>
                </c:pt>
                <c:pt idx="5">
                  <c:v>20.124547432517055</c:v>
                </c:pt>
              </c:numCache>
            </c:numRef>
          </c:val>
          <c:extLst>
            <c:ext xmlns:c16="http://schemas.microsoft.com/office/drawing/2014/chart" uri="{C3380CC4-5D6E-409C-BE32-E72D297353CC}">
              <c16:uniqueId val="{00000003-183C-415A-8B2B-0A3EC2F2464B}"/>
            </c:ext>
          </c:extLst>
        </c:ser>
        <c:dLbls>
          <c:showLegendKey val="0"/>
          <c:showVal val="0"/>
          <c:showCatName val="0"/>
          <c:showSerName val="0"/>
          <c:showPercent val="0"/>
          <c:showBubbleSize val="0"/>
        </c:dLbls>
        <c:gapWidth val="100"/>
        <c:overlap val="100"/>
        <c:axId val="461329536"/>
        <c:axId val="1"/>
      </c:barChart>
      <c:lineChart>
        <c:grouping val="standard"/>
        <c:varyColors val="0"/>
        <c:ser>
          <c:idx val="4"/>
          <c:order val="4"/>
          <c:tx>
            <c:strRef>
              <c:f>'Figure 2.1.6'!$G$4</c:f>
              <c:strCache>
                <c:ptCount val="1"/>
                <c:pt idx="0">
                  <c:v>Real growth of investments  (right axis)</c:v>
                </c:pt>
              </c:strCache>
            </c:strRef>
          </c:tx>
          <c:spPr>
            <a:ln w="38100"/>
          </c:spPr>
          <c:marker>
            <c:symbol val="circle"/>
            <c:size val="5"/>
          </c:marker>
          <c:cat>
            <c:numRef>
              <c:f>'Figure 2.1.6'!$B$5:$B$10</c:f>
              <c:numCache>
                <c:formatCode>mm/yyyy</c:formatCode>
                <c:ptCount val="6"/>
                <c:pt idx="0">
                  <c:v>39326</c:v>
                </c:pt>
                <c:pt idx="1">
                  <c:v>39692</c:v>
                </c:pt>
                <c:pt idx="2">
                  <c:v>40057</c:v>
                </c:pt>
                <c:pt idx="3">
                  <c:v>40422</c:v>
                </c:pt>
                <c:pt idx="4">
                  <c:v>40787</c:v>
                </c:pt>
                <c:pt idx="5">
                  <c:v>41153</c:v>
                </c:pt>
              </c:numCache>
            </c:numRef>
          </c:cat>
          <c:val>
            <c:numRef>
              <c:f>'Figure 2.1.6'!$G$5:$G$10</c:f>
              <c:numCache>
                <c:formatCode>0.0</c:formatCode>
                <c:ptCount val="6"/>
                <c:pt idx="0">
                  <c:v>11.900000000000006</c:v>
                </c:pt>
                <c:pt idx="1">
                  <c:v>8.1973547330683516</c:v>
                </c:pt>
                <c:pt idx="2">
                  <c:v>2.1814229445321587</c:v>
                </c:pt>
                <c:pt idx="3">
                  <c:v>-2.1285163285182165</c:v>
                </c:pt>
                <c:pt idx="4">
                  <c:v>1.4947158677146319</c:v>
                </c:pt>
                <c:pt idx="5">
                  <c:v>3.2999999999999972</c:v>
                </c:pt>
              </c:numCache>
            </c:numRef>
          </c:val>
          <c:smooth val="0"/>
          <c:extLst>
            <c:ext xmlns:c16="http://schemas.microsoft.com/office/drawing/2014/chart" uri="{C3380CC4-5D6E-409C-BE32-E72D297353CC}">
              <c16:uniqueId val="{00000004-183C-415A-8B2B-0A3EC2F2464B}"/>
            </c:ext>
          </c:extLst>
        </c:ser>
        <c:dLbls>
          <c:showLegendKey val="0"/>
          <c:showVal val="0"/>
          <c:showCatName val="0"/>
          <c:showSerName val="0"/>
          <c:showPercent val="0"/>
          <c:showBubbleSize val="0"/>
        </c:dLbls>
        <c:marker val="1"/>
        <c:smooth val="0"/>
        <c:axId val="3"/>
        <c:axId val="4"/>
      </c:lineChart>
      <c:catAx>
        <c:axId val="461329536"/>
        <c:scaling>
          <c:orientation val="minMax"/>
        </c:scaling>
        <c:delete val="0"/>
        <c:axPos val="b"/>
        <c:numFmt formatCode="mm/yyyy" sourceLinked="1"/>
        <c:majorTickMark val="out"/>
        <c:minorTickMark val="none"/>
        <c:tickLblPos val="nextTo"/>
        <c:txPr>
          <a:bodyPr/>
          <a:lstStyle/>
          <a:p>
            <a:pPr>
              <a:defRPr lang="en-US"/>
            </a:pPr>
            <a:endParaRPr lang="ru-RU"/>
          </a:p>
        </c:txPr>
        <c:crossAx val="1"/>
        <c:crosses val="autoZero"/>
        <c:auto val="0"/>
        <c:lblAlgn val="ctr"/>
        <c:lblOffset val="100"/>
        <c:tickLblSkip val="1"/>
        <c:noMultiLvlLbl val="0"/>
      </c:catAx>
      <c:valAx>
        <c:axId val="1"/>
        <c:scaling>
          <c:orientation val="minMax"/>
          <c:max val="100"/>
          <c:min val="0"/>
        </c:scaling>
        <c:delete val="0"/>
        <c:axPos val="l"/>
        <c:majorGridlines>
          <c:spPr>
            <a:ln w="0">
              <a:prstDash val="sysDot"/>
            </a:ln>
          </c:spPr>
        </c:majorGridlines>
        <c:title>
          <c:tx>
            <c:rich>
              <a:bodyPr rot="0" vert="horz"/>
              <a:lstStyle/>
              <a:p>
                <a:pPr>
                  <a:defRPr lang="en-US" b="0"/>
                </a:pPr>
                <a:r>
                  <a:rPr lang="ru-RU" b="0"/>
                  <a:t>%</a:t>
                </a:r>
              </a:p>
            </c:rich>
          </c:tx>
          <c:overlay val="0"/>
        </c:title>
        <c:numFmt formatCode="#,##0" sourceLinked="0"/>
        <c:majorTickMark val="out"/>
        <c:minorTickMark val="none"/>
        <c:tickLblPos val="nextTo"/>
        <c:txPr>
          <a:bodyPr/>
          <a:lstStyle/>
          <a:p>
            <a:pPr>
              <a:defRPr lang="en-US"/>
            </a:pPr>
            <a:endParaRPr lang="ru-RU"/>
          </a:p>
        </c:txPr>
        <c:crossAx val="461329536"/>
        <c:crosses val="autoZero"/>
        <c:crossBetween val="between"/>
        <c:majorUnit val="10"/>
      </c:valAx>
      <c:dateAx>
        <c:axId val="3"/>
        <c:scaling>
          <c:orientation val="minMax"/>
        </c:scaling>
        <c:delete val="1"/>
        <c:axPos val="b"/>
        <c:numFmt formatCode="mm/yyyy" sourceLinked="1"/>
        <c:majorTickMark val="out"/>
        <c:minorTickMark val="none"/>
        <c:tickLblPos val="nextTo"/>
        <c:crossAx val="4"/>
        <c:crosses val="autoZero"/>
        <c:auto val="1"/>
        <c:lblOffset val="100"/>
        <c:baseTimeUnit val="years"/>
      </c:dateAx>
      <c:valAx>
        <c:axId val="4"/>
        <c:scaling>
          <c:orientation val="minMax"/>
        </c:scaling>
        <c:delete val="0"/>
        <c:axPos val="r"/>
        <c:title>
          <c:tx>
            <c:rich>
              <a:bodyPr rot="0" vert="horz"/>
              <a:lstStyle/>
              <a:p>
                <a:pPr>
                  <a:defRPr lang="en-US" b="0"/>
                </a:pPr>
                <a:r>
                  <a:rPr lang="ru-RU" b="0"/>
                  <a:t>%</a:t>
                </a:r>
              </a:p>
            </c:rich>
          </c:tx>
          <c:layout>
            <c:manualLayout>
              <c:xMode val="edge"/>
              <c:yMode val="edge"/>
              <c:x val="0.95072580645161298"/>
              <c:y val="0.33693645852407983"/>
            </c:manualLayout>
          </c:layout>
          <c:overlay val="0"/>
        </c:title>
        <c:numFmt formatCode="0" sourceLinked="0"/>
        <c:majorTickMark val="out"/>
        <c:minorTickMark val="none"/>
        <c:tickLblPos val="nextTo"/>
        <c:txPr>
          <a:bodyPr/>
          <a:lstStyle/>
          <a:p>
            <a:pPr>
              <a:defRPr lang="en-US"/>
            </a:pPr>
            <a:endParaRPr lang="ru-RU"/>
          </a:p>
        </c:txPr>
        <c:crossAx val="3"/>
        <c:crosses val="max"/>
        <c:crossBetween val="between"/>
        <c:majorUnit val="2"/>
      </c:valAx>
    </c:plotArea>
    <c:legend>
      <c:legendPos val="b"/>
      <c:layout>
        <c:manualLayout>
          <c:xMode val="edge"/>
          <c:yMode val="edge"/>
          <c:wMode val="edge"/>
          <c:hMode val="edge"/>
          <c:x val="7.811383456100246E-2"/>
          <c:y val="0.8062021607764146"/>
          <c:w val="0.96472038777410885"/>
          <c:h val="0.97503875968992249"/>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3914616867581809E-2"/>
          <c:y val="5.8427033983848478E-2"/>
          <c:w val="0.81150079856800461"/>
          <c:h val="0.65731845542030565"/>
        </c:manualLayout>
      </c:layout>
      <c:barChart>
        <c:barDir val="col"/>
        <c:grouping val="stacked"/>
        <c:varyColors val="0"/>
        <c:ser>
          <c:idx val="2"/>
          <c:order val="0"/>
          <c:tx>
            <c:strRef>
              <c:f>'Figure 3.1.2.6'!$B$8</c:f>
              <c:strCache>
                <c:ptCount val="1"/>
                <c:pt idx="0">
                  <c:v>Average debt to bank per 1 enterprise, KZT bln. (right axis)</c:v>
                </c:pt>
              </c:strCache>
            </c:strRef>
          </c:tx>
          <c:spPr>
            <a:solidFill>
              <a:schemeClr val="accent1"/>
            </a:solidFill>
            <a:ln>
              <a:noFill/>
            </a:ln>
          </c:spPr>
          <c:invertIfNegative val="0"/>
          <c:cat>
            <c:strRef>
              <c:f>'Figure 3.1.2.6'!$C$4:$I$4</c:f>
              <c:strCache>
                <c:ptCount val="7"/>
                <c:pt idx="0">
                  <c:v>01.2011</c:v>
                </c:pt>
                <c:pt idx="1">
                  <c:v>04.2011</c:v>
                </c:pt>
                <c:pt idx="2">
                  <c:v>07.2011</c:v>
                </c:pt>
                <c:pt idx="3">
                  <c:v>10.2011</c:v>
                </c:pt>
                <c:pt idx="4">
                  <c:v>01.2012</c:v>
                </c:pt>
                <c:pt idx="5">
                  <c:v>04.2012</c:v>
                </c:pt>
                <c:pt idx="6">
                  <c:v>07.2012</c:v>
                </c:pt>
              </c:strCache>
            </c:strRef>
          </c:cat>
          <c:val>
            <c:numRef>
              <c:f>'Figure 3.1.2.6'!$C$8:$I$8</c:f>
              <c:numCache>
                <c:formatCode>#,##0.00</c:formatCode>
                <c:ptCount val="7"/>
                <c:pt idx="0">
                  <c:v>4458.1503366013076</c:v>
                </c:pt>
                <c:pt idx="1">
                  <c:v>4424.3534975609764</c:v>
                </c:pt>
                <c:pt idx="2">
                  <c:v>4399.7399435736679</c:v>
                </c:pt>
                <c:pt idx="3">
                  <c:v>4508.3995692068429</c:v>
                </c:pt>
                <c:pt idx="4">
                  <c:v>4618.4767725190841</c:v>
                </c:pt>
                <c:pt idx="5">
                  <c:v>4694.925328849029</c:v>
                </c:pt>
                <c:pt idx="6">
                  <c:v>4725.8294263233192</c:v>
                </c:pt>
              </c:numCache>
            </c:numRef>
          </c:val>
          <c:extLst>
            <c:ext xmlns:c16="http://schemas.microsoft.com/office/drawing/2014/chart" uri="{C3380CC4-5D6E-409C-BE32-E72D297353CC}">
              <c16:uniqueId val="{00000000-0335-46BC-8633-A7FB67205806}"/>
            </c:ext>
          </c:extLst>
        </c:ser>
        <c:dLbls>
          <c:showLegendKey val="0"/>
          <c:showVal val="0"/>
          <c:showCatName val="0"/>
          <c:showSerName val="0"/>
          <c:showPercent val="0"/>
          <c:showBubbleSize val="0"/>
        </c:dLbls>
        <c:gapWidth val="100"/>
        <c:overlap val="100"/>
        <c:axId val="3"/>
        <c:axId val="4"/>
      </c:barChart>
      <c:lineChart>
        <c:grouping val="standard"/>
        <c:varyColors val="0"/>
        <c:ser>
          <c:idx val="3"/>
          <c:order val="1"/>
          <c:tx>
            <c:strRef>
              <c:f>'Figure 3.1.2.6'!$B$5</c:f>
              <c:strCache>
                <c:ptCount val="1"/>
                <c:pt idx="0">
                  <c:v>Number of enterprises in the group with maximum risk, %</c:v>
                </c:pt>
              </c:strCache>
            </c:strRef>
          </c:tx>
          <c:spPr>
            <a:ln w="50800"/>
          </c:spPr>
          <c:marker>
            <c:symbol val="diamond"/>
            <c:size val="8"/>
            <c:spPr>
              <a:solidFill>
                <a:srgbClr val="7030A0"/>
              </a:solidFill>
            </c:spPr>
          </c:marker>
          <c:cat>
            <c:strRef>
              <c:f>'Figure 3.1.2.6'!$C$4:$I$4</c:f>
              <c:strCache>
                <c:ptCount val="7"/>
                <c:pt idx="0">
                  <c:v>01.2011</c:v>
                </c:pt>
                <c:pt idx="1">
                  <c:v>04.2011</c:v>
                </c:pt>
                <c:pt idx="2">
                  <c:v>07.2011</c:v>
                </c:pt>
                <c:pt idx="3">
                  <c:v>10.2011</c:v>
                </c:pt>
                <c:pt idx="4">
                  <c:v>01.2012</c:v>
                </c:pt>
                <c:pt idx="5">
                  <c:v>04.2012</c:v>
                </c:pt>
                <c:pt idx="6">
                  <c:v>07.2012</c:v>
                </c:pt>
              </c:strCache>
            </c:strRef>
          </c:cat>
          <c:val>
            <c:numRef>
              <c:f>'Figure 3.1.2.6'!$C$5:$I$5</c:f>
              <c:numCache>
                <c:formatCode>0.00</c:formatCode>
                <c:ptCount val="7"/>
                <c:pt idx="0">
                  <c:v>2.1138211382113821</c:v>
                </c:pt>
                <c:pt idx="1">
                  <c:v>0.98039215686274506</c:v>
                </c:pt>
                <c:pt idx="2">
                  <c:v>2.1943573667711598</c:v>
                </c:pt>
                <c:pt idx="3">
                  <c:v>2.7181688125894135</c:v>
                </c:pt>
                <c:pt idx="4">
                  <c:v>1.8597997138769671</c:v>
                </c:pt>
                <c:pt idx="5">
                  <c:v>1.5736766809728182</c:v>
                </c:pt>
                <c:pt idx="6">
                  <c:v>2.0114942528735633</c:v>
                </c:pt>
              </c:numCache>
            </c:numRef>
          </c:val>
          <c:smooth val="0"/>
          <c:extLst>
            <c:ext xmlns:c16="http://schemas.microsoft.com/office/drawing/2014/chart" uri="{C3380CC4-5D6E-409C-BE32-E72D297353CC}">
              <c16:uniqueId val="{00000001-0335-46BC-8633-A7FB67205806}"/>
            </c:ext>
          </c:extLst>
        </c:ser>
        <c:ser>
          <c:idx val="4"/>
          <c:order val="2"/>
          <c:tx>
            <c:strRef>
              <c:f>'Figure 3.1.2.6'!$B$6</c:f>
              <c:strCache>
                <c:ptCount val="1"/>
                <c:pt idx="0">
                  <c:v>Number of enterprises in the group with high risk, %</c:v>
                </c:pt>
              </c:strCache>
            </c:strRef>
          </c:tx>
          <c:spPr>
            <a:ln w="50800">
              <a:solidFill>
                <a:schemeClr val="accent3">
                  <a:lumMod val="75000"/>
                </a:schemeClr>
              </a:solidFill>
            </a:ln>
          </c:spPr>
          <c:marker>
            <c:symbol val="circle"/>
            <c:size val="7"/>
            <c:spPr>
              <a:solidFill>
                <a:schemeClr val="accent3">
                  <a:lumMod val="75000"/>
                </a:schemeClr>
              </a:solidFill>
            </c:spPr>
          </c:marker>
          <c:cat>
            <c:strRef>
              <c:f>'Figure 3.1.2.6'!$C$4:$I$4</c:f>
              <c:strCache>
                <c:ptCount val="7"/>
                <c:pt idx="0">
                  <c:v>01.2011</c:v>
                </c:pt>
                <c:pt idx="1">
                  <c:v>04.2011</c:v>
                </c:pt>
                <c:pt idx="2">
                  <c:v>07.2011</c:v>
                </c:pt>
                <c:pt idx="3">
                  <c:v>10.2011</c:v>
                </c:pt>
                <c:pt idx="4">
                  <c:v>01.2012</c:v>
                </c:pt>
                <c:pt idx="5">
                  <c:v>04.2012</c:v>
                </c:pt>
                <c:pt idx="6">
                  <c:v>07.2012</c:v>
                </c:pt>
              </c:strCache>
            </c:strRef>
          </c:cat>
          <c:val>
            <c:numRef>
              <c:f>'Figure 3.1.2.6'!$C$6:$I$6</c:f>
              <c:numCache>
                <c:formatCode>0.00</c:formatCode>
                <c:ptCount val="7"/>
                <c:pt idx="0">
                  <c:v>18.211382113821138</c:v>
                </c:pt>
                <c:pt idx="1">
                  <c:v>19.77124183006536</c:v>
                </c:pt>
                <c:pt idx="2">
                  <c:v>18.181818181818183</c:v>
                </c:pt>
                <c:pt idx="3">
                  <c:v>15.736766809728184</c:v>
                </c:pt>
                <c:pt idx="4">
                  <c:v>14.163090128755366</c:v>
                </c:pt>
                <c:pt idx="5">
                  <c:v>14.735336194563665</c:v>
                </c:pt>
                <c:pt idx="6">
                  <c:v>15.086206896551724</c:v>
                </c:pt>
              </c:numCache>
            </c:numRef>
          </c:val>
          <c:smooth val="0"/>
          <c:extLst>
            <c:ext xmlns:c16="http://schemas.microsoft.com/office/drawing/2014/chart" uri="{C3380CC4-5D6E-409C-BE32-E72D297353CC}">
              <c16:uniqueId val="{00000002-0335-46BC-8633-A7FB67205806}"/>
            </c:ext>
          </c:extLst>
        </c:ser>
        <c:ser>
          <c:idx val="5"/>
          <c:order val="3"/>
          <c:tx>
            <c:strRef>
              <c:f>'Figure 3.1.2.6'!$B$7</c:f>
              <c:strCache>
                <c:ptCount val="1"/>
                <c:pt idx="0">
                  <c:v>Number of enterprises in the group with moderate risk, %</c:v>
                </c:pt>
              </c:strCache>
            </c:strRef>
          </c:tx>
          <c:spPr>
            <a:ln w="50800"/>
          </c:spPr>
          <c:marker>
            <c:symbol val="triangle"/>
            <c:size val="7"/>
            <c:spPr>
              <a:solidFill>
                <a:schemeClr val="accent6">
                  <a:lumMod val="75000"/>
                </a:schemeClr>
              </a:solidFill>
            </c:spPr>
          </c:marker>
          <c:cat>
            <c:strRef>
              <c:f>'Figure 3.1.2.6'!$C$4:$I$4</c:f>
              <c:strCache>
                <c:ptCount val="7"/>
                <c:pt idx="0">
                  <c:v>01.2011</c:v>
                </c:pt>
                <c:pt idx="1">
                  <c:v>04.2011</c:v>
                </c:pt>
                <c:pt idx="2">
                  <c:v>07.2011</c:v>
                </c:pt>
                <c:pt idx="3">
                  <c:v>10.2011</c:v>
                </c:pt>
                <c:pt idx="4">
                  <c:v>01.2012</c:v>
                </c:pt>
                <c:pt idx="5">
                  <c:v>04.2012</c:v>
                </c:pt>
                <c:pt idx="6">
                  <c:v>07.2012</c:v>
                </c:pt>
              </c:strCache>
            </c:strRef>
          </c:cat>
          <c:val>
            <c:numLit>
              <c:formatCode>General</c:formatCode>
              <c:ptCount val="7"/>
              <c:pt idx="0">
                <c:v>42.647058823529399</c:v>
              </c:pt>
              <c:pt idx="1">
                <c:v>43.089430894308897</c:v>
              </c:pt>
              <c:pt idx="2">
                <c:v>39.184952978056401</c:v>
              </c:pt>
              <c:pt idx="3">
                <c:v>38.569206842923897</c:v>
              </c:pt>
              <c:pt idx="4">
                <c:v>40</c:v>
              </c:pt>
              <c:pt idx="5">
                <c:v>39.1629297458894</c:v>
              </c:pt>
              <c:pt idx="6">
                <c:v>38.626609442060001</c:v>
              </c:pt>
            </c:numLit>
          </c:val>
          <c:smooth val="0"/>
          <c:extLst>
            <c:ext xmlns:c16="http://schemas.microsoft.com/office/drawing/2014/chart" uri="{C3380CC4-5D6E-409C-BE32-E72D297353CC}">
              <c16:uniqueId val="{00000003-0335-46BC-8633-A7FB67205806}"/>
            </c:ext>
          </c:extLst>
        </c:ser>
        <c:dLbls>
          <c:showLegendKey val="0"/>
          <c:showVal val="0"/>
          <c:showCatName val="0"/>
          <c:showSerName val="0"/>
          <c:showPercent val="0"/>
          <c:showBubbleSize val="0"/>
        </c:dLbls>
        <c:marker val="1"/>
        <c:smooth val="0"/>
        <c:axId val="489958624"/>
        <c:axId val="1"/>
      </c:lineChart>
      <c:catAx>
        <c:axId val="489958624"/>
        <c:scaling>
          <c:orientation val="minMax"/>
        </c:scaling>
        <c:delete val="0"/>
        <c:axPos val="b"/>
        <c:numFmt formatCode="00000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noMultiLvlLbl val="0"/>
      </c:catAx>
      <c:valAx>
        <c:axId val="1"/>
        <c:scaling>
          <c:orientation val="minMax"/>
          <c:max val="50"/>
          <c:min val="0"/>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958624"/>
        <c:crosses val="autoZero"/>
        <c:crossBetween val="between"/>
        <c:majorUnit val="10"/>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5000"/>
          <c:min val="3000"/>
        </c:scaling>
        <c:delete val="0"/>
        <c:axPos val="r"/>
        <c:title>
          <c:tx>
            <c:rich>
              <a:bodyPr rot="5400000" vert="horz"/>
              <a:lstStyle/>
              <a:p>
                <a:pPr>
                  <a:defRPr lang="ru-RU" sz="1000" b="0" i="0" u="none" strike="noStrike" baseline="0">
                    <a:solidFill>
                      <a:srgbClr val="000000"/>
                    </a:solidFill>
                    <a:latin typeface="Times New Roman"/>
                    <a:ea typeface="Times New Roman"/>
                    <a:cs typeface="Times New Roman"/>
                  </a:defRPr>
                </a:pPr>
                <a:r>
                  <a:rPr lang="en-US"/>
                  <a:t>KZT bln.</a:t>
                </a:r>
              </a:p>
            </c:rich>
          </c:tx>
          <c:layout>
            <c:manualLayout>
              <c:xMode val="edge"/>
              <c:yMode val="edge"/>
              <c:x val="0.96753167481971725"/>
              <c:y val="0.31490644314621963"/>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400"/>
      </c:valAx>
    </c:plotArea>
    <c:legend>
      <c:legendPos val="r"/>
      <c:layout>
        <c:manualLayout>
          <c:xMode val="edge"/>
          <c:yMode val="edge"/>
          <c:wMode val="edge"/>
          <c:hMode val="edge"/>
          <c:x val="1.9940530689477767E-3"/>
          <c:y val="0.82717043434086868"/>
          <c:w val="1"/>
          <c:h val="0.95857054158552757"/>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c:pageMargins b="0.75000000000000155" l="0.70000000000000062" r="0.70000000000000062" t="0.75000000000000155" header="0.30000000000000032" footer="0.30000000000000032"/>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632105.04685714503</c:v>
              </c:pt>
              <c:pt idx="1">
                <c:v>564720.533560863</c:v>
              </c:pt>
              <c:pt idx="2">
                <c:v>468060.39452679502</c:v>
              </c:pt>
              <c:pt idx="3">
                <c:v>608430.03529411706</c:v>
              </c:pt>
              <c:pt idx="4">
                <c:v>542103.76162097696</c:v>
              </c:pt>
              <c:pt idx="5">
                <c:v>487530.81767337699</c:v>
              </c:pt>
            </c:numLit>
          </c:val>
          <c:extLst>
            <c:ext xmlns:c16="http://schemas.microsoft.com/office/drawing/2014/chart" uri="{C3380CC4-5D6E-409C-BE32-E72D297353CC}">
              <c16:uniqueId val="{00000000-D4B7-46BD-BE4D-8A36DCBA0782}"/>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2.7311504949212102E-2</c:v>
              </c:pt>
              <c:pt idx="1">
                <c:v>1.3849754510557101E-2</c:v>
              </c:pt>
              <c:pt idx="2">
                <c:v>9.46919592748534E-3</c:v>
              </c:pt>
              <c:pt idx="3">
                <c:v>2.29542903337593E-2</c:v>
              </c:pt>
              <c:pt idx="4">
                <c:v>2.5283111889928801E-2</c:v>
              </c:pt>
              <c:pt idx="5">
                <c:v>1.01805071040659E-2</c:v>
              </c:pt>
            </c:numLit>
          </c:val>
          <c:smooth val="0"/>
          <c:extLst>
            <c:ext xmlns:c16="http://schemas.microsoft.com/office/drawing/2014/chart" uri="{C3380CC4-5D6E-409C-BE32-E72D297353CC}">
              <c16:uniqueId val="{00000001-D4B7-46BD-BE4D-8A36DCBA0782}"/>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0.16397154260893401</c:v>
              </c:pt>
              <c:pt idx="1">
                <c:v>0.142704111878003</c:v>
              </c:pt>
              <c:pt idx="2">
                <c:v>0.119303159560835</c:v>
              </c:pt>
              <c:pt idx="3">
                <c:v>0.141895135635495</c:v>
              </c:pt>
              <c:pt idx="4">
                <c:v>0.125105777584608</c:v>
              </c:pt>
              <c:pt idx="5">
                <c:v>0.11391244108803</c:v>
              </c:pt>
            </c:numLit>
          </c:val>
          <c:smooth val="0"/>
          <c:extLst>
            <c:ext xmlns:c16="http://schemas.microsoft.com/office/drawing/2014/chart" uri="{C3380CC4-5D6E-409C-BE32-E72D297353CC}">
              <c16:uniqueId val="{00000002-D4B7-46BD-BE4D-8A36DCBA0782}"/>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3.0517380759902901E-2</c:v>
              </c:pt>
              <c:pt idx="1">
                <c:v>2.1634615384615401E-2</c:v>
              </c:pt>
              <c:pt idx="2">
                <c:v>2.2433988485209399E-2</c:v>
              </c:pt>
              <c:pt idx="3">
                <c:v>2.4865725084543301E-2</c:v>
              </c:pt>
              <c:pt idx="4">
                <c:v>3.2859146463634498E-2</c:v>
              </c:pt>
              <c:pt idx="5">
                <c:v>2.7506827936012401E-2</c:v>
              </c:pt>
            </c:numLit>
          </c:val>
          <c:smooth val="0"/>
          <c:extLst>
            <c:ext xmlns:c16="http://schemas.microsoft.com/office/drawing/2014/chart" uri="{C3380CC4-5D6E-409C-BE32-E72D297353CC}">
              <c16:uniqueId val="{00000003-D4B7-46BD-BE4D-8A36DCBA0782}"/>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c:v>
              </c:pt>
              <c:pt idx="1">
                <c:v>0.17608173076923</c:v>
              </c:pt>
              <c:pt idx="2">
                <c:v>0.17411157434981001</c:v>
              </c:pt>
              <c:pt idx="3">
                <c:v>0.16908693057489399</c:v>
              </c:pt>
              <c:pt idx="4">
                <c:v>0.16810258465237199</c:v>
              </c:pt>
              <c:pt idx="5">
                <c:v>0.17440499414748301</c:v>
              </c:pt>
            </c:numLit>
          </c:val>
          <c:smooth val="0"/>
          <c:extLst>
            <c:ext xmlns:c16="http://schemas.microsoft.com/office/drawing/2014/chart" uri="{C3380CC4-5D6E-409C-BE32-E72D297353CC}">
              <c16:uniqueId val="{00000004-D4B7-46BD-BE4D-8A36DCBA0782}"/>
            </c:ext>
          </c:extLst>
        </c:ser>
        <c:dLbls>
          <c:showLegendKey val="0"/>
          <c:showVal val="0"/>
          <c:showCatName val="0"/>
          <c:showSerName val="0"/>
          <c:showPercent val="0"/>
          <c:showBubbleSize val="0"/>
        </c:dLbls>
        <c:marker val="1"/>
        <c:smooth val="0"/>
        <c:axId val="489970760"/>
        <c:axId val="1"/>
      </c:lineChart>
      <c:catAx>
        <c:axId val="48997076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89970760"/>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ru-RU" sz="5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paperSize="9" orientation="landscape" verticalDpi="0"/>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-1.65639344767021E-2</c:v>
              </c:pt>
            </c:numLit>
          </c:xVal>
          <c:yVal>
            <c:numLit>
              <c:formatCode>General</c:formatCode>
              <c:ptCount val="1"/>
              <c:pt idx="0">
                <c:v>2.6047132537886202</c:v>
              </c:pt>
            </c:numLit>
          </c:yVal>
          <c:bubbleSize>
            <c:numLit>
              <c:formatCode>General</c:formatCode>
              <c:ptCount val="1"/>
              <c:pt idx="0">
                <c:v>1.0529149482517699</c:v>
              </c:pt>
            </c:numLit>
          </c:bubbleSize>
          <c:bubble3D val="0"/>
          <c:extLst>
            <c:ext xmlns:c16="http://schemas.microsoft.com/office/drawing/2014/chart" uri="{C3380CC4-5D6E-409C-BE32-E72D297353CC}">
              <c16:uniqueId val="{00000000-CCEE-456F-9D21-BA221F7E623B}"/>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c:v>
              </c:pt>
            </c:numLit>
          </c:xVal>
          <c:yVal>
            <c:numLit>
              <c:formatCode>General</c:formatCode>
              <c:ptCount val="1"/>
              <c:pt idx="0">
                <c:v>0.80934888809810701</c:v>
              </c:pt>
            </c:numLit>
          </c:yVal>
          <c:bubbleSize>
            <c:numLit>
              <c:formatCode>General</c:formatCode>
              <c:ptCount val="1"/>
              <c:pt idx="0">
                <c:v>1.69562039782083</c:v>
              </c:pt>
            </c:numLit>
          </c:bubbleSize>
          <c:bubble3D val="0"/>
          <c:extLst>
            <c:ext xmlns:c16="http://schemas.microsoft.com/office/drawing/2014/chart" uri="{C3380CC4-5D6E-409C-BE32-E72D297353CC}">
              <c16:uniqueId val="{00000001-CCEE-456F-9D21-BA221F7E623B}"/>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8.9901362067878104E-2</c:v>
              </c:pt>
            </c:numLit>
          </c:xVal>
          <c:yVal>
            <c:numLit>
              <c:formatCode>General</c:formatCode>
              <c:ptCount val="1"/>
              <c:pt idx="0">
                <c:v>8.04527040396332</c:v>
              </c:pt>
            </c:numLit>
          </c:yVal>
          <c:bubbleSize>
            <c:numLit>
              <c:formatCode>General</c:formatCode>
              <c:ptCount val="1"/>
              <c:pt idx="0">
                <c:v>1.07279680543353</c:v>
              </c:pt>
            </c:numLit>
          </c:bubbleSize>
          <c:bubble3D val="0"/>
          <c:extLst>
            <c:ext xmlns:c16="http://schemas.microsoft.com/office/drawing/2014/chart" uri="{C3380CC4-5D6E-409C-BE32-E72D297353CC}">
              <c16:uniqueId val="{00000002-CCEE-456F-9D21-BA221F7E623B}"/>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c:v>
              </c:pt>
            </c:numLit>
          </c:xVal>
          <c:yVal>
            <c:numLit>
              <c:formatCode>General</c:formatCode>
              <c:ptCount val="1"/>
              <c:pt idx="0">
                <c:v>2.6528197094935799</c:v>
              </c:pt>
            </c:numLit>
          </c:yVal>
          <c:bubbleSize>
            <c:numLit>
              <c:formatCode>General</c:formatCode>
              <c:ptCount val="1"/>
              <c:pt idx="0">
                <c:v>1.3437628753455799</c:v>
              </c:pt>
            </c:numLit>
          </c:bubbleSize>
          <c:bubble3D val="0"/>
          <c:extLst>
            <c:ext xmlns:c16="http://schemas.microsoft.com/office/drawing/2014/chart" uri="{C3380CC4-5D6E-409C-BE32-E72D297353CC}">
              <c16:uniqueId val="{00000003-CCEE-456F-9D21-BA221F7E623B}"/>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4.4294256988216998E-2</c:v>
              </c:pt>
            </c:numLit>
          </c:xVal>
          <c:yVal>
            <c:numLit>
              <c:formatCode>General</c:formatCode>
              <c:ptCount val="1"/>
              <c:pt idx="0">
                <c:v>1.90550177820035</c:v>
              </c:pt>
            </c:numLit>
          </c:yVal>
          <c:bubbleSize>
            <c:numLit>
              <c:formatCode>General</c:formatCode>
              <c:ptCount val="1"/>
              <c:pt idx="0">
                <c:v>1.20405745728692</c:v>
              </c:pt>
            </c:numLit>
          </c:bubbleSize>
          <c:bubble3D val="0"/>
          <c:extLst>
            <c:ext xmlns:c16="http://schemas.microsoft.com/office/drawing/2014/chart" uri="{C3380CC4-5D6E-409C-BE32-E72D297353CC}">
              <c16:uniqueId val="{00000004-CCEE-456F-9D21-BA221F7E623B}"/>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7.5577786260549201E-2</c:v>
              </c:pt>
            </c:numLit>
          </c:xVal>
          <c:yVal>
            <c:numLit>
              <c:formatCode>General</c:formatCode>
              <c:ptCount val="1"/>
              <c:pt idx="0">
                <c:v>1.1260980792801401</c:v>
              </c:pt>
            </c:numLit>
          </c:yVal>
          <c:bubbleSize>
            <c:numLit>
              <c:formatCode>General</c:formatCode>
              <c:ptCount val="1"/>
              <c:pt idx="0">
                <c:v>1.41890490611514</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CCEE-456F-9D21-BA221F7E623B}"/>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1.22916754080424E-2</c:v>
              </c:pt>
            </c:numLit>
          </c:xVal>
          <c:yVal>
            <c:numLit>
              <c:formatCode>General</c:formatCode>
              <c:ptCount val="1"/>
              <c:pt idx="0">
                <c:v>11.906785597361401</c:v>
              </c:pt>
            </c:numLit>
          </c:yVal>
          <c:bubbleSize>
            <c:numLit>
              <c:formatCode>General</c:formatCode>
              <c:ptCount val="1"/>
              <c:pt idx="0">
                <c:v>1.00747556046433</c:v>
              </c:pt>
            </c:numLit>
          </c:bubbleSize>
          <c:bubble3D val="0"/>
          <c:extLst>
            <c:ext xmlns:c16="http://schemas.microsoft.com/office/drawing/2014/chart" uri="{C3380CC4-5D6E-409C-BE32-E72D297353CC}">
              <c16:uniqueId val="{00000006-CCEE-456F-9D21-BA221F7E623B}"/>
            </c:ext>
          </c:extLst>
        </c:ser>
        <c:dLbls>
          <c:showLegendKey val="0"/>
          <c:showVal val="0"/>
          <c:showCatName val="0"/>
          <c:showSerName val="0"/>
          <c:showPercent val="0"/>
          <c:showBubbleSize val="0"/>
        </c:dLbls>
        <c:bubbleScale val="100"/>
        <c:showNegBubbles val="0"/>
        <c:sizeRepresents val="w"/>
        <c:axId val="489966824"/>
        <c:axId val="1"/>
      </c:bubbleChart>
      <c:valAx>
        <c:axId val="489966824"/>
        <c:scaling>
          <c:orientation val="minMax"/>
          <c:max val="0.27700000000000002"/>
          <c:min val="-3.2000000000000042E-2"/>
        </c:scaling>
        <c:delete val="0"/>
        <c:axPos val="b"/>
        <c:title>
          <c:tx>
            <c:rich>
              <a:bodyPr/>
              <a:lstStyle/>
              <a:p>
                <a:pPr>
                  <a:defRPr lang="ru-RU"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lang="ru-RU"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89966824"/>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ru-RU"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spPr>
            <a:solidFill>
              <a:srgbClr val="9999FF"/>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0-8BC9-493D-9DAB-4CCE2019D637}"/>
            </c:ext>
          </c:extLst>
        </c:ser>
        <c:ser>
          <c:idx val="1"/>
          <c:order val="1"/>
          <c:spPr>
            <a:solidFill>
              <a:srgbClr val="FF00FF"/>
            </a:solidFill>
            <a:ln w="12700">
              <a:solidFill>
                <a:srgbClr val="000000"/>
              </a:solidFill>
              <a:prstDash val="solid"/>
            </a:ln>
          </c:spPr>
          <c:invertIfNegative val="1"/>
          <c:yVal>
            <c:numLit>
              <c:formatCode>General</c:formatCode>
              <c:ptCount val="1"/>
              <c:pt idx="0">
                <c:v>0</c:v>
              </c:pt>
            </c:numLit>
          </c:yVal>
          <c:bubbleSize>
            <c:numLit>
              <c:ptCount val="0"/>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8BC9-493D-9DAB-4CCE2019D637}"/>
            </c:ext>
          </c:extLst>
        </c:ser>
        <c:ser>
          <c:idx val="2"/>
          <c:order val="2"/>
          <c:spPr>
            <a:solidFill>
              <a:srgbClr val="FFFFCC"/>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2-8BC9-493D-9DAB-4CCE2019D637}"/>
            </c:ext>
          </c:extLst>
        </c:ser>
        <c:ser>
          <c:idx val="3"/>
          <c:order val="3"/>
          <c:spPr>
            <a:solidFill>
              <a:srgbClr val="CCFFFF"/>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3-8BC9-493D-9DAB-4CCE2019D637}"/>
            </c:ext>
          </c:extLst>
        </c:ser>
        <c:ser>
          <c:idx val="4"/>
          <c:order val="4"/>
          <c:spPr>
            <a:solidFill>
              <a:srgbClr val="660066"/>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4-8BC9-493D-9DAB-4CCE2019D637}"/>
            </c:ext>
          </c:extLst>
        </c:ser>
        <c:ser>
          <c:idx val="5"/>
          <c:order val="5"/>
          <c:spPr>
            <a:solidFill>
              <a:srgbClr val="FF8080"/>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5-8BC9-493D-9DAB-4CCE2019D637}"/>
            </c:ext>
          </c:extLst>
        </c:ser>
        <c:ser>
          <c:idx val="6"/>
          <c:order val="6"/>
          <c:spPr>
            <a:solidFill>
              <a:srgbClr val="0066CC"/>
            </a:solidFill>
            <a:ln w="12700">
              <a:solidFill>
                <a:srgbClr val="000000"/>
              </a:solidFill>
              <a:prstDash val="solid"/>
            </a:ln>
          </c:spPr>
          <c:invertIfNegative val="0"/>
          <c:yVal>
            <c:numLit>
              <c:formatCode>General</c:formatCode>
              <c:ptCount val="1"/>
              <c:pt idx="0">
                <c:v>0</c:v>
              </c:pt>
            </c:numLit>
          </c:yVal>
          <c:bubbleSize>
            <c:numLit>
              <c:ptCount val="0"/>
            </c:numLit>
          </c:bubbleSize>
          <c:bubble3D val="0"/>
          <c:extLst>
            <c:ext xmlns:c16="http://schemas.microsoft.com/office/drawing/2014/chart" uri="{C3380CC4-5D6E-409C-BE32-E72D297353CC}">
              <c16:uniqueId val="{00000006-8BC9-493D-9DAB-4CCE2019D637}"/>
            </c:ext>
          </c:extLst>
        </c:ser>
        <c:dLbls>
          <c:showLegendKey val="0"/>
          <c:showVal val="0"/>
          <c:showCatName val="0"/>
          <c:showSerName val="0"/>
          <c:showPercent val="0"/>
          <c:showBubbleSize val="0"/>
        </c:dLbls>
        <c:bubbleScale val="100"/>
        <c:showNegBubbles val="0"/>
        <c:axId val="489965840"/>
        <c:axId val="1"/>
      </c:bubbleChart>
      <c:valAx>
        <c:axId val="489965840"/>
        <c:scaling>
          <c:orientation val="minMax"/>
          <c:max val="0.5"/>
          <c:min val="-0.60000000000000064"/>
        </c:scaling>
        <c:delete val="0"/>
        <c:axPos val="b"/>
        <c:title>
          <c:tx>
            <c:rich>
              <a:bodyPr/>
              <a:lstStyle/>
              <a:p>
                <a:pPr>
                  <a:defRPr lang="ru-RU" sz="900" b="0" i="0" u="none" strike="noStrike" baseline="0">
                    <a:solidFill>
                      <a:srgbClr val="000000"/>
                    </a:solidFill>
                    <a:latin typeface="Times New Roman"/>
                    <a:ea typeface="Times New Roman"/>
                    <a:cs typeface="Times New Roman"/>
                  </a:defRPr>
                </a:pPr>
                <a:r>
                  <a:rPr lang="en-US"/>
                  <a:t>ROE</a:t>
                </a:r>
              </a:p>
            </c:rich>
          </c:tx>
          <c:layout>
            <c:manualLayout>
              <c:xMode val="edge"/>
              <c:yMode val="edge"/>
              <c:x val="0.4943830054951005"/>
              <c:y val="0.73442624981611759"/>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3175">
              <a:solidFill>
                <a:srgbClr val="FFFFFF"/>
              </a:solidFill>
              <a:prstDash val="solid"/>
            </a:ln>
          </c:spPr>
        </c:majorGridlines>
        <c:title>
          <c:tx>
            <c:rich>
              <a:bodyPr/>
              <a:lstStyle/>
              <a:p>
                <a:pPr>
                  <a:defRPr lang="ru-RU" sz="900" b="0" i="0" u="none" strike="noStrike" baseline="0">
                    <a:solidFill>
                      <a:srgbClr val="000000"/>
                    </a:solidFill>
                    <a:latin typeface="Times New Roman"/>
                    <a:ea typeface="Times New Roman"/>
                    <a:cs typeface="Times New Roman"/>
                  </a:defRPr>
                </a:pPr>
                <a:r>
                  <a:rPr lang="en-US"/>
                  <a:t>Leverage</a:t>
                </a:r>
              </a:p>
            </c:rich>
          </c:tx>
          <c:layout>
            <c:manualLayout>
              <c:xMode val="edge"/>
              <c:yMode val="edge"/>
              <c:x val="9.3632958801498408E-3"/>
              <c:y val="0.30819687362088716"/>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Times New Roman"/>
                <a:ea typeface="Times New Roman"/>
                <a:cs typeface="Times New Roman"/>
              </a:defRPr>
            </a:pPr>
            <a:endParaRPr lang="ru-RU"/>
          </a:p>
        </c:txPr>
        <c:crossAx val="489965840"/>
        <c:crosses val="autoZero"/>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ru-RU" sz="7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4"/>
          <c:order val="4"/>
          <c:tx>
            <c:v>Cредняя задолженность перед банками на 1 предпрятие, тыс. тг.</c:v>
          </c:tx>
          <c:spPr>
            <a:gradFill rotWithShape="0">
              <a:gsLst>
                <a:gs pos="0">
                  <a:srgbClr val="3366FF"/>
                </a:gs>
                <a:gs pos="100000">
                  <a:srgbClr val="3366FF">
                    <a:gamma/>
                    <a:shade val="71373"/>
                    <a:invGamma/>
                  </a:srgbClr>
                </a:gs>
              </a:gsLst>
              <a:lin ang="5400000" scaled="1"/>
            </a:gradFill>
            <a:ln w="25400">
              <a:noFill/>
            </a:ln>
          </c:spPr>
          <c:invertIfNegative val="0"/>
          <c:val>
            <c:numLit>
              <c:formatCode>General</c:formatCode>
              <c:ptCount val="6"/>
              <c:pt idx="0">
                <c:v>632105.04685714503</c:v>
              </c:pt>
              <c:pt idx="1">
                <c:v>564720.533560863</c:v>
              </c:pt>
              <c:pt idx="2">
                <c:v>468060.39452679502</c:v>
              </c:pt>
              <c:pt idx="3">
                <c:v>608430.03529411706</c:v>
              </c:pt>
              <c:pt idx="4">
                <c:v>542103.76162097696</c:v>
              </c:pt>
              <c:pt idx="5">
                <c:v>487530.81767337699</c:v>
              </c:pt>
            </c:numLit>
          </c:val>
          <c:extLst>
            <c:ext xmlns:c16="http://schemas.microsoft.com/office/drawing/2014/chart" uri="{C3380CC4-5D6E-409C-BE32-E72D297353CC}">
              <c16:uniqueId val="{00000000-7152-458E-946E-78926A441988}"/>
            </c:ext>
          </c:extLst>
        </c:ser>
        <c:dLbls>
          <c:showLegendKey val="0"/>
          <c:showVal val="0"/>
          <c:showCatName val="0"/>
          <c:showSerName val="0"/>
          <c:showPercent val="0"/>
          <c:showBubbleSize val="0"/>
        </c:dLbls>
        <c:gapWidth val="200"/>
        <c:axId val="3"/>
        <c:axId val="4"/>
      </c:barChart>
      <c:lineChart>
        <c:grouping val="standard"/>
        <c:varyColors val="0"/>
        <c:ser>
          <c:idx val="0"/>
          <c:order val="0"/>
          <c:tx>
            <c:v>Задолженность перед банками по группе_Ликвидность+ROE+Левередж</c:v>
          </c:tx>
          <c:spPr>
            <a:ln w="38100">
              <a:solidFill>
                <a:srgbClr val="00FFFF"/>
              </a:solidFill>
              <a:prstDash val="solid"/>
            </a:ln>
          </c:spPr>
          <c:marker>
            <c:symbol val="diamond"/>
            <c:size val="5"/>
            <c:spPr>
              <a:solidFill>
                <a:srgbClr val="00FFFF"/>
              </a:solidFill>
              <a:ln>
                <a:solidFill>
                  <a:srgbClr val="00FFFF"/>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2.7311504949212102E-2</c:v>
              </c:pt>
              <c:pt idx="1">
                <c:v>1.3849754510557101E-2</c:v>
              </c:pt>
              <c:pt idx="2">
                <c:v>9.46919592748534E-3</c:v>
              </c:pt>
              <c:pt idx="3">
                <c:v>2.29542903337593E-2</c:v>
              </c:pt>
              <c:pt idx="4">
                <c:v>2.5283111889928801E-2</c:v>
              </c:pt>
              <c:pt idx="5">
                <c:v>1.01805071040659E-2</c:v>
              </c:pt>
            </c:numLit>
          </c:val>
          <c:smooth val="0"/>
          <c:extLst>
            <c:ext xmlns:c16="http://schemas.microsoft.com/office/drawing/2014/chart" uri="{C3380CC4-5D6E-409C-BE32-E72D297353CC}">
              <c16:uniqueId val="{00000001-7152-458E-946E-78926A441988}"/>
            </c:ext>
          </c:extLst>
        </c:ser>
        <c:ser>
          <c:idx val="1"/>
          <c:order val="1"/>
          <c:tx>
            <c:v>Задолженность по группе_(Ликвидность+ROE)+(ROE+Левередж)+(Ликвидность+Левередж)</c:v>
          </c:tx>
          <c:spPr>
            <a:ln w="38100">
              <a:solidFill>
                <a:srgbClr val="FF99CC"/>
              </a:solidFill>
              <a:prstDash val="solid"/>
            </a:ln>
          </c:spPr>
          <c:marker>
            <c:symbol val="square"/>
            <c:size val="5"/>
            <c:spPr>
              <a:solidFill>
                <a:srgbClr val="FF99CC"/>
              </a:solidFill>
              <a:ln>
                <a:solidFill>
                  <a:srgbClr val="FF99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0.16397154260893401</c:v>
              </c:pt>
              <c:pt idx="1">
                <c:v>0.142704111878003</c:v>
              </c:pt>
              <c:pt idx="2">
                <c:v>0.119303159560835</c:v>
              </c:pt>
              <c:pt idx="3">
                <c:v>0.141895135635495</c:v>
              </c:pt>
              <c:pt idx="4">
                <c:v>0.125105777584608</c:v>
              </c:pt>
              <c:pt idx="5">
                <c:v>0.11391244108803</c:v>
              </c:pt>
            </c:numLit>
          </c:val>
          <c:smooth val="0"/>
          <c:extLst>
            <c:ext xmlns:c16="http://schemas.microsoft.com/office/drawing/2014/chart" uri="{C3380CC4-5D6E-409C-BE32-E72D297353CC}">
              <c16:uniqueId val="{00000002-7152-458E-946E-78926A441988}"/>
            </c:ext>
          </c:extLst>
        </c:ser>
        <c:ser>
          <c:idx val="2"/>
          <c:order val="2"/>
          <c:tx>
            <c:v>Количество предприятий по группе_Ликвидность+ROE+Левередж </c:v>
          </c:tx>
          <c:spPr>
            <a:ln w="38100">
              <a:solidFill>
                <a:srgbClr val="CCFFCC"/>
              </a:solidFill>
              <a:prstDash val="solid"/>
            </a:ln>
          </c:spPr>
          <c:marker>
            <c:symbol val="diamond"/>
            <c:size val="5"/>
            <c:spPr>
              <a:solidFill>
                <a:srgbClr val="CCFFCC"/>
              </a:solidFill>
              <a:ln>
                <a:solidFill>
                  <a:srgbClr val="CCFFCC"/>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3.0517380759902901E-2</c:v>
              </c:pt>
              <c:pt idx="1">
                <c:v>2.1634615384615401E-2</c:v>
              </c:pt>
              <c:pt idx="2">
                <c:v>2.2433988485209399E-2</c:v>
              </c:pt>
              <c:pt idx="3">
                <c:v>2.4865725084543301E-2</c:v>
              </c:pt>
              <c:pt idx="4">
                <c:v>3.2859146463634498E-2</c:v>
              </c:pt>
              <c:pt idx="5">
                <c:v>2.7506827936012401E-2</c:v>
              </c:pt>
            </c:numLit>
          </c:val>
          <c:smooth val="0"/>
          <c:extLst>
            <c:ext xmlns:c16="http://schemas.microsoft.com/office/drawing/2014/chart" uri="{C3380CC4-5D6E-409C-BE32-E72D297353CC}">
              <c16:uniqueId val="{00000003-7152-458E-946E-78926A441988}"/>
            </c:ext>
          </c:extLst>
        </c:ser>
        <c:ser>
          <c:idx val="3"/>
          <c:order val="3"/>
          <c:tx>
            <c:v>Количество предприятий по группе_(Ликвидность+ROE)+(ROE+Левередж)+(Ликвидность+Левередж)</c:v>
          </c:tx>
          <c:spPr>
            <a:ln w="38100">
              <a:solidFill>
                <a:srgbClr val="969696"/>
              </a:solidFill>
              <a:prstDash val="solid"/>
            </a:ln>
          </c:spPr>
          <c:marker>
            <c:symbol val="triangle"/>
            <c:size val="5"/>
            <c:spPr>
              <a:solidFill>
                <a:srgbClr val="969696"/>
              </a:solidFill>
              <a:ln>
                <a:solidFill>
                  <a:srgbClr val="969696"/>
                </a:solidFill>
                <a:prstDash val="solid"/>
              </a:ln>
            </c:spPr>
          </c:marker>
          <c:cat>
            <c:strLit>
              <c:ptCount val="6"/>
              <c:pt idx="0">
                <c:v>2009_1</c:v>
              </c:pt>
              <c:pt idx="1">
                <c:v>2009_2</c:v>
              </c:pt>
              <c:pt idx="2">
                <c:v>2009_3</c:v>
              </c:pt>
              <c:pt idx="3">
                <c:v>2009_4</c:v>
              </c:pt>
              <c:pt idx="4">
                <c:v>2010_1</c:v>
              </c:pt>
              <c:pt idx="5">
                <c:v>2010_2</c:v>
              </c:pt>
            </c:strLit>
          </c:cat>
          <c:val>
            <c:numLit>
              <c:formatCode>General</c:formatCode>
              <c:ptCount val="6"/>
              <c:pt idx="0">
                <c:v>0.176839126919967</c:v>
              </c:pt>
              <c:pt idx="1">
                <c:v>0.17608173076923</c:v>
              </c:pt>
              <c:pt idx="2">
                <c:v>0.17411157434981001</c:v>
              </c:pt>
              <c:pt idx="3">
                <c:v>0.16908693057489399</c:v>
              </c:pt>
              <c:pt idx="4">
                <c:v>0.16810258465237199</c:v>
              </c:pt>
              <c:pt idx="5">
                <c:v>0.17440499414748301</c:v>
              </c:pt>
            </c:numLit>
          </c:val>
          <c:smooth val="0"/>
          <c:extLst>
            <c:ext xmlns:c16="http://schemas.microsoft.com/office/drawing/2014/chart" uri="{C3380CC4-5D6E-409C-BE32-E72D297353CC}">
              <c16:uniqueId val="{00000004-7152-458E-946E-78926A441988}"/>
            </c:ext>
          </c:extLst>
        </c:ser>
        <c:dLbls>
          <c:showLegendKey val="0"/>
          <c:showVal val="0"/>
          <c:showCatName val="0"/>
          <c:showSerName val="0"/>
          <c:showPercent val="0"/>
          <c:showBubbleSize val="0"/>
        </c:dLbls>
        <c:marker val="1"/>
        <c:smooth val="0"/>
        <c:axId val="489975024"/>
        <c:axId val="1"/>
      </c:lineChart>
      <c:catAx>
        <c:axId val="48997502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969696"/>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48997502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numFmt formatCode="General" sourceLinked="1"/>
        <c:majorTickMark val="out"/>
        <c:minorTickMark val="none"/>
        <c:tickLblPos val="nextTo"/>
        <c:spPr>
          <a:ln w="3175">
            <a:solidFill>
              <a:srgbClr val="000000"/>
            </a:solidFill>
            <a:prstDash val="solid"/>
          </a:ln>
        </c:spPr>
        <c:txPr>
          <a:bodyPr rot="0" vert="horz"/>
          <a:lstStyle/>
          <a:p>
            <a:pPr>
              <a:defRPr sz="800" b="1" i="0" u="none" strike="noStrike" baseline="0">
                <a:solidFill>
                  <a:srgbClr val="000000"/>
                </a:solidFill>
                <a:latin typeface="Arial Cyr"/>
                <a:ea typeface="Arial Cyr"/>
                <a:cs typeface="Arial Cyr"/>
              </a:defRPr>
            </a:pPr>
            <a:endParaRPr lang="ru-RU"/>
          </a:p>
        </c:txPr>
        <c:crossAx val="3"/>
        <c:crosses val="max"/>
        <c:crossBetween val="between"/>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ru-RU" sz="57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paperSize="9" orientation="landscape" verticalDpi="0"/>
  </c:printSettings>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ubbleChart>
        <c:varyColors val="0"/>
        <c:ser>
          <c:idx val="0"/>
          <c:order val="0"/>
          <c:tx>
            <c:v>Сельское хозяйство</c:v>
          </c:tx>
          <c:spPr>
            <a:solidFill>
              <a:srgbClr val="9999FF"/>
            </a:solidFill>
            <a:ln w="12700">
              <a:solidFill>
                <a:srgbClr val="000000"/>
              </a:solidFill>
              <a:prstDash val="solid"/>
            </a:ln>
          </c:spPr>
          <c:invertIfNegative val="0"/>
          <c:xVal>
            <c:numLit>
              <c:formatCode>General</c:formatCode>
              <c:ptCount val="1"/>
              <c:pt idx="0">
                <c:v>-1.65639344767021E-2</c:v>
              </c:pt>
            </c:numLit>
          </c:xVal>
          <c:yVal>
            <c:numLit>
              <c:formatCode>General</c:formatCode>
              <c:ptCount val="1"/>
              <c:pt idx="0">
                <c:v>2.6047132537886202</c:v>
              </c:pt>
            </c:numLit>
          </c:yVal>
          <c:bubbleSize>
            <c:numLit>
              <c:formatCode>General</c:formatCode>
              <c:ptCount val="1"/>
              <c:pt idx="0">
                <c:v>1.0529149482517699</c:v>
              </c:pt>
            </c:numLit>
          </c:bubbleSize>
          <c:bubble3D val="0"/>
          <c:extLst>
            <c:ext xmlns:c16="http://schemas.microsoft.com/office/drawing/2014/chart" uri="{C3380CC4-5D6E-409C-BE32-E72D297353CC}">
              <c16:uniqueId val="{00000000-AF6A-4036-8407-2245F49E8A9F}"/>
            </c:ext>
          </c:extLst>
        </c:ser>
        <c:ser>
          <c:idx val="2"/>
          <c:order val="1"/>
          <c:tx>
            <c:v>Промышленность</c:v>
          </c:tx>
          <c:spPr>
            <a:solidFill>
              <a:srgbClr val="FFFFCC"/>
            </a:solidFill>
            <a:ln w="12700">
              <a:solidFill>
                <a:srgbClr val="000000"/>
              </a:solidFill>
              <a:prstDash val="solid"/>
            </a:ln>
          </c:spPr>
          <c:invertIfNegative val="0"/>
          <c:xVal>
            <c:numLit>
              <c:formatCode>General</c:formatCode>
              <c:ptCount val="1"/>
              <c:pt idx="0">
                <c:v>0.254069494737165</c:v>
              </c:pt>
            </c:numLit>
          </c:xVal>
          <c:yVal>
            <c:numLit>
              <c:formatCode>General</c:formatCode>
              <c:ptCount val="1"/>
              <c:pt idx="0">
                <c:v>0.80934888809810701</c:v>
              </c:pt>
            </c:numLit>
          </c:yVal>
          <c:bubbleSize>
            <c:numLit>
              <c:formatCode>General</c:formatCode>
              <c:ptCount val="1"/>
              <c:pt idx="0">
                <c:v>1.69562039782083</c:v>
              </c:pt>
            </c:numLit>
          </c:bubbleSize>
          <c:bubble3D val="0"/>
          <c:extLst>
            <c:ext xmlns:c16="http://schemas.microsoft.com/office/drawing/2014/chart" uri="{C3380CC4-5D6E-409C-BE32-E72D297353CC}">
              <c16:uniqueId val="{00000001-AF6A-4036-8407-2245F49E8A9F}"/>
            </c:ext>
          </c:extLst>
        </c:ser>
        <c:ser>
          <c:idx val="4"/>
          <c:order val="2"/>
          <c:tx>
            <c:v>Строительство</c:v>
          </c:tx>
          <c:spPr>
            <a:solidFill>
              <a:srgbClr val="660066"/>
            </a:solidFill>
            <a:ln w="12700">
              <a:solidFill>
                <a:srgbClr val="000000"/>
              </a:solidFill>
              <a:prstDash val="solid"/>
            </a:ln>
          </c:spPr>
          <c:invertIfNegative val="0"/>
          <c:xVal>
            <c:numLit>
              <c:formatCode>General</c:formatCode>
              <c:ptCount val="1"/>
              <c:pt idx="0">
                <c:v>8.9901362067878104E-2</c:v>
              </c:pt>
            </c:numLit>
          </c:xVal>
          <c:yVal>
            <c:numLit>
              <c:formatCode>General</c:formatCode>
              <c:ptCount val="1"/>
              <c:pt idx="0">
                <c:v>8.04527040396332</c:v>
              </c:pt>
            </c:numLit>
          </c:yVal>
          <c:bubbleSize>
            <c:numLit>
              <c:formatCode>General</c:formatCode>
              <c:ptCount val="1"/>
              <c:pt idx="0">
                <c:v>1.07279680543353</c:v>
              </c:pt>
            </c:numLit>
          </c:bubbleSize>
          <c:bubble3D val="0"/>
          <c:extLst>
            <c:ext xmlns:c16="http://schemas.microsoft.com/office/drawing/2014/chart" uri="{C3380CC4-5D6E-409C-BE32-E72D297353CC}">
              <c16:uniqueId val="{00000002-AF6A-4036-8407-2245F49E8A9F}"/>
            </c:ext>
          </c:extLst>
        </c:ser>
        <c:ser>
          <c:idx val="5"/>
          <c:order val="3"/>
          <c:tx>
            <c:v>Торговля</c:v>
          </c:tx>
          <c:spPr>
            <a:solidFill>
              <a:srgbClr val="FF8080"/>
            </a:solidFill>
            <a:ln w="12700">
              <a:solidFill>
                <a:srgbClr val="000000"/>
              </a:solidFill>
              <a:prstDash val="solid"/>
            </a:ln>
          </c:spPr>
          <c:invertIfNegative val="0"/>
          <c:xVal>
            <c:numLit>
              <c:formatCode>General</c:formatCode>
              <c:ptCount val="1"/>
              <c:pt idx="0">
                <c:v>0.106002200661371</c:v>
              </c:pt>
            </c:numLit>
          </c:xVal>
          <c:yVal>
            <c:numLit>
              <c:formatCode>General</c:formatCode>
              <c:ptCount val="1"/>
              <c:pt idx="0">
                <c:v>2.6528197094935799</c:v>
              </c:pt>
            </c:numLit>
          </c:yVal>
          <c:bubbleSize>
            <c:numLit>
              <c:formatCode>General</c:formatCode>
              <c:ptCount val="1"/>
              <c:pt idx="0">
                <c:v>1.3437628753455799</c:v>
              </c:pt>
            </c:numLit>
          </c:bubbleSize>
          <c:bubble3D val="0"/>
          <c:extLst>
            <c:ext xmlns:c16="http://schemas.microsoft.com/office/drawing/2014/chart" uri="{C3380CC4-5D6E-409C-BE32-E72D297353CC}">
              <c16:uniqueId val="{00000003-AF6A-4036-8407-2245F49E8A9F}"/>
            </c:ext>
          </c:extLst>
        </c:ser>
        <c:ser>
          <c:idx val="6"/>
          <c:order val="4"/>
          <c:tx>
            <c:v>Гостиницы и рестораны</c:v>
          </c:tx>
          <c:spPr>
            <a:solidFill>
              <a:srgbClr val="0066CC"/>
            </a:solidFill>
            <a:ln w="12700">
              <a:solidFill>
                <a:srgbClr val="000000"/>
              </a:solidFill>
              <a:prstDash val="solid"/>
            </a:ln>
          </c:spPr>
          <c:invertIfNegative val="0"/>
          <c:xVal>
            <c:numLit>
              <c:formatCode>General</c:formatCode>
              <c:ptCount val="1"/>
              <c:pt idx="0">
                <c:v>4.4294256988216998E-2</c:v>
              </c:pt>
            </c:numLit>
          </c:xVal>
          <c:yVal>
            <c:numLit>
              <c:formatCode>General</c:formatCode>
              <c:ptCount val="1"/>
              <c:pt idx="0">
                <c:v>1.90550177820035</c:v>
              </c:pt>
            </c:numLit>
          </c:yVal>
          <c:bubbleSize>
            <c:numLit>
              <c:formatCode>General</c:formatCode>
              <c:ptCount val="1"/>
              <c:pt idx="0">
                <c:v>1.20405745728692</c:v>
              </c:pt>
            </c:numLit>
          </c:bubbleSize>
          <c:bubble3D val="0"/>
          <c:extLst>
            <c:ext xmlns:c16="http://schemas.microsoft.com/office/drawing/2014/chart" uri="{C3380CC4-5D6E-409C-BE32-E72D297353CC}">
              <c16:uniqueId val="{00000004-AF6A-4036-8407-2245F49E8A9F}"/>
            </c:ext>
          </c:extLst>
        </c:ser>
        <c:ser>
          <c:idx val="7"/>
          <c:order val="5"/>
          <c:tx>
            <c:v>Транспорт и связь</c:v>
          </c:tx>
          <c:spPr>
            <a:solidFill>
              <a:srgbClr val="00FF00"/>
            </a:solidFill>
            <a:ln w="12700">
              <a:solidFill>
                <a:srgbClr val="000000"/>
              </a:solidFill>
              <a:prstDash val="solid"/>
            </a:ln>
          </c:spPr>
          <c:invertIfNegative val="1"/>
          <c:xVal>
            <c:numLit>
              <c:formatCode>General</c:formatCode>
              <c:ptCount val="1"/>
              <c:pt idx="0">
                <c:v>7.5577786260549201E-2</c:v>
              </c:pt>
            </c:numLit>
          </c:xVal>
          <c:yVal>
            <c:numLit>
              <c:formatCode>General</c:formatCode>
              <c:ptCount val="1"/>
              <c:pt idx="0">
                <c:v>1.1260980792801401</c:v>
              </c:pt>
            </c:numLit>
          </c:yVal>
          <c:bubbleSize>
            <c:numLit>
              <c:formatCode>General</c:formatCode>
              <c:ptCount val="1"/>
              <c:pt idx="0">
                <c:v>1.41890490611514</c:v>
              </c:pt>
            </c:numLit>
          </c:bubbleSize>
          <c:bubble3D val="0"/>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5-AF6A-4036-8407-2245F49E8A9F}"/>
            </c:ext>
          </c:extLst>
        </c:ser>
        <c:ser>
          <c:idx val="8"/>
          <c:order val="6"/>
          <c:tx>
            <c:v>Операции с недвижимым имуществом, аренда и предоставление услуг потребителям</c:v>
          </c:tx>
          <c:spPr>
            <a:solidFill>
              <a:srgbClr val="000080"/>
            </a:solidFill>
            <a:ln w="12700">
              <a:solidFill>
                <a:srgbClr val="000000"/>
              </a:solidFill>
              <a:prstDash val="solid"/>
            </a:ln>
          </c:spPr>
          <c:invertIfNegative val="0"/>
          <c:xVal>
            <c:numLit>
              <c:formatCode>General</c:formatCode>
              <c:ptCount val="1"/>
              <c:pt idx="0">
                <c:v>1.22916754080424E-2</c:v>
              </c:pt>
            </c:numLit>
          </c:xVal>
          <c:yVal>
            <c:numLit>
              <c:formatCode>General</c:formatCode>
              <c:ptCount val="1"/>
              <c:pt idx="0">
                <c:v>11.906785597361401</c:v>
              </c:pt>
            </c:numLit>
          </c:yVal>
          <c:bubbleSize>
            <c:numLit>
              <c:formatCode>General</c:formatCode>
              <c:ptCount val="1"/>
              <c:pt idx="0">
                <c:v>1.00747556046433</c:v>
              </c:pt>
            </c:numLit>
          </c:bubbleSize>
          <c:bubble3D val="0"/>
          <c:extLst>
            <c:ext xmlns:c16="http://schemas.microsoft.com/office/drawing/2014/chart" uri="{C3380CC4-5D6E-409C-BE32-E72D297353CC}">
              <c16:uniqueId val="{00000006-AF6A-4036-8407-2245F49E8A9F}"/>
            </c:ext>
          </c:extLst>
        </c:ser>
        <c:dLbls>
          <c:showLegendKey val="0"/>
          <c:showVal val="0"/>
          <c:showCatName val="0"/>
          <c:showSerName val="0"/>
          <c:showPercent val="0"/>
          <c:showBubbleSize val="0"/>
        </c:dLbls>
        <c:bubbleScale val="100"/>
        <c:showNegBubbles val="0"/>
        <c:sizeRepresents val="w"/>
        <c:axId val="489973712"/>
        <c:axId val="1"/>
      </c:bubbleChart>
      <c:valAx>
        <c:axId val="489973712"/>
        <c:scaling>
          <c:orientation val="minMax"/>
          <c:max val="0.27700000000000002"/>
          <c:min val="-3.2000000000000042E-2"/>
        </c:scaling>
        <c:delete val="0"/>
        <c:axPos val="b"/>
        <c:title>
          <c:tx>
            <c:rich>
              <a:bodyPr/>
              <a:lstStyle/>
              <a:p>
                <a:pPr>
                  <a:defRPr lang="ru-RU" sz="200" b="1" i="0" u="none" strike="noStrike" baseline="0">
                    <a:solidFill>
                      <a:srgbClr val="000000"/>
                    </a:solidFill>
                    <a:latin typeface="Arial Cyr"/>
                    <a:ea typeface="Arial Cyr"/>
                    <a:cs typeface="Arial Cyr"/>
                  </a:defRPr>
                </a:pPr>
                <a:r>
                  <a:rPr lang="en-US"/>
                  <a:t>ROA</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1"/>
        <c:crossesAt val="-5"/>
        <c:crossBetween val="midCat"/>
      </c:valAx>
      <c:valAx>
        <c:axId val="1"/>
        <c:scaling>
          <c:orientation val="minMax"/>
        </c:scaling>
        <c:delete val="0"/>
        <c:axPos val="l"/>
        <c:majorGridlines>
          <c:spPr>
            <a:ln w="3175">
              <a:solidFill>
                <a:srgbClr val="808080"/>
              </a:solidFill>
              <a:prstDash val="sysDash"/>
            </a:ln>
          </c:spPr>
        </c:majorGridlines>
        <c:title>
          <c:tx>
            <c:rich>
              <a:bodyPr/>
              <a:lstStyle/>
              <a:p>
                <a:pPr>
                  <a:defRPr lang="ru-RU" sz="200" b="1" i="0" u="none" strike="noStrike" baseline="0">
                    <a:solidFill>
                      <a:srgbClr val="000000"/>
                    </a:solidFill>
                    <a:latin typeface="Arial Cyr"/>
                    <a:ea typeface="Arial Cyr"/>
                    <a:cs typeface="Arial Cyr"/>
                  </a:defRPr>
                </a:pPr>
                <a:r>
                  <a:rPr lang="en-US"/>
                  <a:t>Leverage</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200" b="1" i="0" u="none" strike="noStrike" baseline="0">
                <a:solidFill>
                  <a:srgbClr val="000000"/>
                </a:solidFill>
                <a:latin typeface="Arial Cyr"/>
                <a:ea typeface="Arial Cyr"/>
                <a:cs typeface="Arial Cyr"/>
              </a:defRPr>
            </a:pPr>
            <a:endParaRPr lang="ru-RU"/>
          </a:p>
        </c:txPr>
        <c:crossAx val="489973712"/>
        <c:crossesAt val="-5"/>
        <c:crossBetween val="midCat"/>
      </c:valAx>
      <c:spPr>
        <a:solidFill>
          <a:srgbClr val="FFFFFF"/>
        </a:solidFill>
        <a:ln w="12700">
          <a:solidFill>
            <a:srgbClr val="808080"/>
          </a:solidFill>
          <a:prstDash val="solid"/>
        </a:ln>
      </c:spPr>
    </c:plotArea>
    <c:legend>
      <c:legendPos val="r"/>
      <c:overlay val="0"/>
      <c:spPr>
        <a:solidFill>
          <a:srgbClr val="FFFFFF"/>
        </a:solidFill>
        <a:ln w="25400">
          <a:noFill/>
        </a:ln>
      </c:spPr>
      <c:txPr>
        <a:bodyPr/>
        <a:lstStyle/>
        <a:p>
          <a:pPr>
            <a:defRPr lang="ru-RU" sz="640" b="0" i="0" u="none" strike="noStrike" baseline="0">
              <a:solidFill>
                <a:srgbClr val="000000"/>
              </a:solidFill>
              <a:latin typeface="Arial Cyr"/>
              <a:ea typeface="Arial Cyr"/>
              <a:cs typeface="Arial Cyr"/>
            </a:defRPr>
          </a:pPr>
          <a:endParaRPr lang="ru-RU"/>
        </a:p>
      </c:txPr>
    </c:legend>
    <c:plotVisOnly val="1"/>
    <c:dispBlanksAs val="gap"/>
    <c:showDLblsOverMax val="0"/>
  </c:chart>
  <c:spPr>
    <a:solidFill>
      <a:srgbClr val="FFFFFF"/>
    </a:solidFill>
    <a:ln w="9525">
      <a:noFill/>
    </a:ln>
  </c:spPr>
  <c:txPr>
    <a:bodyPr/>
    <a:lstStyle/>
    <a:p>
      <a:pPr>
        <a:defRPr sz="275" b="0" i="0" u="none" strike="noStrike" baseline="0">
          <a:solidFill>
            <a:srgbClr val="000000"/>
          </a:solidFill>
          <a:latin typeface="Arial Cyr"/>
          <a:ea typeface="Arial Cyr"/>
          <a:cs typeface="Arial Cyr"/>
        </a:defRPr>
      </a:pPr>
      <a:endParaRPr lang="ru-RU"/>
    </a:p>
  </c:txPr>
  <c:printSettings>
    <c:headerFooter alignWithMargins="0"/>
    <c:pageMargins b="1" l="0.75000000000000155" r="0.75000000000000155" t="1" header="0.5" footer="0.5"/>
    <c:pageSetup/>
  </c:printSettings>
</c:chartSpace>
</file>

<file path=xl/charts/chart6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3786136401540933E-2"/>
          <c:y val="6.2500211928344734E-2"/>
          <c:w val="0.80864360018727677"/>
          <c:h val="0.57639084333918011"/>
        </c:manualLayout>
      </c:layout>
      <c:bubbleChart>
        <c:varyColors val="0"/>
        <c:ser>
          <c:idx val="7"/>
          <c:order val="0"/>
          <c:tx>
            <c:strRef>
              <c:f>'Figure 3.1.2.7'!$B$10</c:f>
              <c:strCache>
                <c:ptCount val="1"/>
                <c:pt idx="0">
                  <c:v>Transport and communications</c:v>
                </c:pt>
              </c:strCache>
            </c:strRef>
          </c:tx>
          <c:invertIfNegative val="0"/>
          <c:dLbls>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3.1.2.7'!$C$10</c:f>
              <c:numCache>
                <c:formatCode>0.00</c:formatCode>
                <c:ptCount val="1"/>
                <c:pt idx="0">
                  <c:v>-4.1786774098759807</c:v>
                </c:pt>
              </c:numCache>
            </c:numRef>
          </c:xVal>
          <c:yVal>
            <c:numRef>
              <c:f>'Figure 3.1.2.7'!$D$10</c:f>
              <c:numCache>
                <c:formatCode>0.00</c:formatCode>
                <c:ptCount val="1"/>
                <c:pt idx="0">
                  <c:v>5.1525047540496614</c:v>
                </c:pt>
              </c:numCache>
            </c:numRef>
          </c:yVal>
          <c:bubbleSize>
            <c:numRef>
              <c:f>'Figure 3.1.2.7'!$E$10</c:f>
              <c:numCache>
                <c:formatCode>0.00%</c:formatCode>
                <c:ptCount val="1"/>
                <c:pt idx="0">
                  <c:v>0.7911756190610999</c:v>
                </c:pt>
              </c:numCache>
            </c:numRef>
          </c:bubbleSize>
          <c:bubble3D val="0"/>
          <c:extLst>
            <c:ext xmlns:c16="http://schemas.microsoft.com/office/drawing/2014/chart" uri="{C3380CC4-5D6E-409C-BE32-E72D297353CC}">
              <c16:uniqueId val="{00000000-C010-41D6-9BC8-3FD8BE741699}"/>
            </c:ext>
          </c:extLst>
        </c:ser>
        <c:ser>
          <c:idx val="3"/>
          <c:order val="1"/>
          <c:tx>
            <c:strRef>
              <c:f>'Figure 3.1.2.7'!$B$9</c:f>
              <c:strCache>
                <c:ptCount val="1"/>
                <c:pt idx="0">
                  <c:v>Trade</c:v>
                </c:pt>
              </c:strCache>
            </c:strRef>
          </c:tx>
          <c:spPr>
            <a:solidFill>
              <a:schemeClr val="accent4">
                <a:lumMod val="60000"/>
                <a:lumOff val="40000"/>
              </a:schemeClr>
            </a:solidFill>
            <a:ln>
              <a:solidFill>
                <a:schemeClr val="tx1">
                  <a:tint val="75000"/>
                  <a:shade val="95000"/>
                  <a:satMod val="105000"/>
                </a:schemeClr>
              </a:solidFill>
            </a:ln>
          </c:spPr>
          <c:invertIfNegative val="0"/>
          <c:dLbls>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3.1.2.7'!$C$9</c:f>
              <c:numCache>
                <c:formatCode>0.00</c:formatCode>
                <c:ptCount val="1"/>
                <c:pt idx="0">
                  <c:v>-1.8294234501996707</c:v>
                </c:pt>
              </c:numCache>
            </c:numRef>
          </c:xVal>
          <c:yVal>
            <c:numRef>
              <c:f>'Figure 3.1.2.7'!$D$9</c:f>
              <c:numCache>
                <c:formatCode>0.00</c:formatCode>
                <c:ptCount val="1"/>
                <c:pt idx="0">
                  <c:v>0.31763534981884028</c:v>
                </c:pt>
              </c:numCache>
            </c:numRef>
          </c:yVal>
          <c:bubbleSize>
            <c:numRef>
              <c:f>'Figure 3.1.2.7'!$E$9</c:f>
              <c:numCache>
                <c:formatCode>0.00%</c:formatCode>
                <c:ptCount val="1"/>
                <c:pt idx="0">
                  <c:v>0.14640233486580956</c:v>
                </c:pt>
              </c:numCache>
            </c:numRef>
          </c:bubbleSize>
          <c:bubble3D val="0"/>
          <c:extLst>
            <c:ext xmlns:c16="http://schemas.microsoft.com/office/drawing/2014/chart" uri="{C3380CC4-5D6E-409C-BE32-E72D297353CC}">
              <c16:uniqueId val="{00000001-C010-41D6-9BC8-3FD8BE741699}"/>
            </c:ext>
          </c:extLst>
        </c:ser>
        <c:ser>
          <c:idx val="4"/>
          <c:order val="2"/>
          <c:tx>
            <c:strRef>
              <c:f>'Figure 3.1.2.7'!$B$11</c:f>
              <c:strCache>
                <c:ptCount val="1"/>
                <c:pt idx="0">
                  <c:v>Financial activity</c:v>
                </c:pt>
              </c:strCache>
            </c:strRef>
          </c:tx>
          <c:invertIfNegative val="0"/>
          <c:dLbls>
            <c:numFmt formatCode="0.0%" sourceLinked="0"/>
            <c:spPr>
              <a:noFill/>
              <a:ln>
                <a:noFill/>
              </a:ln>
              <a:effectLst/>
            </c:spPr>
            <c:txPr>
              <a:bodyPr/>
              <a:lstStyle/>
              <a:p>
                <a:pPr>
                  <a:defRPr lang="ru-RU" b="1" i="0"/>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3.1.2.7'!$C$11</c:f>
              <c:numCache>
                <c:formatCode>0.00</c:formatCode>
                <c:ptCount val="1"/>
                <c:pt idx="0">
                  <c:v>-1.269208716279993</c:v>
                </c:pt>
              </c:numCache>
            </c:numRef>
          </c:xVal>
          <c:yVal>
            <c:numRef>
              <c:f>'Figure 3.1.2.7'!$D$11</c:f>
              <c:numCache>
                <c:formatCode>0.00</c:formatCode>
                <c:ptCount val="1"/>
                <c:pt idx="0">
                  <c:v>0.51542825983557783</c:v>
                </c:pt>
              </c:numCache>
            </c:numRef>
          </c:yVal>
          <c:bubbleSize>
            <c:numRef>
              <c:f>'Figure 3.1.2.7'!$E$11</c:f>
              <c:numCache>
                <c:formatCode>0.00%</c:formatCode>
                <c:ptCount val="1"/>
                <c:pt idx="0">
                  <c:v>0.26045015251460124</c:v>
                </c:pt>
              </c:numCache>
            </c:numRef>
          </c:bubbleSize>
          <c:bubble3D val="0"/>
          <c:extLst>
            <c:ext xmlns:c16="http://schemas.microsoft.com/office/drawing/2014/chart" uri="{C3380CC4-5D6E-409C-BE32-E72D297353CC}">
              <c16:uniqueId val="{00000002-C010-41D6-9BC8-3FD8BE741699}"/>
            </c:ext>
          </c:extLst>
        </c:ser>
        <c:ser>
          <c:idx val="6"/>
          <c:order val="3"/>
          <c:tx>
            <c:strRef>
              <c:f>'Figure 3.1.2.7'!$B$13</c:f>
              <c:strCache>
                <c:ptCount val="1"/>
                <c:pt idx="0">
                  <c:v>Other corporate entities</c:v>
                </c:pt>
              </c:strCache>
            </c:strRef>
          </c:tx>
          <c:invertIfNegative val="0"/>
          <c:dLbls>
            <c:dLbl>
              <c:idx val="0"/>
              <c:layout>
                <c:manualLayout>
                  <c:x val="-9.4777408515704528E-2"/>
                  <c:y val="-2.144772117962462E-2"/>
                </c:manualLayout>
              </c:layout>
              <c:numFmt formatCode="0.0%" sourceLinked="0"/>
              <c:spPr/>
              <c:txPr>
                <a:bodyPr/>
                <a:lstStyle/>
                <a:p>
                  <a:pPr>
                    <a:defRPr lang="ru-RU" b="1"/>
                  </a:pPr>
                  <a:endParaRPr lang="ru-RU"/>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3-C010-41D6-9BC8-3FD8BE741699}"/>
                </c:ext>
              </c:extLst>
            </c:dLbl>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3.1.2.7'!$C$13</c:f>
              <c:numCache>
                <c:formatCode>0.00</c:formatCode>
                <c:ptCount val="1"/>
                <c:pt idx="0">
                  <c:v>-0.27342312438033822</c:v>
                </c:pt>
              </c:numCache>
            </c:numRef>
          </c:xVal>
          <c:yVal>
            <c:numRef>
              <c:f>'Figure 3.1.2.7'!$D$13</c:f>
              <c:numCache>
                <c:formatCode>0.00</c:formatCode>
                <c:ptCount val="1"/>
                <c:pt idx="0">
                  <c:v>0.9424972158844751</c:v>
                </c:pt>
              </c:numCache>
            </c:numRef>
          </c:yVal>
          <c:bubbleSize>
            <c:numRef>
              <c:f>'Figure 3.1.2.7'!$E$13</c:f>
              <c:numCache>
                <c:formatCode>0.00%</c:formatCode>
                <c:ptCount val="1"/>
                <c:pt idx="0">
                  <c:v>0.42446330424138495</c:v>
                </c:pt>
              </c:numCache>
            </c:numRef>
          </c:bubbleSize>
          <c:bubble3D val="0"/>
          <c:extLst>
            <c:ext xmlns:c16="http://schemas.microsoft.com/office/drawing/2014/chart" uri="{C3380CC4-5D6E-409C-BE32-E72D297353CC}">
              <c16:uniqueId val="{00000004-C010-41D6-9BC8-3FD8BE741699}"/>
            </c:ext>
          </c:extLst>
        </c:ser>
        <c:ser>
          <c:idx val="1"/>
          <c:order val="4"/>
          <c:tx>
            <c:strRef>
              <c:f>'Figure 3.1.2.7'!$B$6</c:f>
              <c:strCache>
                <c:ptCount val="1"/>
                <c:pt idx="0">
                  <c:v>Mining idustry</c:v>
                </c:pt>
              </c:strCache>
            </c:strRef>
          </c:tx>
          <c:invertIfNegative val="0"/>
          <c:dLbls>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3.1.2.7'!$C$6</c:f>
              <c:numCache>
                <c:formatCode>0.00</c:formatCode>
                <c:ptCount val="1"/>
                <c:pt idx="0">
                  <c:v>9.2108189755859493E-2</c:v>
                </c:pt>
              </c:numCache>
            </c:numRef>
          </c:xVal>
          <c:yVal>
            <c:numRef>
              <c:f>'Figure 3.1.2.7'!$D$6</c:f>
              <c:numCache>
                <c:formatCode>0.00</c:formatCode>
                <c:ptCount val="1"/>
                <c:pt idx="0">
                  <c:v>4.7125291472566255</c:v>
                </c:pt>
              </c:numCache>
            </c:numRef>
          </c:yVal>
          <c:bubbleSize>
            <c:numRef>
              <c:f>'Figure 3.1.2.7'!$E$6</c:f>
              <c:numCache>
                <c:formatCode>0.00%</c:formatCode>
                <c:ptCount val="1"/>
                <c:pt idx="0">
                  <c:v>0.43150323256077899</c:v>
                </c:pt>
              </c:numCache>
            </c:numRef>
          </c:bubbleSize>
          <c:bubble3D val="0"/>
          <c:extLst>
            <c:ext xmlns:c16="http://schemas.microsoft.com/office/drawing/2014/chart" uri="{C3380CC4-5D6E-409C-BE32-E72D297353CC}">
              <c16:uniqueId val="{00000005-C010-41D6-9BC8-3FD8BE741699}"/>
            </c:ext>
          </c:extLst>
        </c:ser>
        <c:ser>
          <c:idx val="2"/>
          <c:order val="5"/>
          <c:tx>
            <c:strRef>
              <c:f>'Figure 3.1.2.7'!$B$7</c:f>
              <c:strCache>
                <c:ptCount val="1"/>
                <c:pt idx="0">
                  <c:v>Manufacturing industry</c:v>
                </c:pt>
              </c:strCache>
            </c:strRef>
          </c:tx>
          <c:invertIfNegative val="0"/>
          <c:dLbls>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3.1.2.7'!$C$7</c:f>
              <c:numCache>
                <c:formatCode>0.00</c:formatCode>
                <c:ptCount val="1"/>
                <c:pt idx="0">
                  <c:v>-0.48313045192783621</c:v>
                </c:pt>
              </c:numCache>
            </c:numRef>
          </c:xVal>
          <c:yVal>
            <c:numRef>
              <c:f>'Figure 3.1.2.7'!$D$7</c:f>
              <c:numCache>
                <c:formatCode>0.00</c:formatCode>
                <c:ptCount val="1"/>
                <c:pt idx="0">
                  <c:v>0.53590460277376728</c:v>
                </c:pt>
              </c:numCache>
            </c:numRef>
          </c:yVal>
          <c:bubbleSize>
            <c:numRef>
              <c:f>'Figure 3.1.2.7'!$E$7</c:f>
              <c:numCache>
                <c:formatCode>0.00%</c:formatCode>
                <c:ptCount val="1"/>
                <c:pt idx="0">
                  <c:v>0.19207963516741866</c:v>
                </c:pt>
              </c:numCache>
            </c:numRef>
          </c:bubbleSize>
          <c:bubble3D val="0"/>
          <c:extLst>
            <c:ext xmlns:c16="http://schemas.microsoft.com/office/drawing/2014/chart" uri="{C3380CC4-5D6E-409C-BE32-E72D297353CC}">
              <c16:uniqueId val="{00000006-C010-41D6-9BC8-3FD8BE741699}"/>
            </c:ext>
          </c:extLst>
        </c:ser>
        <c:ser>
          <c:idx val="5"/>
          <c:order val="6"/>
          <c:tx>
            <c:strRef>
              <c:f>'Figure 3.1.2.7'!$B$12</c:f>
              <c:strCache>
                <c:ptCount val="1"/>
                <c:pt idx="0">
                  <c:v>Real estate operations</c:v>
                </c:pt>
              </c:strCache>
            </c:strRef>
          </c:tx>
          <c:invertIfNegative val="0"/>
          <c:dLbls>
            <c:numFmt formatCode="0.0%" sourceLinked="0"/>
            <c:spPr>
              <a:noFill/>
              <a:ln>
                <a:noFill/>
              </a:ln>
              <a:effectLst/>
            </c:spPr>
            <c:txPr>
              <a:bodyPr/>
              <a:lstStyle/>
              <a:p>
                <a:pPr>
                  <a:defRPr lang="ru-RU" b="1"/>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3.1.2.7'!$C$12</c:f>
              <c:numCache>
                <c:formatCode>0.00</c:formatCode>
                <c:ptCount val="1"/>
                <c:pt idx="0">
                  <c:v>0.22588730718228128</c:v>
                </c:pt>
              </c:numCache>
            </c:numRef>
          </c:xVal>
          <c:yVal>
            <c:numRef>
              <c:f>'Figure 3.1.2.7'!$D$12</c:f>
              <c:numCache>
                <c:formatCode>0.00</c:formatCode>
                <c:ptCount val="1"/>
                <c:pt idx="0">
                  <c:v>1.2934620812337192</c:v>
                </c:pt>
              </c:numCache>
            </c:numRef>
          </c:yVal>
          <c:bubbleSize>
            <c:numRef>
              <c:f>'Figure 3.1.2.7'!$E$12</c:f>
              <c:numCache>
                <c:formatCode>0.00%</c:formatCode>
                <c:ptCount val="1"/>
                <c:pt idx="0">
                  <c:v>0.25217596898064226</c:v>
                </c:pt>
              </c:numCache>
            </c:numRef>
          </c:bubbleSize>
          <c:bubble3D val="0"/>
          <c:extLst>
            <c:ext xmlns:c16="http://schemas.microsoft.com/office/drawing/2014/chart" uri="{C3380CC4-5D6E-409C-BE32-E72D297353CC}">
              <c16:uniqueId val="{00000007-C010-41D6-9BC8-3FD8BE741699}"/>
            </c:ext>
          </c:extLst>
        </c:ser>
        <c:dLbls>
          <c:showLegendKey val="0"/>
          <c:showVal val="0"/>
          <c:showCatName val="0"/>
          <c:showSerName val="0"/>
          <c:showPercent val="0"/>
          <c:showBubbleSize val="0"/>
        </c:dLbls>
        <c:bubbleScale val="100"/>
        <c:showNegBubbles val="0"/>
        <c:axId val="489974368"/>
        <c:axId val="1"/>
      </c:bubbleChart>
      <c:valAx>
        <c:axId val="489974368"/>
        <c:scaling>
          <c:orientation val="minMax"/>
          <c:max val="0.5"/>
          <c:min val="-5"/>
        </c:scaling>
        <c:delete val="0"/>
        <c:axPos val="b"/>
        <c:title>
          <c:tx>
            <c:rich>
              <a:bodyPr/>
              <a:lstStyle/>
              <a:p>
                <a:pPr>
                  <a:defRPr lang="ru-RU" sz="900" b="0" i="0" u="none" strike="noStrike" baseline="0">
                    <a:solidFill>
                      <a:srgbClr val="000000"/>
                    </a:solidFill>
                    <a:latin typeface="Times New Roman"/>
                    <a:ea typeface="Times New Roman"/>
                    <a:cs typeface="Times New Roman"/>
                  </a:defRPr>
                </a:pPr>
                <a:r>
                  <a:rPr lang="en-US"/>
                  <a:t>Exposure to FX risk</a:t>
                </a:r>
                <a:endParaRPr lang="ru-RU"/>
              </a:p>
            </c:rich>
          </c:tx>
          <c:layout>
            <c:manualLayout>
              <c:xMode val="edge"/>
              <c:yMode val="edge"/>
              <c:x val="0.30864266309968696"/>
              <c:y val="0.7187525419912324"/>
            </c:manualLayout>
          </c:layout>
          <c:overlay val="0"/>
        </c:title>
        <c:numFmt formatCode="#,##0.0" sourceLinked="0"/>
        <c:majorTickMark val="out"/>
        <c:minorTickMark val="none"/>
        <c:tickLblPos val="low"/>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spPr>
            <a:ln w="0">
              <a:prstDash val="sysDot"/>
            </a:ln>
          </c:spPr>
        </c:majorGridlines>
        <c:title>
          <c:tx>
            <c:rich>
              <a:bodyPr rot="5400000" vert="horz"/>
              <a:lstStyle/>
              <a:p>
                <a:pPr>
                  <a:defRPr lang="ru-RU" sz="900" b="0" i="0" u="none" strike="noStrike" baseline="0">
                    <a:solidFill>
                      <a:srgbClr val="000000"/>
                    </a:solidFill>
                    <a:latin typeface="Times New Roman"/>
                    <a:ea typeface="Times New Roman"/>
                    <a:cs typeface="Times New Roman"/>
                  </a:defRPr>
                </a:pPr>
                <a:r>
                  <a:rPr lang="en-US"/>
                  <a:t>Current FX liquidity</a:t>
                </a:r>
                <a:endParaRPr lang="ru-RU"/>
              </a:p>
            </c:rich>
          </c:tx>
          <c:layout>
            <c:manualLayout>
              <c:xMode val="edge"/>
              <c:yMode val="edge"/>
              <c:x val="0.94238886513966835"/>
              <c:y val="0.20854784572839924"/>
            </c:manualLayout>
          </c:layout>
          <c:overlay val="0"/>
        </c:title>
        <c:numFmt formatCode="0.0" sourceLinked="0"/>
        <c:majorTickMark val="cross"/>
        <c:minorTickMark val="none"/>
        <c:tickLblPos val="high"/>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974368"/>
        <c:crosses val="autoZero"/>
        <c:crossBetween val="midCat"/>
      </c:valAx>
    </c:plotArea>
    <c:legend>
      <c:legendPos val="b"/>
      <c:layout>
        <c:manualLayout>
          <c:xMode val="edge"/>
          <c:yMode val="edge"/>
          <c:wMode val="edge"/>
          <c:hMode val="edge"/>
          <c:x val="3.7037016607600053E-2"/>
          <c:y val="0.81658905237381518"/>
          <c:w val="0.96708008696811321"/>
          <c:h val="0.98958659658159354"/>
        </c:manualLayout>
      </c:layout>
      <c:overlay val="0"/>
      <c:txPr>
        <a:bodyPr/>
        <a:lstStyle/>
        <a:p>
          <a:pPr>
            <a:defRPr lang="ru-RU" sz="9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6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marker>
            <c:symbol val="none"/>
          </c:marker>
          <c:val>
            <c:numLit>
              <c:formatCode>General</c:formatCode>
              <c:ptCount val="1"/>
              <c:pt idx="0">
                <c:v>0</c:v>
              </c:pt>
            </c:numLit>
          </c:val>
          <c:smooth val="0"/>
          <c:extLst>
            <c:ext xmlns:c16="http://schemas.microsoft.com/office/drawing/2014/chart" uri="{C3380CC4-5D6E-409C-BE32-E72D297353CC}">
              <c16:uniqueId val="{00000000-1E79-4D36-AE36-2EDDBD664841}"/>
            </c:ext>
          </c:extLst>
        </c:ser>
        <c:dLbls>
          <c:showLegendKey val="0"/>
          <c:showVal val="0"/>
          <c:showCatName val="0"/>
          <c:showSerName val="0"/>
          <c:showPercent val="0"/>
          <c:showBubbleSize val="0"/>
        </c:dLbls>
        <c:marker val="1"/>
        <c:smooth val="0"/>
        <c:axId val="489982240"/>
        <c:axId val="1"/>
      </c:lineChart>
      <c:lineChart>
        <c:grouping val="standard"/>
        <c:varyColors val="0"/>
        <c:ser>
          <c:idx val="0"/>
          <c:order val="0"/>
          <c:marker>
            <c:symbol val="none"/>
          </c:marker>
          <c:val>
            <c:numLit>
              <c:formatCode>General</c:formatCode>
              <c:ptCount val="1"/>
              <c:pt idx="0">
                <c:v>0</c:v>
              </c:pt>
            </c:numLit>
          </c:val>
          <c:smooth val="0"/>
          <c:extLst>
            <c:ext xmlns:c16="http://schemas.microsoft.com/office/drawing/2014/chart" uri="{C3380CC4-5D6E-409C-BE32-E72D297353CC}">
              <c16:uniqueId val="{00000001-1E79-4D36-AE36-2EDDBD664841}"/>
            </c:ext>
          </c:extLst>
        </c:ser>
        <c:dLbls>
          <c:showLegendKey val="0"/>
          <c:showVal val="0"/>
          <c:showCatName val="0"/>
          <c:showSerName val="0"/>
          <c:showPercent val="0"/>
          <c:showBubbleSize val="0"/>
        </c:dLbls>
        <c:marker val="1"/>
        <c:smooth val="0"/>
        <c:axId val="3"/>
        <c:axId val="4"/>
      </c:lineChart>
      <c:catAx>
        <c:axId val="489982240"/>
        <c:scaling>
          <c:orientation val="minMax"/>
        </c:scaling>
        <c:delete val="0"/>
        <c:axPos val="b"/>
        <c:numFmt formatCode="General" sourceLinked="1"/>
        <c:majorTickMark val="none"/>
        <c:minorTickMark val="none"/>
        <c:tickLblPos val="nextTo"/>
        <c:txPr>
          <a:bodyPr rot="-540000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noMultiLvlLbl val="0"/>
      </c:catAx>
      <c:valAx>
        <c:axId val="1"/>
        <c:scaling>
          <c:orientation val="minMax"/>
          <c:max val="100"/>
        </c:scaling>
        <c:delete val="0"/>
        <c:axPos val="l"/>
        <c:majorGridlines>
          <c:spPr>
            <a:ln>
              <a:solidFill>
                <a:schemeClr val="bg1">
                  <a:lumMod val="50000"/>
                </a:schemeClr>
              </a:solidFill>
              <a:prstDash val="lgDash"/>
            </a:ln>
          </c:spPr>
        </c:majorGridlines>
        <c:numFmt formatCode="0" sourceLinked="0"/>
        <c:majorTickMark val="none"/>
        <c:minorTickMark val="none"/>
        <c:tickLblPos val="nextTo"/>
        <c:spPr>
          <a:noFill/>
          <a:ln w="9525">
            <a:solidFill>
              <a:schemeClr val="bg1">
                <a:lumMod val="50000"/>
              </a:schemeClr>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89982240"/>
        <c:crosses val="autoZero"/>
        <c:crossBetween val="between"/>
        <c:majorUnit val="20"/>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50"/>
        </c:scaling>
        <c:delete val="0"/>
        <c:axPos val="r"/>
        <c:numFmt formatCode="0" sourceLinked="0"/>
        <c:majorTickMark val="out"/>
        <c:minorTickMark val="none"/>
        <c:tickLblPos val="nextTo"/>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10"/>
      </c:valAx>
    </c:plotArea>
    <c:legend>
      <c:legendPos val="r"/>
      <c:overlay val="0"/>
      <c:txPr>
        <a:bodyPr/>
        <a:lstStyle/>
        <a:p>
          <a:pPr>
            <a:defRPr lang="ru-RU" sz="73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6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1"/>
          <c:spPr>
            <a:ln w="25400">
              <a:solidFill>
                <a:srgbClr val="993366"/>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0-9E4A-4E54-816A-6EB9B96FF55B}"/>
            </c:ext>
          </c:extLst>
        </c:ser>
        <c:dLbls>
          <c:showLegendKey val="0"/>
          <c:showVal val="0"/>
          <c:showCatName val="0"/>
          <c:showSerName val="0"/>
          <c:showPercent val="0"/>
          <c:showBubbleSize val="0"/>
        </c:dLbls>
        <c:marker val="1"/>
        <c:smooth val="0"/>
        <c:axId val="490357600"/>
        <c:axId val="1"/>
      </c:lineChart>
      <c:lineChart>
        <c:grouping val="standard"/>
        <c:varyColors val="0"/>
        <c:ser>
          <c:idx val="0"/>
          <c:order val="0"/>
          <c:spPr>
            <a:ln w="25400">
              <a:solidFill>
                <a:srgbClr val="333399"/>
              </a:solidFill>
              <a:prstDash val="solid"/>
            </a:ln>
          </c:spPr>
          <c:marker>
            <c:symbol val="none"/>
          </c:marker>
          <c:val>
            <c:numLit>
              <c:formatCode>General</c:formatCode>
              <c:ptCount val="1"/>
              <c:pt idx="0">
                <c:v>0</c:v>
              </c:pt>
            </c:numLit>
          </c:val>
          <c:smooth val="0"/>
          <c:extLst>
            <c:ext xmlns:c16="http://schemas.microsoft.com/office/drawing/2014/chart" uri="{C3380CC4-5D6E-409C-BE32-E72D297353CC}">
              <c16:uniqueId val="{00000001-9E4A-4E54-816A-6EB9B96FF55B}"/>
            </c:ext>
          </c:extLst>
        </c:ser>
        <c:dLbls>
          <c:showLegendKey val="0"/>
          <c:showVal val="0"/>
          <c:showCatName val="0"/>
          <c:showSerName val="0"/>
          <c:showPercent val="0"/>
          <c:showBubbleSize val="0"/>
        </c:dLbls>
        <c:marker val="1"/>
        <c:smooth val="0"/>
        <c:axId val="3"/>
        <c:axId val="4"/>
      </c:lineChart>
      <c:catAx>
        <c:axId val="490357600"/>
        <c:scaling>
          <c:orientation val="minMax"/>
        </c:scaling>
        <c:delete val="0"/>
        <c:axPos val="b"/>
        <c:numFmt formatCode="General" sourceLinked="1"/>
        <c:majorTickMark val="out"/>
        <c:minorTickMark val="none"/>
        <c:tickLblPos val="nextTo"/>
        <c:spPr>
          <a:ln w="3175">
            <a:solidFill>
              <a:srgbClr val="333333"/>
            </a:solidFill>
            <a:prstDash val="solid"/>
          </a:ln>
        </c:spPr>
        <c:txPr>
          <a:bodyPr rot="-5400000" vert="horz"/>
          <a:lstStyle/>
          <a:p>
            <a:pPr>
              <a:defRPr sz="2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100"/>
        </c:scaling>
        <c:delete val="0"/>
        <c:axPos val="l"/>
        <c:majorGridlines>
          <c:spPr>
            <a:ln w="3175">
              <a:solidFill>
                <a:srgbClr val="333333"/>
              </a:solidFill>
              <a:prstDash val="sysDash"/>
            </a:ln>
          </c:spPr>
        </c:majorGridlines>
        <c:numFmt formatCode="0%" sourceLinked="0"/>
        <c:majorTickMark val="out"/>
        <c:minorTickMark val="none"/>
        <c:tickLblPos val="nextTo"/>
        <c:spPr>
          <a:ln w="3175">
            <a:solidFill>
              <a:srgbClr val="333333"/>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490357600"/>
        <c:crosses val="autoZero"/>
        <c:crossBetween val="between"/>
        <c:majorUnit val="20"/>
        <c:dispUnits>
          <c:builtInUnit val="hundreds"/>
        </c:dispUnits>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max val="5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10"/>
        <c:dispUnits>
          <c:builtInUnit val="hundreds"/>
        </c:dispUnits>
      </c:valAx>
      <c:spPr>
        <a:solidFill>
          <a:srgbClr val="FFFFFF"/>
        </a:solidFill>
        <a:ln w="25400">
          <a:noFill/>
        </a:ln>
      </c:spPr>
    </c:plotArea>
    <c:legend>
      <c:legendPos val="b"/>
      <c:overlay val="0"/>
      <c:spPr>
        <a:solidFill>
          <a:srgbClr val="FFFFFF"/>
        </a:solidFill>
        <a:ln w="25400">
          <a:noFill/>
        </a:ln>
      </c:spPr>
      <c:txPr>
        <a:bodyPr/>
        <a:lstStyle/>
        <a:p>
          <a:pPr>
            <a:defRPr lang="ru-RU" sz="14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noFill/>
    </a:ln>
  </c:spPr>
  <c:txPr>
    <a:bodyPr/>
    <a:lstStyle/>
    <a:p>
      <a:pPr>
        <a:defRPr sz="175"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c:printSettings>
</c:chartSpace>
</file>

<file path=xl/charts/chart6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160726449940744"/>
          <c:y val="5.5762081784386866E-2"/>
          <c:w val="0.77455441562589211"/>
          <c:h val="0.55714034360663367"/>
        </c:manualLayout>
      </c:layout>
      <c:barChart>
        <c:barDir val="col"/>
        <c:grouping val="clustered"/>
        <c:varyColors val="0"/>
        <c:ser>
          <c:idx val="3"/>
          <c:order val="3"/>
          <c:tx>
            <c:strRef>
              <c:f>'Figure 3.1.2.8'!$B$8</c:f>
              <c:strCache>
                <c:ptCount val="1"/>
                <c:pt idx="0">
                  <c:v>Consumption to household's disposable income (right axis)</c:v>
                </c:pt>
              </c:strCache>
            </c:strRef>
          </c:tx>
          <c:spPr>
            <a:solidFill>
              <a:schemeClr val="accent1">
                <a:lumMod val="75000"/>
              </a:schemeClr>
            </a:solidFill>
          </c:spPr>
          <c:invertIfNegative val="0"/>
          <c:cat>
            <c:strRef>
              <c:f>'Figure 3.1.2.8'!$C$4:$Q$4</c:f>
              <c:strCache>
                <c:ptCount val="15"/>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strCache>
            </c:strRef>
          </c:cat>
          <c:val>
            <c:numRef>
              <c:f>'Figure 3.1.2.8'!$C$8:$Q$8</c:f>
              <c:numCache>
                <c:formatCode>_-* #\ ##0.0_р_._-;\-* #\ ##0.0_р_._-;_-* "-"??_р_._-;_-@_-</c:formatCode>
                <c:ptCount val="15"/>
                <c:pt idx="0">
                  <c:v>85.237972234462291</c:v>
                </c:pt>
                <c:pt idx="1">
                  <c:v>79.945768625443236</c:v>
                </c:pt>
                <c:pt idx="2">
                  <c:v>82.416019852734735</c:v>
                </c:pt>
                <c:pt idx="3">
                  <c:v>87.15115108102664</c:v>
                </c:pt>
                <c:pt idx="4">
                  <c:v>84.272326871426202</c:v>
                </c:pt>
                <c:pt idx="5">
                  <c:v>78.700529502630985</c:v>
                </c:pt>
                <c:pt idx="6">
                  <c:v>88.493417098316655</c:v>
                </c:pt>
                <c:pt idx="7">
                  <c:v>92.794206032107226</c:v>
                </c:pt>
                <c:pt idx="8">
                  <c:v>94.183952415460666</c:v>
                </c:pt>
                <c:pt idx="9">
                  <c:v>93.548752095841238</c:v>
                </c:pt>
                <c:pt idx="10">
                  <c:v>96.322870818926916</c:v>
                </c:pt>
                <c:pt idx="11">
                  <c:v>98.326412793479761</c:v>
                </c:pt>
                <c:pt idx="12">
                  <c:v>96.639822714964495</c:v>
                </c:pt>
                <c:pt idx="13">
                  <c:v>89.759841529753032</c:v>
                </c:pt>
                <c:pt idx="14">
                  <c:v>91.457680711384896</c:v>
                </c:pt>
              </c:numCache>
            </c:numRef>
          </c:val>
          <c:extLst>
            <c:ext xmlns:c16="http://schemas.microsoft.com/office/drawing/2014/chart" uri="{C3380CC4-5D6E-409C-BE32-E72D297353CC}">
              <c16:uniqueId val="{00000000-B2E9-403D-8E48-A7D9AC66DA8D}"/>
            </c:ext>
          </c:extLst>
        </c:ser>
        <c:dLbls>
          <c:showLegendKey val="0"/>
          <c:showVal val="0"/>
          <c:showCatName val="0"/>
          <c:showSerName val="0"/>
          <c:showPercent val="0"/>
          <c:showBubbleSize val="0"/>
        </c:dLbls>
        <c:gapWidth val="150"/>
        <c:axId val="3"/>
        <c:axId val="4"/>
      </c:barChart>
      <c:lineChart>
        <c:grouping val="standard"/>
        <c:varyColors val="0"/>
        <c:ser>
          <c:idx val="0"/>
          <c:order val="0"/>
          <c:tx>
            <c:strRef>
              <c:f>'Figure 3.1.2.8'!$B$5</c:f>
              <c:strCache>
                <c:ptCount val="1"/>
                <c:pt idx="0">
                  <c:v>Growth rate of househods debt, y-to-y</c:v>
                </c:pt>
              </c:strCache>
            </c:strRef>
          </c:tx>
          <c:spPr>
            <a:ln w="50800">
              <a:solidFill>
                <a:schemeClr val="accent4">
                  <a:lumMod val="75000"/>
                </a:schemeClr>
              </a:solidFill>
            </a:ln>
          </c:spPr>
          <c:marker>
            <c:symbol val="none"/>
          </c:marker>
          <c:cat>
            <c:strRef>
              <c:f>'Figure 3.1.2.8'!$C$4:$Q$4</c:f>
              <c:strCache>
                <c:ptCount val="15"/>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strCache>
            </c:strRef>
          </c:cat>
          <c:val>
            <c:numRef>
              <c:f>'Figure 3.1.2.8'!$C$5:$Q$5</c:f>
              <c:numCache>
                <c:formatCode>_-* #\ ##0.0_р_._-;\-* #\ ##0.0_р_._-;_-* "-"??_р_._-;_-@_-</c:formatCode>
                <c:ptCount val="15"/>
                <c:pt idx="0">
                  <c:v>0.22570598331887481</c:v>
                </c:pt>
                <c:pt idx="1">
                  <c:v>-2.5914924673940334</c:v>
                </c:pt>
                <c:pt idx="2">
                  <c:v>-2.7956521248263613</c:v>
                </c:pt>
                <c:pt idx="3">
                  <c:v>-4.5701206355380037</c:v>
                </c:pt>
                <c:pt idx="4">
                  <c:v>-12.134594729030852</c:v>
                </c:pt>
                <c:pt idx="5">
                  <c:v>-10.850236279341971</c:v>
                </c:pt>
                <c:pt idx="6">
                  <c:v>-8.6920940385737566</c:v>
                </c:pt>
                <c:pt idx="7">
                  <c:v>-5.3511662238012434</c:v>
                </c:pt>
                <c:pt idx="8">
                  <c:v>-2.4121955812188389</c:v>
                </c:pt>
                <c:pt idx="9">
                  <c:v>3.8134032760958547</c:v>
                </c:pt>
                <c:pt idx="10">
                  <c:v>2.8660456940577745</c:v>
                </c:pt>
                <c:pt idx="11">
                  <c:v>8.6699837663844193</c:v>
                </c:pt>
                <c:pt idx="12">
                  <c:v>10.287277448475578</c:v>
                </c:pt>
                <c:pt idx="13">
                  <c:v>8.7949261788837703</c:v>
                </c:pt>
                <c:pt idx="14">
                  <c:v>16.354161327649308</c:v>
                </c:pt>
              </c:numCache>
            </c:numRef>
          </c:val>
          <c:smooth val="0"/>
          <c:extLst>
            <c:ext xmlns:c16="http://schemas.microsoft.com/office/drawing/2014/chart" uri="{C3380CC4-5D6E-409C-BE32-E72D297353CC}">
              <c16:uniqueId val="{00000001-B2E9-403D-8E48-A7D9AC66DA8D}"/>
            </c:ext>
          </c:extLst>
        </c:ser>
        <c:ser>
          <c:idx val="1"/>
          <c:order val="1"/>
          <c:tx>
            <c:strRef>
              <c:f>'Figure 3.1.2.8'!$B$6</c:f>
              <c:strCache>
                <c:ptCount val="1"/>
                <c:pt idx="0">
                  <c:v>Growth rate of household's disposable income, y-to-y</c:v>
                </c:pt>
              </c:strCache>
            </c:strRef>
          </c:tx>
          <c:spPr>
            <a:ln w="50800"/>
          </c:spPr>
          <c:marker>
            <c:symbol val="none"/>
          </c:marker>
          <c:cat>
            <c:strRef>
              <c:f>'Figure 3.1.2.8'!$C$4:$Q$4</c:f>
              <c:strCache>
                <c:ptCount val="15"/>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strCache>
            </c:strRef>
          </c:cat>
          <c:val>
            <c:numRef>
              <c:f>'Figure 3.1.2.8'!$C$6:$Q$6</c:f>
              <c:numCache>
                <c:formatCode>_-* #\ ##0.0_р_._-;\-* #\ ##0.0_р_._-;_-* "-"??_р_._-;_-@_-</c:formatCode>
                <c:ptCount val="15"/>
                <c:pt idx="0">
                  <c:v>26.474800513153966</c:v>
                </c:pt>
                <c:pt idx="1">
                  <c:v>23.974076603553101</c:v>
                </c:pt>
                <c:pt idx="2">
                  <c:v>19.168100806974081</c:v>
                </c:pt>
                <c:pt idx="3">
                  <c:v>14.58537837321434</c:v>
                </c:pt>
                <c:pt idx="4">
                  <c:v>12.66682281034393</c:v>
                </c:pt>
                <c:pt idx="5">
                  <c:v>12.452717157351429</c:v>
                </c:pt>
                <c:pt idx="6">
                  <c:v>15.443578446918082</c:v>
                </c:pt>
                <c:pt idx="7">
                  <c:v>17.414962530183573</c:v>
                </c:pt>
                <c:pt idx="8">
                  <c:v>20.652304550243386</c:v>
                </c:pt>
                <c:pt idx="9">
                  <c:v>17.062825121724103</c:v>
                </c:pt>
                <c:pt idx="10">
                  <c:v>15.148754751818132</c:v>
                </c:pt>
                <c:pt idx="11">
                  <c:v>7.8636893133070487</c:v>
                </c:pt>
                <c:pt idx="12">
                  <c:v>5.3776473396296467</c:v>
                </c:pt>
                <c:pt idx="13">
                  <c:v>10.776733897095681</c:v>
                </c:pt>
                <c:pt idx="14">
                  <c:v>13.628995817088537</c:v>
                </c:pt>
              </c:numCache>
            </c:numRef>
          </c:val>
          <c:smooth val="0"/>
          <c:extLst>
            <c:ext xmlns:c16="http://schemas.microsoft.com/office/drawing/2014/chart" uri="{C3380CC4-5D6E-409C-BE32-E72D297353CC}">
              <c16:uniqueId val="{00000002-B2E9-403D-8E48-A7D9AC66DA8D}"/>
            </c:ext>
          </c:extLst>
        </c:ser>
        <c:ser>
          <c:idx val="2"/>
          <c:order val="2"/>
          <c:tx>
            <c:strRef>
              <c:f>'Figure 3.1.2.8'!$B$7</c:f>
              <c:strCache>
                <c:ptCount val="1"/>
                <c:pt idx="0">
                  <c:v>Households' debt to disposable income</c:v>
                </c:pt>
              </c:strCache>
            </c:strRef>
          </c:tx>
          <c:spPr>
            <a:ln w="50800"/>
          </c:spPr>
          <c:marker>
            <c:symbol val="none"/>
          </c:marker>
          <c:cat>
            <c:strRef>
              <c:f>'Figure 3.1.2.8'!$C$4:$Q$4</c:f>
              <c:strCache>
                <c:ptCount val="15"/>
                <c:pt idx="0">
                  <c:v>03.2009</c:v>
                </c:pt>
                <c:pt idx="1">
                  <c:v>06.2009</c:v>
                </c:pt>
                <c:pt idx="2">
                  <c:v>09.2009</c:v>
                </c:pt>
                <c:pt idx="3">
                  <c:v>12.2009</c:v>
                </c:pt>
                <c:pt idx="4">
                  <c:v>03.2010</c:v>
                </c:pt>
                <c:pt idx="5">
                  <c:v>06.2010</c:v>
                </c:pt>
                <c:pt idx="6">
                  <c:v>09.2010</c:v>
                </c:pt>
                <c:pt idx="7">
                  <c:v>12.2010</c:v>
                </c:pt>
                <c:pt idx="8">
                  <c:v>03.2011</c:v>
                </c:pt>
                <c:pt idx="9">
                  <c:v>06.2011</c:v>
                </c:pt>
                <c:pt idx="10">
                  <c:v>09.2011</c:v>
                </c:pt>
                <c:pt idx="11">
                  <c:v>12.2011</c:v>
                </c:pt>
                <c:pt idx="12">
                  <c:v>03.2012</c:v>
                </c:pt>
                <c:pt idx="13">
                  <c:v>06.2012</c:v>
                </c:pt>
                <c:pt idx="14">
                  <c:v>09.2012</c:v>
                </c:pt>
              </c:strCache>
            </c:strRef>
          </c:cat>
          <c:val>
            <c:numRef>
              <c:f>'Figure 3.1.2.8'!$C$7:$Q$7</c:f>
              <c:numCache>
                <c:formatCode>_-* #\ ##0.0_р_._-;\-* #\ ##0.0_р_._-;_-* "-"??_р_._-;_-@_-</c:formatCode>
                <c:ptCount val="15"/>
                <c:pt idx="0">
                  <c:v>33.313851320923945</c:v>
                </c:pt>
                <c:pt idx="1">
                  <c:v>30.569312062475273</c:v>
                </c:pt>
                <c:pt idx="2">
                  <c:v>29.42800127228956</c:v>
                </c:pt>
                <c:pt idx="3">
                  <c:v>27.474296914323933</c:v>
                </c:pt>
                <c:pt idx="4">
                  <c:v>25.980452580766784</c:v>
                </c:pt>
                <c:pt idx="5">
                  <c:v>24.234602919015131</c:v>
                </c:pt>
                <c:pt idx="6">
                  <c:v>23.275518733495051</c:v>
                </c:pt>
                <c:pt idx="7">
                  <c:v>22.147178738768456</c:v>
                </c:pt>
                <c:pt idx="8">
                  <c:v>21.013898860982614</c:v>
                </c:pt>
                <c:pt idx="9">
                  <c:v>21.491678536304864</c:v>
                </c:pt>
                <c:pt idx="10">
                  <c:v>20.792761317766626</c:v>
                </c:pt>
                <c:pt idx="11">
                  <c:v>22.312731646165432</c:v>
                </c:pt>
                <c:pt idx="12">
                  <c:v>21.992953462757956</c:v>
                </c:pt>
                <c:pt idx="13">
                  <c:v>21.107190089117537</c:v>
                </c:pt>
                <c:pt idx="14">
                  <c:v>21.291434351045144</c:v>
                </c:pt>
              </c:numCache>
            </c:numRef>
          </c:val>
          <c:smooth val="0"/>
          <c:extLst>
            <c:ext xmlns:c16="http://schemas.microsoft.com/office/drawing/2014/chart" uri="{C3380CC4-5D6E-409C-BE32-E72D297353CC}">
              <c16:uniqueId val="{00000003-B2E9-403D-8E48-A7D9AC66DA8D}"/>
            </c:ext>
          </c:extLst>
        </c:ser>
        <c:dLbls>
          <c:showLegendKey val="0"/>
          <c:showVal val="0"/>
          <c:showCatName val="0"/>
          <c:showSerName val="0"/>
          <c:showPercent val="0"/>
          <c:showBubbleSize val="0"/>
        </c:dLbls>
        <c:marker val="1"/>
        <c:smooth val="0"/>
        <c:axId val="490359896"/>
        <c:axId val="1"/>
      </c:lineChart>
      <c:catAx>
        <c:axId val="490359896"/>
        <c:scaling>
          <c:orientation val="minMax"/>
        </c:scaling>
        <c:delete val="0"/>
        <c:axPos val="b"/>
        <c:numFmt formatCode="General" sourceLinked="1"/>
        <c:majorTickMark val="out"/>
        <c:minorTickMark val="none"/>
        <c:tickLblPos val="low"/>
        <c:txPr>
          <a:bodyPr rot="-540000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35"/>
          <c:min val="-14"/>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0359896"/>
        <c:crosses val="autoZero"/>
        <c:crossBetween val="between"/>
        <c:majorUnit val="7"/>
        <c:dispUnits>
          <c:builtInUnit val="hundreds"/>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min val="-40"/>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20"/>
        <c:dispUnits>
          <c:builtInUnit val="hundreds"/>
        </c:dispUnits>
      </c:valAx>
    </c:plotArea>
    <c:legend>
      <c:legendPos val="b"/>
      <c:layout>
        <c:manualLayout>
          <c:xMode val="edge"/>
          <c:yMode val="edge"/>
          <c:wMode val="edge"/>
          <c:hMode val="edge"/>
          <c:x val="1.3297496466787807E-2"/>
          <c:y val="0.81391003409892326"/>
          <c:w val="0.98651288781210045"/>
          <c:h val="0.96668687882158777"/>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4606248931527248E-2"/>
          <c:y val="4.6279085580623665E-2"/>
          <c:w val="0.88229663820758064"/>
          <c:h val="0.62800385324175123"/>
        </c:manualLayout>
      </c:layout>
      <c:barChart>
        <c:barDir val="col"/>
        <c:grouping val="stacked"/>
        <c:varyColors val="0"/>
        <c:ser>
          <c:idx val="2"/>
          <c:order val="0"/>
          <c:tx>
            <c:strRef>
              <c:f>'Figure 2.1.7'!$B$5</c:f>
              <c:strCache>
                <c:ptCount val="1"/>
                <c:pt idx="0">
                  <c:v>CIT* and VAT</c:v>
                </c:pt>
              </c:strCache>
            </c:strRef>
          </c:tx>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2.1.7'!$C$5:$J$5</c:f>
              <c:numCache>
                <c:formatCode>0.00</c:formatCode>
                <c:ptCount val="8"/>
                <c:pt idx="0">
                  <c:v>3.4141885369893274</c:v>
                </c:pt>
                <c:pt idx="1">
                  <c:v>-9.971519262311821</c:v>
                </c:pt>
                <c:pt idx="2">
                  <c:v>10.123413313580819</c:v>
                </c:pt>
                <c:pt idx="3">
                  <c:v>9.3304939605969377</c:v>
                </c:pt>
                <c:pt idx="5">
                  <c:v>8.8030882617128583</c:v>
                </c:pt>
                <c:pt idx="6">
                  <c:v>11.10410088862359</c:v>
                </c:pt>
                <c:pt idx="7">
                  <c:v>0.92624798948589926</c:v>
                </c:pt>
              </c:numCache>
            </c:numRef>
          </c:val>
          <c:extLst>
            <c:ext xmlns:c16="http://schemas.microsoft.com/office/drawing/2014/chart" uri="{C3380CC4-5D6E-409C-BE32-E72D297353CC}">
              <c16:uniqueId val="{00000000-2AA5-4980-903F-3D451F432683}"/>
            </c:ext>
          </c:extLst>
        </c:ser>
        <c:ser>
          <c:idx val="3"/>
          <c:order val="1"/>
          <c:tx>
            <c:strRef>
              <c:f>'Figure 2.1.7'!$B$6</c:f>
              <c:strCache>
                <c:ptCount val="1"/>
                <c:pt idx="0">
                  <c:v>PIT** and social tax</c:v>
                </c:pt>
              </c:strCache>
            </c:strRef>
          </c:tx>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2.1.7'!$C$6:$J$6</c:f>
              <c:numCache>
                <c:formatCode>0.00</c:formatCode>
                <c:ptCount val="8"/>
                <c:pt idx="0">
                  <c:v>-1.230967712245187</c:v>
                </c:pt>
                <c:pt idx="1">
                  <c:v>-0.42170836967003833</c:v>
                </c:pt>
                <c:pt idx="2">
                  <c:v>1.8428242663992764</c:v>
                </c:pt>
                <c:pt idx="3">
                  <c:v>2.4871649903211002</c:v>
                </c:pt>
                <c:pt idx="5">
                  <c:v>1.9523853505688513</c:v>
                </c:pt>
                <c:pt idx="6">
                  <c:v>2.3805044294546858</c:v>
                </c:pt>
                <c:pt idx="7">
                  <c:v>2.0733377895637961</c:v>
                </c:pt>
              </c:numCache>
            </c:numRef>
          </c:val>
          <c:extLst>
            <c:ext xmlns:c16="http://schemas.microsoft.com/office/drawing/2014/chart" uri="{C3380CC4-5D6E-409C-BE32-E72D297353CC}">
              <c16:uniqueId val="{00000001-2AA5-4980-903F-3D451F432683}"/>
            </c:ext>
          </c:extLst>
        </c:ser>
        <c:ser>
          <c:idx val="4"/>
          <c:order val="2"/>
          <c:tx>
            <c:strRef>
              <c:f>'Figure 2.1.7'!$B$7</c:f>
              <c:strCache>
                <c:ptCount val="1"/>
                <c:pt idx="0">
                  <c:v>Others</c:v>
                </c:pt>
              </c:strCache>
            </c:strRef>
          </c:tx>
          <c:spPr>
            <a:solidFill>
              <a:schemeClr val="accent2">
                <a:lumMod val="75000"/>
              </a:schemeClr>
            </a:solidFill>
          </c:spPr>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2.1.7'!$C$7:$J$7</c:f>
              <c:numCache>
                <c:formatCode>0.00</c:formatCode>
                <c:ptCount val="8"/>
                <c:pt idx="0">
                  <c:v>13.865588495536841</c:v>
                </c:pt>
                <c:pt idx="1">
                  <c:v>-4.2514870198615915</c:v>
                </c:pt>
                <c:pt idx="2">
                  <c:v>8.157287603427319</c:v>
                </c:pt>
                <c:pt idx="3">
                  <c:v>12.56533700531938</c:v>
                </c:pt>
                <c:pt idx="5">
                  <c:v>5.026632728751439</c:v>
                </c:pt>
                <c:pt idx="6">
                  <c:v>16.568602480453247</c:v>
                </c:pt>
                <c:pt idx="7">
                  <c:v>-1.8639102642599201</c:v>
                </c:pt>
              </c:numCache>
            </c:numRef>
          </c:val>
          <c:extLst>
            <c:ext xmlns:c16="http://schemas.microsoft.com/office/drawing/2014/chart" uri="{C3380CC4-5D6E-409C-BE32-E72D297353CC}">
              <c16:uniqueId val="{00000002-2AA5-4980-903F-3D451F432683}"/>
            </c:ext>
          </c:extLst>
        </c:ser>
        <c:ser>
          <c:idx val="5"/>
          <c:order val="3"/>
          <c:tx>
            <c:strRef>
              <c:f>'Figure 2.1.7'!$B$8</c:f>
              <c:strCache>
                <c:ptCount val="1"/>
                <c:pt idx="0">
                  <c:v>Non-tax revenues</c:v>
                </c:pt>
              </c:strCache>
            </c:strRef>
          </c:tx>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2.1.7'!$C$8:$J$8</c:f>
              <c:numCache>
                <c:formatCode>0.00</c:formatCode>
                <c:ptCount val="8"/>
                <c:pt idx="0">
                  <c:v>-3.309096418442464</c:v>
                </c:pt>
                <c:pt idx="1">
                  <c:v>1.2550938589254343</c:v>
                </c:pt>
                <c:pt idx="2">
                  <c:v>-0.90653854575225434</c:v>
                </c:pt>
                <c:pt idx="3">
                  <c:v>0.79547183206662275</c:v>
                </c:pt>
                <c:pt idx="5">
                  <c:v>-0.47063132673990105</c:v>
                </c:pt>
                <c:pt idx="6">
                  <c:v>1.0476484969750512</c:v>
                </c:pt>
                <c:pt idx="7">
                  <c:v>3.9017882505328609</c:v>
                </c:pt>
              </c:numCache>
            </c:numRef>
          </c:val>
          <c:extLst>
            <c:ext xmlns:c16="http://schemas.microsoft.com/office/drawing/2014/chart" uri="{C3380CC4-5D6E-409C-BE32-E72D297353CC}">
              <c16:uniqueId val="{00000003-2AA5-4980-903F-3D451F432683}"/>
            </c:ext>
          </c:extLst>
        </c:ser>
        <c:ser>
          <c:idx val="6"/>
          <c:order val="4"/>
          <c:tx>
            <c:strRef>
              <c:f>'Figure 2.1.7'!$B$9</c:f>
              <c:strCache>
                <c:ptCount val="1"/>
                <c:pt idx="0">
                  <c:v>Common equity sale revenues</c:v>
                </c:pt>
              </c:strCache>
            </c:strRef>
          </c:tx>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2.1.7'!$C$9:$J$9</c:f>
              <c:numCache>
                <c:formatCode>0.00</c:formatCode>
                <c:ptCount val="8"/>
                <c:pt idx="0">
                  <c:v>-1.2378067762483242</c:v>
                </c:pt>
                <c:pt idx="1">
                  <c:v>-0.52181564184960894</c:v>
                </c:pt>
                <c:pt idx="2">
                  <c:v>0.70651825174913685</c:v>
                </c:pt>
                <c:pt idx="3">
                  <c:v>-0.25032572448907625</c:v>
                </c:pt>
                <c:pt idx="5">
                  <c:v>0.4811864514820553</c:v>
                </c:pt>
                <c:pt idx="6">
                  <c:v>-0.1817623877192667</c:v>
                </c:pt>
                <c:pt idx="7">
                  <c:v>-0.23414517616824354</c:v>
                </c:pt>
              </c:numCache>
            </c:numRef>
          </c:val>
          <c:extLst>
            <c:ext xmlns:c16="http://schemas.microsoft.com/office/drawing/2014/chart" uri="{C3380CC4-5D6E-409C-BE32-E72D297353CC}">
              <c16:uniqueId val="{00000004-2AA5-4980-903F-3D451F432683}"/>
            </c:ext>
          </c:extLst>
        </c:ser>
        <c:ser>
          <c:idx val="7"/>
          <c:order val="5"/>
          <c:tx>
            <c:strRef>
              <c:f>'Figure 2.1.7'!$B$10</c:f>
              <c:strCache>
                <c:ptCount val="1"/>
                <c:pt idx="0">
                  <c:v>Transfers </c:v>
                </c:pt>
              </c:strCache>
            </c:strRef>
          </c:tx>
          <c:spPr>
            <a:solidFill>
              <a:schemeClr val="tx2"/>
            </a:solidFill>
          </c:spPr>
          <c:invertIfNegative val="0"/>
          <c:cat>
            <c:numRef>
              <c:f>'Figure 2.1.7'!$C$4:$J$4</c:f>
              <c:numCache>
                <c:formatCode>General</c:formatCode>
                <c:ptCount val="8"/>
                <c:pt idx="0">
                  <c:v>2008</c:v>
                </c:pt>
                <c:pt idx="1">
                  <c:v>2009</c:v>
                </c:pt>
                <c:pt idx="2">
                  <c:v>2010</c:v>
                </c:pt>
                <c:pt idx="3">
                  <c:v>2011</c:v>
                </c:pt>
                <c:pt idx="5" formatCode="mm/yyyy">
                  <c:v>40422</c:v>
                </c:pt>
                <c:pt idx="6" formatCode="mm/yyyy">
                  <c:v>40787</c:v>
                </c:pt>
                <c:pt idx="7" formatCode="mm/yyyy">
                  <c:v>41153</c:v>
                </c:pt>
              </c:numCache>
            </c:numRef>
          </c:cat>
          <c:val>
            <c:numRef>
              <c:f>'Figure 2.1.7'!$C$10:$J$10</c:f>
              <c:numCache>
                <c:formatCode>0.00</c:formatCode>
                <c:ptCount val="8"/>
                <c:pt idx="0">
                  <c:v>28.199845849475878</c:v>
                </c:pt>
                <c:pt idx="1">
                  <c:v>0.7976051815901124</c:v>
                </c:pt>
                <c:pt idx="2">
                  <c:v>2.7215583154938274</c:v>
                </c:pt>
                <c:pt idx="3">
                  <c:v>0</c:v>
                </c:pt>
                <c:pt idx="5">
                  <c:v>0.4076714035142851</c:v>
                </c:pt>
                <c:pt idx="6">
                  <c:v>2.0047712598594112</c:v>
                </c:pt>
                <c:pt idx="7">
                  <c:v>9.803366139197017</c:v>
                </c:pt>
              </c:numCache>
            </c:numRef>
          </c:val>
          <c:extLst>
            <c:ext xmlns:c16="http://schemas.microsoft.com/office/drawing/2014/chart" uri="{C3380CC4-5D6E-409C-BE32-E72D297353CC}">
              <c16:uniqueId val="{00000005-2AA5-4980-903F-3D451F432683}"/>
            </c:ext>
          </c:extLst>
        </c:ser>
        <c:dLbls>
          <c:showLegendKey val="0"/>
          <c:showVal val="0"/>
          <c:showCatName val="0"/>
          <c:showSerName val="0"/>
          <c:showPercent val="0"/>
          <c:showBubbleSize val="0"/>
        </c:dLbls>
        <c:gapWidth val="50"/>
        <c:overlap val="100"/>
        <c:axId val="461330520"/>
        <c:axId val="1"/>
      </c:barChart>
      <c:catAx>
        <c:axId val="461330520"/>
        <c:scaling>
          <c:orientation val="minMax"/>
        </c:scaling>
        <c:delete val="0"/>
        <c:axPos val="b"/>
        <c:numFmt formatCode="General" sourceLinked="1"/>
        <c:majorTickMark val="out"/>
        <c:minorTickMark val="none"/>
        <c:tickLblPos val="low"/>
        <c:txPr>
          <a:bodyPr rot="0" vert="horz"/>
          <a:lstStyle/>
          <a:p>
            <a:pPr>
              <a:defRPr lang="en-US"/>
            </a:pPr>
            <a:endParaRPr lang="ru-RU"/>
          </a:p>
        </c:txPr>
        <c:crossAx val="1"/>
        <c:crossesAt val="-20"/>
        <c:auto val="1"/>
        <c:lblAlgn val="ctr"/>
        <c:lblOffset val="100"/>
        <c:noMultiLvlLbl val="0"/>
      </c:catAx>
      <c:valAx>
        <c:axId val="1"/>
        <c:scaling>
          <c:orientation val="minMax"/>
        </c:scaling>
        <c:delete val="0"/>
        <c:axPos val="l"/>
        <c:majorGridlines>
          <c:spPr>
            <a:ln w="0">
              <a:prstDash val="sysDot"/>
            </a:ln>
          </c:spPr>
        </c:majorGridlines>
        <c:title>
          <c:tx>
            <c:rich>
              <a:bodyPr rot="0" vert="horz"/>
              <a:lstStyle/>
              <a:p>
                <a:pPr>
                  <a:defRPr lang="en-US" b="0"/>
                </a:pPr>
                <a:r>
                  <a:rPr lang="en-US" b="0"/>
                  <a:t>%</a:t>
                </a:r>
              </a:p>
            </c:rich>
          </c:tx>
          <c:layout>
            <c:manualLayout>
              <c:xMode val="edge"/>
              <c:yMode val="edge"/>
              <c:x val="1.0217043902722493E-2"/>
              <c:y val="0.33168126981159995"/>
            </c:manualLayout>
          </c:layout>
          <c:overlay val="0"/>
        </c:title>
        <c:numFmt formatCode="#,##0" sourceLinked="0"/>
        <c:majorTickMark val="out"/>
        <c:minorTickMark val="none"/>
        <c:tickLblPos val="low"/>
        <c:txPr>
          <a:bodyPr rot="0" vert="horz"/>
          <a:lstStyle/>
          <a:p>
            <a:pPr>
              <a:defRPr lang="en-US"/>
            </a:pPr>
            <a:endParaRPr lang="ru-RU"/>
          </a:p>
        </c:txPr>
        <c:crossAx val="461330520"/>
        <c:crosses val="autoZero"/>
        <c:crossBetween val="between"/>
      </c:valAx>
    </c:plotArea>
    <c:legend>
      <c:legendPos val="b"/>
      <c:layout>
        <c:manualLayout>
          <c:xMode val="edge"/>
          <c:yMode val="edge"/>
          <c:wMode val="edge"/>
          <c:hMode val="edge"/>
          <c:x val="1.3609166012919971E-2"/>
          <c:y val="0.77360436770329533"/>
          <c:w val="0.99269004658550519"/>
          <c:h val="0.97496109722189783"/>
        </c:manualLayout>
      </c:layout>
      <c:overlay val="0"/>
      <c:txPr>
        <a:bodyPr/>
        <a:lstStyle/>
        <a:p>
          <a:pPr>
            <a:defRPr lang="en-US"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7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ubbleChart>
        <c:varyColors val="0"/>
        <c:ser>
          <c:idx val="0"/>
          <c:order val="0"/>
          <c:tx>
            <c:v>Вклад проблемных займов по группе в совокупном объеме проблемных займов</c:v>
          </c:tx>
          <c:spPr>
            <a:solidFill>
              <a:srgbClr val="CCCCFF"/>
            </a:solidFill>
            <a:ln w="12700">
              <a:solidFill>
                <a:srgbClr val="000000"/>
              </a:solidFill>
              <a:prstDash val="solid"/>
            </a:ln>
          </c:spPr>
          <c:invertIfNegative val="1"/>
          <c:dLbls>
            <c:dLbl>
              <c:idx val="0"/>
              <c:layout>
                <c:manualLayout>
                  <c:x val="-0.10438518136052664"/>
                  <c:y val="-6.27299048810056E-3"/>
                </c:manualLayout>
              </c:layout>
              <c:spPr>
                <a:noFill/>
                <a:ln w="25400">
                  <a:noFill/>
                </a:ln>
              </c:spPr>
              <c:txPr>
                <a:bodyPr/>
                <a:lstStyle/>
                <a:p>
                  <a:pPr>
                    <a:defRPr sz="800" b="1" i="0" u="none" strike="noStrike" baseline="0">
                      <a:solidFill>
                        <a:srgbClr val="000000"/>
                      </a:solidFill>
                      <a:latin typeface="Times New Roman"/>
                      <a:ea typeface="Times New Roman"/>
                      <a:cs typeface="Times New Roman"/>
                    </a:defRPr>
                  </a:pPr>
                  <a:endParaRPr lang="ru-RU"/>
                </a:p>
              </c:txPr>
              <c:dLblPos val="r"/>
              <c:showLegendKey val="0"/>
              <c:showVal val="0"/>
              <c:showCatName val="0"/>
              <c:showSerName val="0"/>
              <c:showPercent val="0"/>
              <c:showBubbleSize val="1"/>
              <c:extLst>
                <c:ext xmlns:c15="http://schemas.microsoft.com/office/drawing/2012/chart" uri="{CE6537A1-D6FC-4f65-9D91-7224C49458BB}"/>
                <c:ext xmlns:c16="http://schemas.microsoft.com/office/drawing/2014/chart" uri="{C3380CC4-5D6E-409C-BE32-E72D297353CC}">
                  <c16:uniqueId val="{00000000-F3D8-48D9-9FC8-BB1A50774BDF}"/>
                </c:ext>
              </c:extLst>
            </c:dLbl>
            <c:spPr>
              <a:noFill/>
              <a:ln w="25400">
                <a:noFill/>
              </a:ln>
            </c:spPr>
            <c:txPr>
              <a:bodyPr wrap="square" lIns="38100" tIns="19050" rIns="38100" bIns="19050" anchor="ctr">
                <a:spAutoFit/>
              </a:bodyPr>
              <a:lstStyle/>
              <a:p>
                <a:pPr>
                  <a:defRPr sz="8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strLit>
              <c:ptCount val="4"/>
              <c:pt idx="0">
                <c:v>1 квартиль</c:v>
              </c:pt>
              <c:pt idx="1">
                <c:v>2 квартиль</c:v>
              </c:pt>
              <c:pt idx="2">
                <c:v>3 квартиль</c:v>
              </c:pt>
              <c:pt idx="3">
                <c:v>4 квартиль</c:v>
              </c:pt>
            </c:strLit>
          </c:xVal>
          <c:yVal>
            <c:numLit>
              <c:formatCode>General</c:formatCode>
              <c:ptCount val="4"/>
              <c:pt idx="0">
                <c:v>10</c:v>
              </c:pt>
              <c:pt idx="1">
                <c:v>7</c:v>
              </c:pt>
              <c:pt idx="2">
                <c:v>8</c:v>
              </c:pt>
              <c:pt idx="3">
                <c:v>8</c:v>
              </c:pt>
            </c:numLit>
          </c:yVal>
          <c:bubbleSize>
            <c:numLit>
              <c:formatCode>General</c:formatCode>
              <c:ptCount val="4"/>
              <c:pt idx="0">
                <c:v>0.127588182332497</c:v>
              </c:pt>
              <c:pt idx="1">
                <c:v>0.123521935292388</c:v>
              </c:pt>
              <c:pt idx="2">
                <c:v>0.18011271661942199</c:v>
              </c:pt>
              <c:pt idx="3">
                <c:v>0.56877716575569104</c:v>
              </c:pt>
            </c:numLit>
          </c:bubbleSize>
          <c:bubble3D val="1"/>
          <c:extLst>
            <c:ext xmlns:c14="http://schemas.microsoft.com/office/drawing/2007/8/2/chart" uri="{6F2FDCE9-48DA-4B69-8628-5D25D57E5C99}">
              <c14:invertSolidFillFmt>
                <c14:spPr xmlns:c14="http://schemas.microsoft.com/office/drawing/2007/8/2/chart">
                  <a:solidFill>
                    <a:srgbClr val="FFFFFF"/>
                  </a:solidFill>
                  <a:ln w="12700">
                    <a:solidFill>
                      <a:srgbClr val="000000"/>
                    </a:solidFill>
                    <a:prstDash val="solid"/>
                  </a:ln>
                </c14:spPr>
              </c14:invertSolidFillFmt>
            </c:ext>
            <c:ext xmlns:c16="http://schemas.microsoft.com/office/drawing/2014/chart" uri="{C3380CC4-5D6E-409C-BE32-E72D297353CC}">
              <c16:uniqueId val="{00000001-F3D8-48D9-9FC8-BB1A50774BDF}"/>
            </c:ext>
          </c:extLst>
        </c:ser>
        <c:dLbls>
          <c:showLegendKey val="0"/>
          <c:showVal val="0"/>
          <c:showCatName val="0"/>
          <c:showSerName val="0"/>
          <c:showPercent val="0"/>
          <c:showBubbleSize val="0"/>
        </c:dLbls>
        <c:bubbleScale val="100"/>
        <c:showNegBubbles val="0"/>
        <c:axId val="490901424"/>
        <c:axId val="1"/>
      </c:bubbleChart>
      <c:valAx>
        <c:axId val="490901424"/>
        <c:scaling>
          <c:orientation val="minMax"/>
          <c:max val="4.5"/>
          <c:min val="0"/>
        </c:scaling>
        <c:delete val="0"/>
        <c:axPos val="b"/>
        <c:title>
          <c:tx>
            <c:rich>
              <a:bodyPr/>
              <a:lstStyle/>
              <a:p>
                <a:pPr>
                  <a:defRPr sz="1000" b="0" i="0" u="none" strike="noStrike" baseline="0">
                    <a:solidFill>
                      <a:srgbClr val="000000"/>
                    </a:solidFill>
                    <a:latin typeface="Times New Roman"/>
                    <a:ea typeface="Times New Roman"/>
                    <a:cs typeface="Times New Roman"/>
                  </a:defRPr>
                </a:pPr>
                <a:r>
                  <a:rPr lang="ru-RU" sz="800" b="1" i="0" u="none" strike="noStrike" baseline="0">
                    <a:solidFill>
                      <a:srgbClr val="000000"/>
                    </a:solidFill>
                    <a:latin typeface="Times New Roman"/>
                    <a:cs typeface="Times New Roman"/>
                  </a:rPr>
                  <a:t>LTV по квартилям</a:t>
                </a:r>
              </a:p>
            </c:rich>
          </c:tx>
          <c:layout>
            <c:manualLayout>
              <c:xMode val="edge"/>
              <c:yMode val="edge"/>
              <c:x val="0.37049189553708817"/>
              <c:y val="0.79704945589666454"/>
            </c:manualLayout>
          </c:layout>
          <c:overlay val="0"/>
          <c:spPr>
            <a:noFill/>
            <a:ln w="25400">
              <a:noFill/>
            </a:ln>
          </c:spPr>
        </c:title>
        <c:numFmt formatCode="General"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crossBetween val="midCat"/>
        <c:minorUnit val="1"/>
      </c:valAx>
      <c:valAx>
        <c:axId val="1"/>
        <c:scaling>
          <c:orientation val="minMax"/>
        </c:scaling>
        <c:delete val="0"/>
        <c:axPos val="l"/>
        <c:majorGridlines>
          <c:spPr>
            <a:ln w="3175">
              <a:solidFill>
                <a:srgbClr val="C0C0C0"/>
              </a:solidFill>
              <a:prstDash val="sysDash"/>
            </a:ln>
          </c:spPr>
        </c:majorGridlines>
        <c:title>
          <c:tx>
            <c:rich>
              <a:bodyPr/>
              <a:lstStyle/>
              <a:p>
                <a:pPr>
                  <a:defRPr lang="ru-RU" sz="800" b="1" i="0" u="none" strike="noStrike" baseline="0">
                    <a:solidFill>
                      <a:srgbClr val="000000"/>
                    </a:solidFill>
                    <a:latin typeface="Times New Roman"/>
                    <a:ea typeface="Times New Roman"/>
                    <a:cs typeface="Times New Roman"/>
                  </a:defRPr>
                </a:pPr>
                <a:r>
                  <a:rPr lang="ru-RU"/>
                  <a:t>Количество БВУ</a:t>
                </a:r>
              </a:p>
            </c:rich>
          </c:tx>
          <c:layout>
            <c:manualLayout>
              <c:xMode val="edge"/>
              <c:yMode val="edge"/>
              <c:x val="2.2950791040214243E-2"/>
              <c:y val="0.2177127016426322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90901424"/>
        <c:crosses val="autoZero"/>
        <c:crossBetween val="midCat"/>
      </c:valAx>
      <c:spPr>
        <a:solidFill>
          <a:srgbClr val="FFFFFF"/>
        </a:solidFill>
        <a:ln w="25400">
          <a:noFill/>
        </a:ln>
      </c:spPr>
    </c:plotArea>
    <c:legend>
      <c:legendPos val="r"/>
      <c:overlay val="0"/>
      <c:spPr>
        <a:solidFill>
          <a:srgbClr val="FFFFFF"/>
        </a:solidFill>
        <a:ln w="25400">
          <a:noFill/>
        </a:ln>
      </c:spPr>
      <c:txPr>
        <a:bodyPr/>
        <a:lstStyle/>
        <a:p>
          <a:pPr>
            <a:defRPr lang="ru-RU" sz="620"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solidFill>
      <a:srgbClr val="FFFFFF"/>
    </a:solidFill>
    <a:ln w="9525">
      <a:solidFill>
        <a:schemeClr val="accent1"/>
      </a:solidFill>
    </a:ln>
  </c:spPr>
  <c:txPr>
    <a:bodyPr/>
    <a:lstStyle/>
    <a:p>
      <a:pPr>
        <a:defRPr sz="800" b="0" i="0" u="none" strike="noStrike" baseline="0">
          <a:solidFill>
            <a:srgbClr val="000000"/>
          </a:solidFill>
          <a:latin typeface="Times New Roman"/>
          <a:ea typeface="Times New Roman"/>
          <a:cs typeface="Times New Roman"/>
        </a:defRPr>
      </a:pPr>
      <a:endParaRPr lang="ru-RU"/>
    </a:p>
  </c:txPr>
  <c:printSettings>
    <c:headerFooter alignWithMargins="0"/>
    <c:pageMargins b="1" l="0.75000000000000155" r="0.75000000000000155" t="1" header="0.5" footer="0.5"/>
    <c:pageSetup paperSize="9" orientation="landscape" verticalDpi="0"/>
  </c:printSettings>
</c:chartSpace>
</file>

<file path=xl/charts/chart7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025906735751296"/>
          <c:y val="0.10040200019609755"/>
          <c:w val="0.80569948186528495"/>
          <c:h val="0.60241200117658589"/>
        </c:manualLayout>
      </c:layout>
      <c:bubbleChart>
        <c:varyColors val="0"/>
        <c:ser>
          <c:idx val="0"/>
          <c:order val="0"/>
          <c:tx>
            <c:strRef>
              <c:f>'Figure 3.1.2.9'!$B$6</c:f>
              <c:strCache>
                <c:ptCount val="1"/>
                <c:pt idx="0">
                  <c:v>1 group </c:v>
                </c:pt>
              </c:strCache>
            </c:strRef>
          </c:tx>
          <c:invertIfNegative val="1"/>
          <c:dLbls>
            <c:numFmt formatCode="0.0%" sourceLinked="0"/>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3.1.2.9'!$E$6</c:f>
              <c:numCache>
                <c:formatCode>0.00%</c:formatCode>
                <c:ptCount val="1"/>
                <c:pt idx="0">
                  <c:v>0.31529284664491647</c:v>
                </c:pt>
              </c:numCache>
            </c:numRef>
          </c:xVal>
          <c:yVal>
            <c:numRef>
              <c:f>'Figure 3.1.2.9'!$C$6</c:f>
              <c:numCache>
                <c:formatCode>0.00%</c:formatCode>
                <c:ptCount val="1"/>
                <c:pt idx="0">
                  <c:v>0.72098424706351261</c:v>
                </c:pt>
              </c:numCache>
            </c:numRef>
          </c:yVal>
          <c:bubbleSize>
            <c:numRef>
              <c:f>'Figure 3.1.2.9'!$D$6</c:f>
              <c:numCache>
                <c:formatCode>0.00%</c:formatCode>
                <c:ptCount val="1"/>
                <c:pt idx="0">
                  <c:v>0.69305896212704032</c:v>
                </c:pt>
              </c:numCache>
            </c:numRef>
          </c:bubbleSize>
          <c:bubble3D val="0"/>
          <c:extLst>
            <c:ext xmlns:c16="http://schemas.microsoft.com/office/drawing/2014/chart" uri="{C3380CC4-5D6E-409C-BE32-E72D297353CC}">
              <c16:uniqueId val="{00000000-BBEA-4944-A93B-BCF6B82FFD66}"/>
            </c:ext>
          </c:extLst>
        </c:ser>
        <c:ser>
          <c:idx val="1"/>
          <c:order val="1"/>
          <c:tx>
            <c:strRef>
              <c:f>'Figure 3.1.2.9'!$B$7</c:f>
              <c:strCache>
                <c:ptCount val="1"/>
                <c:pt idx="0">
                  <c:v>2 group </c:v>
                </c:pt>
              </c:strCache>
            </c:strRef>
          </c:tx>
          <c:invertIfNegative val="1"/>
          <c:dLbls>
            <c:numFmt formatCode="0.0%" sourceLinked="0"/>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3.1.2.9'!$E$7</c:f>
              <c:numCache>
                <c:formatCode>0.00%</c:formatCode>
                <c:ptCount val="1"/>
                <c:pt idx="0">
                  <c:v>5.4145145576539946E-2</c:v>
                </c:pt>
              </c:numCache>
            </c:numRef>
          </c:xVal>
          <c:yVal>
            <c:numRef>
              <c:f>'Figure 3.1.2.9'!$C$7</c:f>
              <c:numCache>
                <c:formatCode>0.00%</c:formatCode>
                <c:ptCount val="1"/>
                <c:pt idx="0">
                  <c:v>0.20489943515516656</c:v>
                </c:pt>
              </c:numCache>
            </c:numRef>
          </c:yVal>
          <c:bubbleSize>
            <c:numRef>
              <c:f>'Figure 3.1.2.9'!$D$7</c:f>
              <c:numCache>
                <c:formatCode>0.00%</c:formatCode>
                <c:ptCount val="1"/>
                <c:pt idx="0">
                  <c:v>0.63706412465413753</c:v>
                </c:pt>
              </c:numCache>
            </c:numRef>
          </c:bubbleSize>
          <c:bubble3D val="0"/>
          <c:extLst>
            <c:ext xmlns:c16="http://schemas.microsoft.com/office/drawing/2014/chart" uri="{C3380CC4-5D6E-409C-BE32-E72D297353CC}">
              <c16:uniqueId val="{00000001-BBEA-4944-A93B-BCF6B82FFD66}"/>
            </c:ext>
          </c:extLst>
        </c:ser>
        <c:ser>
          <c:idx val="2"/>
          <c:order val="2"/>
          <c:tx>
            <c:strRef>
              <c:f>'Figure 3.1.2.9'!$B$8</c:f>
              <c:strCache>
                <c:ptCount val="1"/>
                <c:pt idx="0">
                  <c:v>3 group </c:v>
                </c:pt>
              </c:strCache>
            </c:strRef>
          </c:tx>
          <c:invertIfNegative val="1"/>
          <c:dLbls>
            <c:numFmt formatCode="0.0%" sourceLinked="0"/>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3.1.2.9'!$E$8</c:f>
              <c:numCache>
                <c:formatCode>0.00%</c:formatCode>
                <c:ptCount val="1"/>
                <c:pt idx="0">
                  <c:v>0.26061984213819434</c:v>
                </c:pt>
              </c:numCache>
            </c:numRef>
          </c:xVal>
          <c:yVal>
            <c:numRef>
              <c:f>'Figure 3.1.2.9'!$C$8</c:f>
              <c:numCache>
                <c:formatCode>0.00%</c:formatCode>
                <c:ptCount val="1"/>
                <c:pt idx="0">
                  <c:v>0.87218432285278935</c:v>
                </c:pt>
              </c:numCache>
            </c:numRef>
          </c:yVal>
          <c:bubbleSize>
            <c:numRef>
              <c:f>'Figure 3.1.2.9'!$D$8</c:f>
              <c:numCache>
                <c:formatCode>0.00%</c:formatCode>
                <c:ptCount val="1"/>
                <c:pt idx="0">
                  <c:v>0.88266024451442981</c:v>
                </c:pt>
              </c:numCache>
            </c:numRef>
          </c:bubbleSize>
          <c:bubble3D val="0"/>
          <c:extLst>
            <c:ext xmlns:c16="http://schemas.microsoft.com/office/drawing/2014/chart" uri="{C3380CC4-5D6E-409C-BE32-E72D297353CC}">
              <c16:uniqueId val="{00000002-BBEA-4944-A93B-BCF6B82FFD66}"/>
            </c:ext>
          </c:extLst>
        </c:ser>
        <c:ser>
          <c:idx val="3"/>
          <c:order val="3"/>
          <c:tx>
            <c:strRef>
              <c:f>'Figure 3.1.2.9'!$B$9</c:f>
              <c:strCache>
                <c:ptCount val="1"/>
                <c:pt idx="0">
                  <c:v>4 group </c:v>
                </c:pt>
              </c:strCache>
            </c:strRef>
          </c:tx>
          <c:invertIfNegative val="1"/>
          <c:dLbls>
            <c:numFmt formatCode="0.0%" sourceLinked="0"/>
            <c:spPr>
              <a:noFill/>
              <a:ln>
                <a:noFill/>
              </a:ln>
              <a:effectLst/>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0"/>
            <c:showCatName val="0"/>
            <c:showSerName val="0"/>
            <c:showPercent val="0"/>
            <c:showBubbleSize val="1"/>
            <c:showLeaderLines val="0"/>
            <c:extLst>
              <c:ext xmlns:c15="http://schemas.microsoft.com/office/drawing/2012/chart" uri="{CE6537A1-D6FC-4f65-9D91-7224C49458BB}">
                <c15:showLeaderLines val="0"/>
              </c:ext>
            </c:extLst>
          </c:dLbls>
          <c:xVal>
            <c:numRef>
              <c:f>'Figure 3.1.2.9'!$E$9</c:f>
              <c:numCache>
                <c:formatCode>0.00%</c:formatCode>
                <c:ptCount val="1"/>
                <c:pt idx="0">
                  <c:v>5.8094131286003853E-2</c:v>
                </c:pt>
              </c:numCache>
            </c:numRef>
          </c:xVal>
          <c:yVal>
            <c:numRef>
              <c:f>'Figure 3.1.2.9'!$C$9</c:f>
              <c:numCache>
                <c:formatCode>0.00%</c:formatCode>
                <c:ptCount val="1"/>
                <c:pt idx="0">
                  <c:v>0.47025005433334488</c:v>
                </c:pt>
              </c:numCache>
            </c:numRef>
          </c:yVal>
          <c:bubbleSize>
            <c:numRef>
              <c:f>'Figure 3.1.2.9'!$D$9</c:f>
              <c:numCache>
                <c:formatCode>0.00%</c:formatCode>
                <c:ptCount val="1"/>
                <c:pt idx="0">
                  <c:v>0.89611006577733066</c:v>
                </c:pt>
              </c:numCache>
            </c:numRef>
          </c:bubbleSize>
          <c:bubble3D val="0"/>
          <c:extLst>
            <c:ext xmlns:c16="http://schemas.microsoft.com/office/drawing/2014/chart" uri="{C3380CC4-5D6E-409C-BE32-E72D297353CC}">
              <c16:uniqueId val="{00000003-BBEA-4944-A93B-BCF6B82FFD66}"/>
            </c:ext>
          </c:extLst>
        </c:ser>
        <c:dLbls>
          <c:showLegendKey val="0"/>
          <c:showVal val="0"/>
          <c:showCatName val="0"/>
          <c:showSerName val="0"/>
          <c:showPercent val="0"/>
          <c:showBubbleSize val="0"/>
        </c:dLbls>
        <c:bubbleScale val="100"/>
        <c:showNegBubbles val="0"/>
        <c:axId val="490906104"/>
        <c:axId val="1"/>
      </c:bubbleChart>
      <c:valAx>
        <c:axId val="490906104"/>
        <c:scaling>
          <c:orientation val="minMax"/>
          <c:min val="0"/>
        </c:scaling>
        <c:delete val="0"/>
        <c:axPos val="b"/>
        <c:title>
          <c:tx>
            <c:rich>
              <a:bodyPr/>
              <a:lstStyle/>
              <a:p>
                <a:pPr>
                  <a:defRPr sz="900" b="0" i="0" u="none" strike="noStrike" baseline="0">
                    <a:solidFill>
                      <a:srgbClr val="000000"/>
                    </a:solidFill>
                    <a:latin typeface="Times New Roman"/>
                    <a:ea typeface="Times New Roman"/>
                    <a:cs typeface="Times New Roman"/>
                  </a:defRPr>
                </a:pPr>
                <a:r>
                  <a:rPr lang="en-US"/>
                  <a:t>NPLs/Group's loan portfolio</a:t>
                </a:r>
              </a:p>
            </c:rich>
          </c:tx>
          <c:layout>
            <c:manualLayout>
              <c:xMode val="edge"/>
              <c:yMode val="edge"/>
              <c:x val="0.46566227444919639"/>
              <c:y val="0.78839828227578423"/>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min val="0"/>
        </c:scaling>
        <c:delete val="0"/>
        <c:axPos val="l"/>
        <c:majorGridlines>
          <c:spPr>
            <a:ln w="0">
              <a:prstDash val="sysDot"/>
            </a:ln>
          </c:spPr>
        </c:majorGridlines>
        <c:title>
          <c:tx>
            <c:rich>
              <a:bodyPr/>
              <a:lstStyle/>
              <a:p>
                <a:pPr>
                  <a:defRPr sz="900" b="0" i="0" u="none" strike="noStrike" baseline="0">
                    <a:solidFill>
                      <a:srgbClr val="000000"/>
                    </a:solidFill>
                    <a:latin typeface="Times New Roman"/>
                    <a:ea typeface="Times New Roman"/>
                    <a:cs typeface="Times New Roman"/>
                  </a:defRPr>
                </a:pPr>
                <a:r>
                  <a:rPr lang="en-US"/>
                  <a:t>LTV on non-performing  loans</a:t>
                </a:r>
              </a:p>
            </c:rich>
          </c:tx>
          <c:layout>
            <c:manualLayout>
              <c:xMode val="edge"/>
              <c:yMode val="edge"/>
              <c:x val="4.5542099115783115E-2"/>
              <c:y val="0.21748071567389954"/>
            </c:manualLayout>
          </c:layout>
          <c:overlay val="0"/>
        </c:title>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90906104"/>
        <c:crosses val="autoZero"/>
        <c:crossBetween val="midCat"/>
      </c:valAx>
    </c:plotArea>
    <c:legend>
      <c:legendPos val="r"/>
      <c:layout>
        <c:manualLayout>
          <c:xMode val="edge"/>
          <c:yMode val="edge"/>
          <c:wMode val="edge"/>
          <c:hMode val="edge"/>
          <c:x val="0.1062175857459442"/>
          <c:y val="0.88755344513233558"/>
          <c:w val="0.94818657820056762"/>
          <c:h val="0.98393941215363345"/>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7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8803088803088806E-2"/>
          <c:y val="9.9601593625498266E-2"/>
          <c:w val="0.88416988416988462"/>
          <c:h val="0.54581673306772849"/>
        </c:manualLayout>
      </c:layout>
      <c:lineChart>
        <c:grouping val="standard"/>
        <c:varyColors val="0"/>
        <c:ser>
          <c:idx val="0"/>
          <c:order val="0"/>
          <c:tx>
            <c:strRef>
              <c:f>'Box 3 Figure 1'!$B$5</c:f>
              <c:strCache>
                <c:ptCount val="1"/>
                <c:pt idx="0">
                  <c:v>Actual provisions/loan portfolio</c:v>
                </c:pt>
              </c:strCache>
            </c:strRef>
          </c:tx>
          <c:spPr>
            <a:ln w="50800"/>
          </c:spPr>
          <c:marker>
            <c:symbol val="none"/>
          </c:marker>
          <c:cat>
            <c:strRef>
              <c:f>'Box 3 Figure 1'!$C$4:$M$4</c:f>
              <c:strCache>
                <c:ptCount val="11"/>
                <c:pt idx="0">
                  <c:v>2002</c:v>
                </c:pt>
                <c:pt idx="1">
                  <c:v>2003</c:v>
                </c:pt>
                <c:pt idx="2">
                  <c:v>2004</c:v>
                </c:pt>
                <c:pt idx="3">
                  <c:v>2005</c:v>
                </c:pt>
                <c:pt idx="4">
                  <c:v>2006</c:v>
                </c:pt>
                <c:pt idx="5">
                  <c:v>2007</c:v>
                </c:pt>
                <c:pt idx="6">
                  <c:v>2008</c:v>
                </c:pt>
                <c:pt idx="7">
                  <c:v>2009</c:v>
                </c:pt>
                <c:pt idx="8">
                  <c:v>2010</c:v>
                </c:pt>
                <c:pt idx="9">
                  <c:v>2011</c:v>
                </c:pt>
                <c:pt idx="10">
                  <c:v>2012**</c:v>
                </c:pt>
              </c:strCache>
            </c:strRef>
          </c:cat>
          <c:val>
            <c:numRef>
              <c:f>'Box 3 Figure 1'!$C$5:$M$5</c:f>
              <c:numCache>
                <c:formatCode>0.000</c:formatCode>
                <c:ptCount val="11"/>
                <c:pt idx="0">
                  <c:v>6.3539828277523802E-2</c:v>
                </c:pt>
                <c:pt idx="1">
                  <c:v>6.7435399748733985E-2</c:v>
                </c:pt>
                <c:pt idx="2">
                  <c:v>7.2634992676967894E-2</c:v>
                </c:pt>
                <c:pt idx="3">
                  <c:v>5.9850820218509043E-2</c:v>
                </c:pt>
                <c:pt idx="4">
                  <c:v>5.2120927198232268E-2</c:v>
                </c:pt>
                <c:pt idx="5">
                  <c:v>6.3600213849693582E-2</c:v>
                </c:pt>
                <c:pt idx="6">
                  <c:v>0.1219243331933304</c:v>
                </c:pt>
                <c:pt idx="7">
                  <c:v>0.1838949118426641</c:v>
                </c:pt>
                <c:pt idx="8">
                  <c:v>0.21826630263573191</c:v>
                </c:pt>
                <c:pt idx="9">
                  <c:v>0.22352953834511013</c:v>
                </c:pt>
                <c:pt idx="10">
                  <c:v>0.22281449034239795</c:v>
                </c:pt>
              </c:numCache>
            </c:numRef>
          </c:val>
          <c:smooth val="0"/>
          <c:extLst>
            <c:ext xmlns:c16="http://schemas.microsoft.com/office/drawing/2014/chart" uri="{C3380CC4-5D6E-409C-BE32-E72D297353CC}">
              <c16:uniqueId val="{00000000-3D19-4507-AFAE-5131DFEC8E78}"/>
            </c:ext>
          </c:extLst>
        </c:ser>
        <c:ser>
          <c:idx val="1"/>
          <c:order val="1"/>
          <c:tx>
            <c:strRef>
              <c:f>'Box 3 Figure 1'!$B$6</c:f>
              <c:strCache>
                <c:ptCount val="1"/>
                <c:pt idx="0">
                  <c:v>Dynamic provisions/loan portfolio</c:v>
                </c:pt>
              </c:strCache>
            </c:strRef>
          </c:tx>
          <c:spPr>
            <a:ln w="50800"/>
          </c:spPr>
          <c:marker>
            <c:symbol val="none"/>
          </c:marker>
          <c:cat>
            <c:strRef>
              <c:f>'Box 3 Figure 1'!$C$4:$M$4</c:f>
              <c:strCache>
                <c:ptCount val="11"/>
                <c:pt idx="0">
                  <c:v>2002</c:v>
                </c:pt>
                <c:pt idx="1">
                  <c:v>2003</c:v>
                </c:pt>
                <c:pt idx="2">
                  <c:v>2004</c:v>
                </c:pt>
                <c:pt idx="3">
                  <c:v>2005</c:v>
                </c:pt>
                <c:pt idx="4">
                  <c:v>2006</c:v>
                </c:pt>
                <c:pt idx="5">
                  <c:v>2007</c:v>
                </c:pt>
                <c:pt idx="6">
                  <c:v>2008</c:v>
                </c:pt>
                <c:pt idx="7">
                  <c:v>2009</c:v>
                </c:pt>
                <c:pt idx="8">
                  <c:v>2010</c:v>
                </c:pt>
                <c:pt idx="9">
                  <c:v>2011</c:v>
                </c:pt>
                <c:pt idx="10">
                  <c:v>2012**</c:v>
                </c:pt>
              </c:strCache>
            </c:strRef>
          </c:cat>
          <c:val>
            <c:numRef>
              <c:f>'Box 3 Figure 1'!$C$6:$M$6</c:f>
              <c:numCache>
                <c:formatCode>0.000</c:formatCode>
                <c:ptCount val="11"/>
                <c:pt idx="0">
                  <c:v>1.8669881057062215E-2</c:v>
                </c:pt>
                <c:pt idx="1">
                  <c:v>3.6931515053579264E-2</c:v>
                </c:pt>
                <c:pt idx="2">
                  <c:v>4.2273429109216443E-2</c:v>
                </c:pt>
                <c:pt idx="3">
                  <c:v>6.0617739393857437E-2</c:v>
                </c:pt>
                <c:pt idx="4">
                  <c:v>6.5972233838771224E-2</c:v>
                </c:pt>
                <c:pt idx="5">
                  <c:v>6.7797702210221716E-2</c:v>
                </c:pt>
                <c:pt idx="6">
                  <c:v>3.8357029203131582E-2</c:v>
                </c:pt>
                <c:pt idx="7">
                  <c:v>5.9859413647256887E-3</c:v>
                </c:pt>
                <c:pt idx="8">
                  <c:v>0</c:v>
                </c:pt>
                <c:pt idx="9">
                  <c:v>6.6858543130139947E-3</c:v>
                </c:pt>
                <c:pt idx="10">
                  <c:v>1.8409856834159761E-2</c:v>
                </c:pt>
              </c:numCache>
            </c:numRef>
          </c:val>
          <c:smooth val="0"/>
          <c:extLst>
            <c:ext xmlns:c16="http://schemas.microsoft.com/office/drawing/2014/chart" uri="{C3380CC4-5D6E-409C-BE32-E72D297353CC}">
              <c16:uniqueId val="{00000001-3D19-4507-AFAE-5131DFEC8E78}"/>
            </c:ext>
          </c:extLst>
        </c:ser>
        <c:ser>
          <c:idx val="2"/>
          <c:order val="2"/>
          <c:tx>
            <c:strRef>
              <c:f>'Box 3 Figure 1'!$B$7</c:f>
              <c:strCache>
                <c:ptCount val="1"/>
                <c:pt idx="0">
                  <c:v>General provisions/loan portfolio (estimate)</c:v>
                </c:pt>
              </c:strCache>
            </c:strRef>
          </c:tx>
          <c:spPr>
            <a:ln w="50800"/>
          </c:spPr>
          <c:marker>
            <c:symbol val="none"/>
          </c:marker>
          <c:cat>
            <c:strRef>
              <c:f>'Box 3 Figure 1'!$C$4:$M$4</c:f>
              <c:strCache>
                <c:ptCount val="11"/>
                <c:pt idx="0">
                  <c:v>2002</c:v>
                </c:pt>
                <c:pt idx="1">
                  <c:v>2003</c:v>
                </c:pt>
                <c:pt idx="2">
                  <c:v>2004</c:v>
                </c:pt>
                <c:pt idx="3">
                  <c:v>2005</c:v>
                </c:pt>
                <c:pt idx="4">
                  <c:v>2006</c:v>
                </c:pt>
                <c:pt idx="5">
                  <c:v>2007</c:v>
                </c:pt>
                <c:pt idx="6">
                  <c:v>2008</c:v>
                </c:pt>
                <c:pt idx="7">
                  <c:v>2009</c:v>
                </c:pt>
                <c:pt idx="8">
                  <c:v>2010</c:v>
                </c:pt>
                <c:pt idx="9">
                  <c:v>2011</c:v>
                </c:pt>
                <c:pt idx="10">
                  <c:v>2012**</c:v>
                </c:pt>
              </c:strCache>
            </c:strRef>
          </c:cat>
          <c:val>
            <c:numRef>
              <c:f>'Box 3 Figure 1'!$C$7:$M$7</c:f>
              <c:numCache>
                <c:formatCode>0.000</c:formatCode>
                <c:ptCount val="11"/>
                <c:pt idx="0">
                  <c:v>8.2209709334586017E-2</c:v>
                </c:pt>
                <c:pt idx="1">
                  <c:v>0.10436691480231325</c:v>
                </c:pt>
                <c:pt idx="2">
                  <c:v>0.11490842178618434</c:v>
                </c:pt>
                <c:pt idx="3">
                  <c:v>0.12046855961236648</c:v>
                </c:pt>
                <c:pt idx="4">
                  <c:v>0.11809316103700349</c:v>
                </c:pt>
                <c:pt idx="5">
                  <c:v>0.1313979160599153</c:v>
                </c:pt>
                <c:pt idx="6">
                  <c:v>0.16028136239646198</c:v>
                </c:pt>
                <c:pt idx="7">
                  <c:v>0.18988085320738982</c:v>
                </c:pt>
                <c:pt idx="8">
                  <c:v>0.21826630263573191</c:v>
                </c:pt>
                <c:pt idx="9">
                  <c:v>0.23021539265812413</c:v>
                </c:pt>
                <c:pt idx="10">
                  <c:v>0.24122434717655772</c:v>
                </c:pt>
              </c:numCache>
            </c:numRef>
          </c:val>
          <c:smooth val="0"/>
          <c:extLst>
            <c:ext xmlns:c16="http://schemas.microsoft.com/office/drawing/2014/chart" uri="{C3380CC4-5D6E-409C-BE32-E72D297353CC}">
              <c16:uniqueId val="{00000002-3D19-4507-AFAE-5131DFEC8E78}"/>
            </c:ext>
          </c:extLst>
        </c:ser>
        <c:dLbls>
          <c:showLegendKey val="0"/>
          <c:showVal val="0"/>
          <c:showCatName val="0"/>
          <c:showSerName val="0"/>
          <c:showPercent val="0"/>
          <c:showBubbleSize val="0"/>
        </c:dLbls>
        <c:smooth val="0"/>
        <c:axId val="470170352"/>
        <c:axId val="1"/>
      </c:lineChart>
      <c:catAx>
        <c:axId val="470170352"/>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1"/>
        <c:tickMarkSkip val="1"/>
        <c:noMultiLvlLbl val="0"/>
      </c:catAx>
      <c:valAx>
        <c:axId val="1"/>
        <c:scaling>
          <c:orientation val="minMax"/>
          <c:max val="0.28000000000000008"/>
        </c:scaling>
        <c:delete val="0"/>
        <c:axPos val="l"/>
        <c:majorGridlines>
          <c:spPr>
            <a:ln w="0">
              <a:prstDash val="sysDot"/>
            </a:ln>
          </c:spPr>
        </c:majorGridlines>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70170352"/>
        <c:crosses val="autoZero"/>
        <c:crossBetween val="between"/>
        <c:majorUnit val="7.0000000000000021E-2"/>
      </c:valAx>
    </c:plotArea>
    <c:legend>
      <c:legendPos val="b"/>
      <c:layout>
        <c:manualLayout>
          <c:xMode val="edge"/>
          <c:yMode val="edge"/>
          <c:wMode val="edge"/>
          <c:hMode val="edge"/>
          <c:x val="8.9586066395341779E-2"/>
          <c:y val="0.76494028483125998"/>
          <c:w val="0.95447839890351183"/>
          <c:h val="0.97211138548509834"/>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Calibri"/>
          <a:ea typeface="Calibri"/>
          <a:cs typeface="Calibri"/>
        </a:defRPr>
      </a:pPr>
      <a:endParaRPr lang="ru-RU"/>
    </a:p>
  </c:txPr>
  <c:printSettings>
    <c:headerFooter alignWithMargins="0"/>
    <c:pageMargins b="1" l="0.75000000000000155" r="0.75000000000000155" t="1" header="0.5" footer="0.5"/>
    <c:pageSetup/>
  </c:printSettings>
</c:chartSpace>
</file>

<file path=xl/charts/chart7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2975300409289141E-2"/>
          <c:y val="9.433979646925951E-2"/>
          <c:w val="0.8450421748310939"/>
          <c:h val="0.64905779970850475"/>
        </c:manualLayout>
      </c:layout>
      <c:areaChart>
        <c:grouping val="stacked"/>
        <c:varyColors val="0"/>
        <c:ser>
          <c:idx val="2"/>
          <c:order val="2"/>
          <c:spPr>
            <a:noFill/>
            <a:ln w="25400">
              <a:noFill/>
            </a:ln>
          </c:spPr>
          <c:cat>
            <c:strRef>
              <c:f>[9]Лист1!$A$2:$A$22</c:f>
              <c:strCache>
                <c:ptCount val="21"/>
                <c:pt idx="0">
                  <c:v>2002</c:v>
                </c:pt>
                <c:pt idx="2">
                  <c:v>2003</c:v>
                </c:pt>
                <c:pt idx="4">
                  <c:v>2004</c:v>
                </c:pt>
                <c:pt idx="6">
                  <c:v>2005</c:v>
                </c:pt>
                <c:pt idx="8">
                  <c:v>2006</c:v>
                </c:pt>
                <c:pt idx="10">
                  <c:v>2007</c:v>
                </c:pt>
                <c:pt idx="12">
                  <c:v>2008</c:v>
                </c:pt>
                <c:pt idx="14">
                  <c:v>2009</c:v>
                </c:pt>
                <c:pt idx="16">
                  <c:v>2010</c:v>
                </c:pt>
                <c:pt idx="18">
                  <c:v>2011</c:v>
                </c:pt>
                <c:pt idx="20">
                  <c:v>2012***</c:v>
                </c:pt>
              </c:strCache>
            </c:strRef>
          </c:cat>
          <c:val>
            <c:numRef>
              <c:f>[9]Лист1!$G$2:$G$22</c:f>
              <c:numCache>
                <c:formatCode>General</c:formatCode>
                <c:ptCount val="21"/>
                <c:pt idx="0">
                  <c:v>-0.02</c:v>
                </c:pt>
                <c:pt idx="1">
                  <c:v>-0.02</c:v>
                </c:pt>
                <c:pt idx="2">
                  <c:v>-0.02</c:v>
                </c:pt>
                <c:pt idx="3">
                  <c:v>-0.02</c:v>
                </c:pt>
                <c:pt idx="4">
                  <c:v>-0.02</c:v>
                </c:pt>
                <c:pt idx="5">
                  <c:v>-0.02</c:v>
                </c:pt>
                <c:pt idx="6">
                  <c:v>-0.02</c:v>
                </c:pt>
                <c:pt idx="7">
                  <c:v>-0.02</c:v>
                </c:pt>
                <c:pt idx="8">
                  <c:v>-0.02</c:v>
                </c:pt>
                <c:pt idx="9">
                  <c:v>-0.02</c:v>
                </c:pt>
                <c:pt idx="10">
                  <c:v>-0.02</c:v>
                </c:pt>
                <c:pt idx="11">
                  <c:v>-0.02</c:v>
                </c:pt>
                <c:pt idx="12">
                  <c:v>-0.02</c:v>
                </c:pt>
                <c:pt idx="13">
                  <c:v>-0.02</c:v>
                </c:pt>
                <c:pt idx="14">
                  <c:v>-0.02</c:v>
                </c:pt>
                <c:pt idx="15">
                  <c:v>-0.02</c:v>
                </c:pt>
                <c:pt idx="16">
                  <c:v>-0.02</c:v>
                </c:pt>
                <c:pt idx="17">
                  <c:v>-0.02</c:v>
                </c:pt>
                <c:pt idx="18">
                  <c:v>-0.02</c:v>
                </c:pt>
                <c:pt idx="19">
                  <c:v>-0.02</c:v>
                </c:pt>
                <c:pt idx="20">
                  <c:v>-0.02</c:v>
                </c:pt>
              </c:numCache>
            </c:numRef>
          </c:val>
          <c:extLst>
            <c:ext xmlns:c16="http://schemas.microsoft.com/office/drawing/2014/chart" uri="{C3380CC4-5D6E-409C-BE32-E72D297353CC}">
              <c16:uniqueId val="{00000000-5FF7-4FE5-A5FD-3E2004A7A1A9}"/>
            </c:ext>
          </c:extLst>
        </c:ser>
        <c:ser>
          <c:idx val="3"/>
          <c:order val="3"/>
          <c:spPr>
            <a:solidFill>
              <a:schemeClr val="accent1">
                <a:lumMod val="40000"/>
                <a:lumOff val="60000"/>
              </a:schemeClr>
            </a:solidFill>
            <a:ln w="12700">
              <a:solidFill>
                <a:srgbClr val="000000"/>
              </a:solidFill>
              <a:prstDash val="solid"/>
            </a:ln>
          </c:spPr>
          <c:cat>
            <c:strRef>
              <c:f>[9]Лист1!$A$2:$A$22</c:f>
              <c:strCache>
                <c:ptCount val="21"/>
                <c:pt idx="0">
                  <c:v>2002</c:v>
                </c:pt>
                <c:pt idx="2">
                  <c:v>2003</c:v>
                </c:pt>
                <c:pt idx="4">
                  <c:v>2004</c:v>
                </c:pt>
                <c:pt idx="6">
                  <c:v>2005</c:v>
                </c:pt>
                <c:pt idx="8">
                  <c:v>2006</c:v>
                </c:pt>
                <c:pt idx="10">
                  <c:v>2007</c:v>
                </c:pt>
                <c:pt idx="12">
                  <c:v>2008</c:v>
                </c:pt>
                <c:pt idx="14">
                  <c:v>2009</c:v>
                </c:pt>
                <c:pt idx="16">
                  <c:v>2010</c:v>
                </c:pt>
                <c:pt idx="18">
                  <c:v>2011</c:v>
                </c:pt>
                <c:pt idx="20">
                  <c:v>2012***</c:v>
                </c:pt>
              </c:strCache>
            </c:strRef>
          </c:cat>
          <c:val>
            <c:numRef>
              <c:f>[9]Лист1!$H$2:$H$22</c:f>
              <c:numCache>
                <c:formatCode>General</c:formatCode>
                <c:ptCount val="21"/>
                <c:pt idx="0">
                  <c:v>7.0000000000000007E-2</c:v>
                </c:pt>
                <c:pt idx="1">
                  <c:v>7.0000000000000007E-2</c:v>
                </c:pt>
                <c:pt idx="2">
                  <c:v>7.0000000000000007E-2</c:v>
                </c:pt>
                <c:pt idx="3">
                  <c:v>7.0000000000000007E-2</c:v>
                </c:pt>
                <c:pt idx="4">
                  <c:v>7.0000000000000007E-2</c:v>
                </c:pt>
                <c:pt idx="5">
                  <c:v>7.0000000000000007E-2</c:v>
                </c:pt>
                <c:pt idx="6">
                  <c:v>7.0000000000000007E-2</c:v>
                </c:pt>
                <c:pt idx="7">
                  <c:v>7.0000000000000007E-2</c:v>
                </c:pt>
                <c:pt idx="8">
                  <c:v>7.0000000000000007E-2</c:v>
                </c:pt>
                <c:pt idx="9">
                  <c:v>7.0000000000000007E-2</c:v>
                </c:pt>
                <c:pt idx="10">
                  <c:v>7.0000000000000007E-2</c:v>
                </c:pt>
                <c:pt idx="11">
                  <c:v>7.0000000000000007E-2</c:v>
                </c:pt>
                <c:pt idx="12">
                  <c:v>7.0000000000000007E-2</c:v>
                </c:pt>
                <c:pt idx="13">
                  <c:v>7.0000000000000007E-2</c:v>
                </c:pt>
                <c:pt idx="14">
                  <c:v>7.0000000000000007E-2</c:v>
                </c:pt>
                <c:pt idx="15">
                  <c:v>7.0000000000000007E-2</c:v>
                </c:pt>
                <c:pt idx="16">
                  <c:v>7.0000000000000007E-2</c:v>
                </c:pt>
                <c:pt idx="17">
                  <c:v>7.0000000000000007E-2</c:v>
                </c:pt>
                <c:pt idx="18">
                  <c:v>7.0000000000000007E-2</c:v>
                </c:pt>
                <c:pt idx="19">
                  <c:v>7.0000000000000007E-2</c:v>
                </c:pt>
                <c:pt idx="20">
                  <c:v>7.0000000000000007E-2</c:v>
                </c:pt>
              </c:numCache>
            </c:numRef>
          </c:val>
          <c:extLst>
            <c:ext xmlns:c16="http://schemas.microsoft.com/office/drawing/2014/chart" uri="{C3380CC4-5D6E-409C-BE32-E72D297353CC}">
              <c16:uniqueId val="{00000001-5FF7-4FE5-A5FD-3E2004A7A1A9}"/>
            </c:ext>
          </c:extLst>
        </c:ser>
        <c:dLbls>
          <c:showLegendKey val="0"/>
          <c:showVal val="0"/>
          <c:showCatName val="0"/>
          <c:showSerName val="0"/>
          <c:showPercent val="0"/>
          <c:showBubbleSize val="0"/>
        </c:dLbls>
        <c:axId val="470217368"/>
        <c:axId val="1"/>
      </c:areaChart>
      <c:areaChart>
        <c:grouping val="standard"/>
        <c:varyColors val="0"/>
        <c:ser>
          <c:idx val="1"/>
          <c:order val="0"/>
          <c:tx>
            <c:strRef>
              <c:f>[9]Лист1!$D$1</c:f>
              <c:strCache>
                <c:ptCount val="1"/>
                <c:pt idx="0">
                  <c:v>Effect of the dynamic reserve on retained net profit</c:v>
                </c:pt>
              </c:strCache>
            </c:strRef>
          </c:tx>
          <c:spPr>
            <a:pattFill prst="ltUpDiag">
              <a:fgClr>
                <a:srgbClr val="FF0000"/>
              </a:fgClr>
              <a:bgClr>
                <a:srgbClr val="FFFFFF"/>
              </a:bgClr>
            </a:pattFill>
            <a:ln w="25400">
              <a:solidFill>
                <a:srgbClr val="FF0000"/>
              </a:solidFill>
              <a:prstDash val="sysDash"/>
            </a:ln>
          </c:spPr>
          <c:cat>
            <c:strRef>
              <c:f>[9]Лист1!$A$2:$A$22</c:f>
              <c:strCache>
                <c:ptCount val="21"/>
                <c:pt idx="0">
                  <c:v>2002</c:v>
                </c:pt>
                <c:pt idx="2">
                  <c:v>2003</c:v>
                </c:pt>
                <c:pt idx="4">
                  <c:v>2004</c:v>
                </c:pt>
                <c:pt idx="6">
                  <c:v>2005</c:v>
                </c:pt>
                <c:pt idx="8">
                  <c:v>2006</c:v>
                </c:pt>
                <c:pt idx="10">
                  <c:v>2007</c:v>
                </c:pt>
                <c:pt idx="12">
                  <c:v>2008</c:v>
                </c:pt>
                <c:pt idx="14">
                  <c:v>2009</c:v>
                </c:pt>
                <c:pt idx="16">
                  <c:v>2010</c:v>
                </c:pt>
                <c:pt idx="18">
                  <c:v>2011</c:v>
                </c:pt>
                <c:pt idx="20">
                  <c:v>2012***</c:v>
                </c:pt>
              </c:strCache>
            </c:strRef>
          </c:cat>
          <c:val>
            <c:numRef>
              <c:f>[9]Лист1!$D$2:$D$22</c:f>
              <c:numCache>
                <c:formatCode>General</c:formatCode>
                <c:ptCount val="21"/>
                <c:pt idx="0">
                  <c:v>5.7842855791175707E-2</c:v>
                </c:pt>
                <c:pt idx="1">
                  <c:v>5.7122524794328861E-2</c:v>
                </c:pt>
                <c:pt idx="2">
                  <c:v>5.6402193797482E-2</c:v>
                </c:pt>
                <c:pt idx="3">
                  <c:v>4.9075975470409178E-2</c:v>
                </c:pt>
                <c:pt idx="4">
                  <c:v>4.1749757143336369E-2</c:v>
                </c:pt>
                <c:pt idx="5">
                  <c:v>4.2805044949567793E-2</c:v>
                </c:pt>
                <c:pt idx="6">
                  <c:v>4.3860332755799217E-2</c:v>
                </c:pt>
                <c:pt idx="7">
                  <c:v>3.99700256694525E-2</c:v>
                </c:pt>
                <c:pt idx="8">
                  <c:v>3.6079718583105783E-2</c:v>
                </c:pt>
                <c:pt idx="9">
                  <c:v>3.8988066350053453E-2</c:v>
                </c:pt>
                <c:pt idx="10">
                  <c:v>4.1896414117001124E-2</c:v>
                </c:pt>
                <c:pt idx="11">
                  <c:v>3.2573115575864453E-2</c:v>
                </c:pt>
                <c:pt idx="12">
                  <c:v>4.5148634732407641E-2</c:v>
                </c:pt>
                <c:pt idx="13">
                  <c:v>4.8115812162557663E-2</c:v>
                </c:pt>
                <c:pt idx="14">
                  <c:v>5.1082989592707684E-2</c:v>
                </c:pt>
                <c:pt idx="15">
                  <c:v>2.9092868529519061E-2</c:v>
                </c:pt>
                <c:pt idx="16">
                  <c:v>7.1027474663304391E-3</c:v>
                </c:pt>
                <c:pt idx="17">
                  <c:v>1.3736686468198657E-2</c:v>
                </c:pt>
                <c:pt idx="18">
                  <c:v>2.6072626475076948E-2</c:v>
                </c:pt>
                <c:pt idx="19">
                  <c:v>2.9293901668266842E-2</c:v>
                </c:pt>
                <c:pt idx="20">
                  <c:v>3.2515176861456739E-2</c:v>
                </c:pt>
              </c:numCache>
            </c:numRef>
          </c:val>
          <c:extLst>
            <c:ext xmlns:c16="http://schemas.microsoft.com/office/drawing/2014/chart" uri="{C3380CC4-5D6E-409C-BE32-E72D297353CC}">
              <c16:uniqueId val="{00000002-5FF7-4FE5-A5FD-3E2004A7A1A9}"/>
            </c:ext>
          </c:extLst>
        </c:ser>
        <c:ser>
          <c:idx val="0"/>
          <c:order val="1"/>
          <c:tx>
            <c:strRef>
              <c:f>[9]Лист1!$E$1</c:f>
              <c:strCache>
                <c:ptCount val="1"/>
              </c:strCache>
            </c:strRef>
          </c:tx>
          <c:spPr>
            <a:solidFill>
              <a:schemeClr val="accent1">
                <a:lumMod val="40000"/>
                <a:lumOff val="60000"/>
              </a:schemeClr>
            </a:solidFill>
            <a:ln w="25400">
              <a:noFill/>
            </a:ln>
          </c:spPr>
          <c:cat>
            <c:strRef>
              <c:f>[9]Лист1!$A$2:$A$22</c:f>
              <c:strCache>
                <c:ptCount val="21"/>
                <c:pt idx="0">
                  <c:v>2002</c:v>
                </c:pt>
                <c:pt idx="2">
                  <c:v>2003</c:v>
                </c:pt>
                <c:pt idx="4">
                  <c:v>2004</c:v>
                </c:pt>
                <c:pt idx="6">
                  <c:v>2005</c:v>
                </c:pt>
                <c:pt idx="8">
                  <c:v>2006</c:v>
                </c:pt>
                <c:pt idx="10">
                  <c:v>2007</c:v>
                </c:pt>
                <c:pt idx="12">
                  <c:v>2008</c:v>
                </c:pt>
                <c:pt idx="14">
                  <c:v>2009</c:v>
                </c:pt>
                <c:pt idx="16">
                  <c:v>2010</c:v>
                </c:pt>
                <c:pt idx="18">
                  <c:v>2011</c:v>
                </c:pt>
                <c:pt idx="20">
                  <c:v>2012***</c:v>
                </c:pt>
              </c:strCache>
            </c:strRef>
          </c:cat>
          <c:val>
            <c:numRef>
              <c:f>[9]Лист1!$E$2:$E$22</c:f>
              <c:numCache>
                <c:formatCode>General</c:formatCode>
                <c:ptCount val="21"/>
                <c:pt idx="0">
                  <c:v>3.9172974734113492E-2</c:v>
                </c:pt>
                <c:pt idx="1">
                  <c:v>3.5824280304123393E-2</c:v>
                </c:pt>
                <c:pt idx="2">
                  <c:v>3.2475585874133302E-2</c:v>
                </c:pt>
                <c:pt idx="3">
                  <c:v>2.7154104206108417E-2</c:v>
                </c:pt>
                <c:pt idx="4">
                  <c:v>2.1832622538083532E-2</c:v>
                </c:pt>
                <c:pt idx="5">
                  <c:v>1.5267054356082548E-2</c:v>
                </c:pt>
                <c:pt idx="6">
                  <c:v>8.701486174081563E-3</c:v>
                </c:pt>
                <c:pt idx="7">
                  <c:v>5.9300743516922001E-3</c:v>
                </c:pt>
                <c:pt idx="8">
                  <c:v>3.1586625293028373E-3</c:v>
                </c:pt>
                <c:pt idx="9">
                  <c:v>1.1578129474312053E-2</c:v>
                </c:pt>
                <c:pt idx="10">
                  <c:v>1.9997596419321268E-2</c:v>
                </c:pt>
                <c:pt idx="11">
                  <c:v>3.0817361564454811E-2</c:v>
                </c:pt>
                <c:pt idx="12">
                  <c:v>1.9738309011908498E-2</c:v>
                </c:pt>
                <c:pt idx="13">
                  <c:v>2.0341777687231888E-2</c:v>
                </c:pt>
                <c:pt idx="14">
                  <c:v>2.0945246362555282E-2</c:v>
                </c:pt>
                <c:pt idx="15">
                  <c:v>1.1172996411937823E-2</c:v>
                </c:pt>
                <c:pt idx="16">
                  <c:v>1.4007464613203652E-3</c:v>
                </c:pt>
                <c:pt idx="17">
                  <c:v>1.3244759814196696E-2</c:v>
                </c:pt>
                <c:pt idx="18">
                  <c:v>1.9386772162062953E-2</c:v>
                </c:pt>
                <c:pt idx="19">
                  <c:v>1.9816075251072922E-2</c:v>
                </c:pt>
                <c:pt idx="20">
                  <c:v>2.024537834008289E-2</c:v>
                </c:pt>
              </c:numCache>
            </c:numRef>
          </c:val>
          <c:extLst>
            <c:ext xmlns:c16="http://schemas.microsoft.com/office/drawing/2014/chart" uri="{C3380CC4-5D6E-409C-BE32-E72D297353CC}">
              <c16:uniqueId val="{00000003-5FF7-4FE5-A5FD-3E2004A7A1A9}"/>
            </c:ext>
          </c:extLst>
        </c:ser>
        <c:dLbls>
          <c:showLegendKey val="0"/>
          <c:showVal val="0"/>
          <c:showCatName val="0"/>
          <c:showSerName val="0"/>
          <c:showPercent val="0"/>
          <c:showBubbleSize val="0"/>
        </c:dLbls>
        <c:axId val="3"/>
        <c:axId val="4"/>
      </c:areaChart>
      <c:catAx>
        <c:axId val="470217368"/>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1"/>
        <c:crosses val="autoZero"/>
        <c:auto val="1"/>
        <c:lblAlgn val="ctr"/>
        <c:lblOffset val="100"/>
        <c:tickLblSkip val="2"/>
        <c:tickMarkSkip val="4"/>
        <c:noMultiLvlLbl val="0"/>
      </c:catAx>
      <c:valAx>
        <c:axId val="1"/>
        <c:scaling>
          <c:orientation val="minMax"/>
          <c:max val="0.05"/>
          <c:min val="-2.0000000000000011E-2"/>
        </c:scaling>
        <c:delete val="0"/>
        <c:axPos val="l"/>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Times New Roman"/>
                <a:ea typeface="Times New Roman"/>
                <a:cs typeface="Times New Roman"/>
              </a:defRPr>
            </a:pPr>
            <a:endParaRPr lang="ru-RU"/>
          </a:p>
        </c:txPr>
        <c:crossAx val="470217368"/>
        <c:crosses val="autoZero"/>
        <c:crossBetween val="midCat"/>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6.0000000000000032E-2"/>
          <c:min val="0"/>
        </c:scaling>
        <c:delete val="0"/>
        <c:axPos val="r"/>
        <c:numFmt formatCode="General" sourceLinked="1"/>
        <c:majorTickMark val="none"/>
        <c:minorTickMark val="none"/>
        <c:tickLblPos val="none"/>
        <c:spPr>
          <a:ln w="3175">
            <a:solidFill>
              <a:srgbClr val="000000"/>
            </a:solidFill>
            <a:prstDash val="solid"/>
          </a:ln>
        </c:spPr>
        <c:txPr>
          <a:bodyPr/>
          <a:lstStyle/>
          <a:p>
            <a:pPr>
              <a:defRPr lang="ru-RU"/>
            </a:pPr>
            <a:endParaRPr lang="ru-RU"/>
          </a:p>
        </c:txPr>
        <c:crossAx val="3"/>
        <c:crosses val="max"/>
        <c:crossBetween val="midCat"/>
      </c:valAx>
      <c:spPr>
        <a:noFill/>
        <a:ln w="12700">
          <a:solidFill>
            <a:srgbClr val="000000"/>
          </a:solidFill>
          <a:prstDash val="solid"/>
        </a:ln>
      </c:spPr>
    </c:plotArea>
    <c:legend>
      <c:legendPos val="b"/>
      <c:legendEntry>
        <c:idx val="0"/>
        <c:delete val="1"/>
      </c:legendEntry>
      <c:legendEntry>
        <c:idx val="1"/>
        <c:delete val="1"/>
      </c:legendEntry>
      <c:legendEntry>
        <c:idx val="3"/>
        <c:delete val="1"/>
      </c:legendEntry>
      <c:layout>
        <c:manualLayout>
          <c:xMode val="edge"/>
          <c:yMode val="edge"/>
          <c:wMode val="edge"/>
          <c:hMode val="edge"/>
          <c:x val="4.5454545454545456E-2"/>
          <c:y val="0.86037735849056607"/>
          <c:w val="0.97727272727272729"/>
          <c:h val="0.98867924528301887"/>
        </c:manualLayout>
      </c:layout>
      <c:overlay val="0"/>
      <c:spPr>
        <a:solidFill>
          <a:srgbClr val="FFFFFF"/>
        </a:solidFill>
        <a:ln w="25400">
          <a:noFill/>
        </a:ln>
      </c:spPr>
      <c:txPr>
        <a:bodyPr/>
        <a:lstStyle/>
        <a:p>
          <a:pPr>
            <a:defRPr lang="ru-RU" sz="735" b="0" i="0" u="none" strike="noStrike" baseline="0">
              <a:solidFill>
                <a:srgbClr val="000000"/>
              </a:solidFill>
              <a:latin typeface="Times New Roman"/>
              <a:ea typeface="Times New Roman"/>
              <a:cs typeface="Times New Roman"/>
            </a:defRPr>
          </a:pPr>
          <a:endParaRPr lang="ru-RU"/>
        </a:p>
      </c:txPr>
    </c:legend>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Cyr"/>
          <a:ea typeface="Arial Cyr"/>
          <a:cs typeface="Arial Cyr"/>
        </a:defRPr>
      </a:pPr>
      <a:endParaRPr lang="ru-RU"/>
    </a:p>
  </c:txPr>
  <c:printSettings>
    <c:headerFooter alignWithMargins="0"/>
    <c:pageMargins b="1" l="0.75000000000000044" r="0.75000000000000044" t="1" header="0.5" footer="0.5"/>
    <c:pageSetup/>
  </c:printSettings>
</c:chartSpace>
</file>

<file path=xl/charts/chart7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2353016737953436E-2"/>
          <c:y val="6.9088179366661173E-2"/>
          <c:w val="0.8422151949182074"/>
          <c:h val="0.54000887008237564"/>
        </c:manualLayout>
      </c:layout>
      <c:barChart>
        <c:barDir val="col"/>
        <c:grouping val="clustered"/>
        <c:varyColors val="0"/>
        <c:ser>
          <c:idx val="1"/>
          <c:order val="1"/>
          <c:tx>
            <c:strRef>
              <c:f>'Figure 3.1.2.10'!$B$6</c:f>
              <c:strCache>
                <c:ptCount val="1"/>
                <c:pt idx="0">
                  <c:v>Share of NPLs in the total loan portfolio of banks,after the use of the "cleaning up" instrument (left axis)</c:v>
                </c:pt>
              </c:strCache>
            </c:strRef>
          </c:tx>
          <c:spPr>
            <a:solidFill>
              <a:schemeClr val="accent2"/>
            </a:solidFill>
          </c:spPr>
          <c:invertIfNegative val="0"/>
          <c:dLbls>
            <c:dLbl>
              <c:idx val="0"/>
              <c:numFmt formatCode="0.0%" sourceLinked="0"/>
              <c:spPr>
                <a:noFill/>
                <a:ln w="9525" cap="flat" cmpd="sng" algn="ctr">
                  <a:solidFill>
                    <a:schemeClr val="accent2">
                      <a:lumMod val="75000"/>
                    </a:schemeClr>
                  </a:solidFill>
                  <a:prstDash val="solid"/>
                </a:ln>
                <a:effectLst>
                  <a:outerShdw blurRad="40000" dist="23000" dir="5400000" rotWithShape="0">
                    <a:srgbClr val="000000">
                      <a:alpha val="35000"/>
                    </a:srgbClr>
                  </a:outerShdw>
                </a:effectLst>
              </c:spPr>
              <c:txPr>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6="http://schemas.microsoft.com/office/drawing/2014/chart" uri="{C3380CC4-5D6E-409C-BE32-E72D297353CC}">
                  <c16:uniqueId val="{00000000-F4F9-40F4-8506-BA23BC543255}"/>
                </c:ext>
              </c:extLst>
            </c:dLbl>
            <c:dLbl>
              <c:idx val="1"/>
              <c:numFmt formatCode="0.0%" sourceLinked="0"/>
              <c:spPr>
                <a:noFill/>
                <a:ln w="9525" cap="flat" cmpd="sng" algn="ctr">
                  <a:solidFill>
                    <a:schemeClr val="accent2">
                      <a:lumMod val="75000"/>
                    </a:schemeClr>
                  </a:solidFill>
                  <a:prstDash val="solid"/>
                </a:ln>
                <a:effectLst>
                  <a:outerShdw blurRad="40000" dist="23000" dir="5400000" rotWithShape="0">
                    <a:srgbClr val="000000">
                      <a:alpha val="35000"/>
                    </a:srgbClr>
                  </a:outerShdw>
                </a:effectLst>
              </c:spPr>
              <c:txPr>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6="http://schemas.microsoft.com/office/drawing/2014/chart" uri="{C3380CC4-5D6E-409C-BE32-E72D297353CC}">
                  <c16:uniqueId val="{00000001-F4F9-40F4-8506-BA23BC543255}"/>
                </c:ext>
              </c:extLst>
            </c:dLbl>
            <c:dLbl>
              <c:idx val="2"/>
              <c:numFmt formatCode="0.0%" sourceLinked="0"/>
              <c:spPr>
                <a:noFill/>
                <a:ln w="9525" cap="flat" cmpd="sng" algn="ctr">
                  <a:solidFill>
                    <a:schemeClr val="accent2">
                      <a:lumMod val="75000"/>
                    </a:schemeClr>
                  </a:solidFill>
                  <a:prstDash val="solid"/>
                </a:ln>
                <a:effectLst>
                  <a:outerShdw blurRad="40000" dist="23000" dir="5400000" rotWithShape="0">
                    <a:srgbClr val="000000">
                      <a:alpha val="35000"/>
                    </a:srgbClr>
                  </a:outerShdw>
                </a:effectLst>
              </c:spPr>
              <c:txPr>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extLst>
                <c:ext xmlns:c16="http://schemas.microsoft.com/office/drawing/2014/chart" uri="{C3380CC4-5D6E-409C-BE32-E72D297353CC}">
                  <c16:uniqueId val="{00000002-F4F9-40F4-8506-BA23BC543255}"/>
                </c:ext>
              </c:extLst>
            </c:dLbl>
            <c:dLbl>
              <c:idx val="3"/>
              <c:layout>
                <c:manualLayout>
                  <c:x val="0"/>
                  <c:y val="7.1420739997528113E-2"/>
                </c:manualLayout>
              </c:layout>
              <c:numFmt formatCode="0.0%" sourceLinked="0"/>
              <c:spPr>
                <a:noFill/>
                <a:ln w="9525" cap="flat" cmpd="sng" algn="ctr">
                  <a:solidFill>
                    <a:schemeClr val="accent2">
                      <a:lumMod val="75000"/>
                    </a:schemeClr>
                  </a:solidFill>
                  <a:prstDash val="solid"/>
                </a:ln>
                <a:effectLst>
                  <a:outerShdw blurRad="40000" dist="23000" dir="5400000" rotWithShape="0">
                    <a:srgbClr val="000000">
                      <a:alpha val="35000"/>
                    </a:srgbClr>
                  </a:outerShdw>
                </a:effectLst>
              </c:spPr>
              <c:txPr>
                <a:bodyPr/>
                <a:lstStyle/>
                <a:p>
                  <a:pPr>
                    <a:defRPr sz="10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4F9-40F4-8506-BA23BC543255}"/>
                </c:ext>
              </c:extLst>
            </c:dLbl>
            <c:dLbl>
              <c:idx val="4"/>
              <c:layout>
                <c:manualLayout>
                  <c:x val="4.1846470571469466E-3"/>
                  <c:y val="8.2322507470499712E-2"/>
                </c:manualLayout>
              </c:layout>
              <c:numFmt formatCode="0.0%" sourceLinked="0"/>
              <c:spPr>
                <a:noFill/>
                <a:ln>
                  <a:solidFill>
                    <a:schemeClr val="accent2">
                      <a:lumMod val="75000"/>
                    </a:schemeClr>
                  </a:solidFill>
                </a:ln>
              </c:spPr>
              <c:txPr>
                <a:bodyPr/>
                <a:lstStyle/>
                <a:p>
                  <a:pPr>
                    <a:defRPr sz="1000" b="1" i="0" u="none" strike="noStrike" baseline="0">
                      <a:solidFill>
                        <a:srgbClr val="000000"/>
                      </a:solidFill>
                      <a:latin typeface="Times New Roman"/>
                      <a:ea typeface="Times New Roman"/>
                      <a:cs typeface="Times New Roman"/>
                    </a:defRPr>
                  </a:pPr>
                  <a:endParaRPr lang="ru-RU"/>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4F9-40F4-8506-BA23BC543255}"/>
                </c:ext>
              </c:extLst>
            </c:dLbl>
            <c:numFmt formatCode="0.0%" sourceLinked="0"/>
            <c:spPr>
              <a:noFill/>
              <a:ln>
                <a:solidFill>
                  <a:schemeClr val="accent2">
                    <a:lumMod val="75000"/>
                  </a:schemeClr>
                </a:solidFill>
              </a:ln>
            </c:spPr>
            <c:txPr>
              <a:bodyPr wrap="square" lIns="38100" tIns="19050" rIns="38100" bIns="19050" anchor="ctr">
                <a:spAutoFit/>
              </a:bodyPr>
              <a:lstStyle/>
              <a:p>
                <a:pPr>
                  <a:defRPr sz="1000" b="1" i="0" u="none" strike="noStrike" baseline="0">
                    <a:solidFill>
                      <a:srgbClr val="000000"/>
                    </a:solidFill>
                    <a:latin typeface="Times New Roman"/>
                    <a:ea typeface="Times New Roman"/>
                    <a:cs typeface="Times New Roman"/>
                  </a:defRPr>
                </a:pPr>
                <a:endParaRPr lang="ru-RU"/>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3.1.2.10'!$C$4:$F$4</c:f>
              <c:strCache>
                <c:ptCount val="4"/>
                <c:pt idx="0">
                  <c:v>01.10.2012 (actual)</c:v>
                </c:pt>
                <c:pt idx="1">
                  <c:v>Remission of bad debt</c:v>
                </c:pt>
                <c:pt idx="2">
                  <c:v>Transfer of non-performing loans (NPL) to SAMC (1 bank capital)</c:v>
                </c:pt>
                <c:pt idx="3">
                  <c:v>Transfer of non-performing loans (NPL) to SAMC (2 bank capitals)</c:v>
                </c:pt>
              </c:strCache>
            </c:strRef>
          </c:cat>
          <c:val>
            <c:numRef>
              <c:f>'Figure 3.1.2.10'!$C$6:$F$6</c:f>
              <c:numCache>
                <c:formatCode>0.000</c:formatCode>
                <c:ptCount val="4"/>
                <c:pt idx="0">
                  <c:v>0.26029999999999998</c:v>
                </c:pt>
                <c:pt idx="1">
                  <c:v>0.15802368720283805</c:v>
                </c:pt>
                <c:pt idx="2">
                  <c:v>9.5272802208317769E-2</c:v>
                </c:pt>
                <c:pt idx="3">
                  <c:v>3.4730009268152846E-2</c:v>
                </c:pt>
              </c:numCache>
            </c:numRef>
          </c:val>
          <c:extLst>
            <c:ext xmlns:c16="http://schemas.microsoft.com/office/drawing/2014/chart" uri="{C3380CC4-5D6E-409C-BE32-E72D297353CC}">
              <c16:uniqueId val="{00000005-F4F9-40F4-8506-BA23BC543255}"/>
            </c:ext>
          </c:extLst>
        </c:ser>
        <c:dLbls>
          <c:showLegendKey val="0"/>
          <c:showVal val="0"/>
          <c:showCatName val="0"/>
          <c:showSerName val="0"/>
          <c:showPercent val="0"/>
          <c:showBubbleSize val="0"/>
        </c:dLbls>
        <c:gapWidth val="150"/>
        <c:axId val="489356296"/>
        <c:axId val="1"/>
      </c:barChart>
      <c:lineChart>
        <c:grouping val="standard"/>
        <c:varyColors val="0"/>
        <c:ser>
          <c:idx val="0"/>
          <c:order val="0"/>
          <c:tx>
            <c:strRef>
              <c:f>'Figure 3.1.2.10'!$B$5</c:f>
              <c:strCache>
                <c:ptCount val="1"/>
                <c:pt idx="0">
                  <c:v>Maximum value of non-performing loans (NPL)  in the bank loan portfolio, after the use of the "cleaning up" instrument (right axis)</c:v>
                </c:pt>
              </c:strCache>
            </c:strRef>
          </c:tx>
          <c:spPr>
            <a:ln w="50800">
              <a:solidFill>
                <a:schemeClr val="tx2"/>
              </a:solidFill>
              <a:prstDash val="solid"/>
            </a:ln>
          </c:spPr>
          <c:marker>
            <c:symbol val="diamond"/>
            <c:size val="9"/>
            <c:spPr>
              <a:solidFill>
                <a:schemeClr val="tx2"/>
              </a:solidFill>
              <a:ln>
                <a:solidFill>
                  <a:schemeClr val="tx2"/>
                </a:solidFill>
              </a:ln>
            </c:spPr>
          </c:marker>
          <c:cat>
            <c:strRef>
              <c:f>'Figure 3.1.2.10'!$C$4:$F$4</c:f>
              <c:strCache>
                <c:ptCount val="4"/>
                <c:pt idx="0">
                  <c:v>01.10.2012 (actual)</c:v>
                </c:pt>
                <c:pt idx="1">
                  <c:v>Remission of bad debt</c:v>
                </c:pt>
                <c:pt idx="2">
                  <c:v>Transfer of non-performing loans (NPL) to SAMC (1 bank capital)</c:v>
                </c:pt>
                <c:pt idx="3">
                  <c:v>Transfer of non-performing loans (NPL) to SAMC (2 bank capitals)</c:v>
                </c:pt>
              </c:strCache>
            </c:strRef>
          </c:cat>
          <c:val>
            <c:numRef>
              <c:f>'Figure 3.1.2.10'!$C$5:$F$5</c:f>
              <c:numCache>
                <c:formatCode>0.000</c:formatCode>
                <c:ptCount val="4"/>
                <c:pt idx="0">
                  <c:v>0.49068167800047663</c:v>
                </c:pt>
                <c:pt idx="1">
                  <c:v>0.56185733569478225</c:v>
                </c:pt>
                <c:pt idx="2">
                  <c:v>0.25928151069469457</c:v>
                </c:pt>
                <c:pt idx="3">
                  <c:v>0.10435588698369773</c:v>
                </c:pt>
              </c:numCache>
            </c:numRef>
          </c:val>
          <c:smooth val="0"/>
          <c:extLst>
            <c:ext xmlns:c16="http://schemas.microsoft.com/office/drawing/2014/chart" uri="{C3380CC4-5D6E-409C-BE32-E72D297353CC}">
              <c16:uniqueId val="{00000006-F4F9-40F4-8506-BA23BC543255}"/>
            </c:ext>
          </c:extLst>
        </c:ser>
        <c:dLbls>
          <c:showLegendKey val="0"/>
          <c:showVal val="0"/>
          <c:showCatName val="0"/>
          <c:showSerName val="0"/>
          <c:showPercent val="0"/>
          <c:showBubbleSize val="0"/>
        </c:dLbls>
        <c:marker val="1"/>
        <c:smooth val="0"/>
        <c:axId val="3"/>
        <c:axId val="4"/>
      </c:lineChart>
      <c:catAx>
        <c:axId val="489356296"/>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auto val="0"/>
        <c:lblAlgn val="ctr"/>
        <c:lblOffset val="100"/>
        <c:noMultiLvlLbl val="0"/>
      </c:catAx>
      <c:valAx>
        <c:axId val="1"/>
        <c:scaling>
          <c:orientation val="minMax"/>
        </c:scaling>
        <c:delete val="0"/>
        <c:axPos val="l"/>
        <c:majorGridlines>
          <c:spPr>
            <a:ln w="0">
              <a:prstDash val="sysDot"/>
            </a:ln>
          </c:spPr>
        </c:majorGridlines>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48935629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scaling>
        <c:delete val="0"/>
        <c:axPos val="r"/>
        <c:numFmt formatCode="0%" sourceLinked="0"/>
        <c:majorTickMark val="out"/>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3"/>
        <c:crosses val="max"/>
        <c:crossBetween val="between"/>
        <c:majorUnit val="0.1"/>
      </c:valAx>
    </c:plotArea>
    <c:legend>
      <c:legendPos val="r"/>
      <c:layout>
        <c:manualLayout>
          <c:xMode val="edge"/>
          <c:yMode val="edge"/>
          <c:wMode val="edge"/>
          <c:hMode val="edge"/>
          <c:x val="5.3175782177025448E-2"/>
          <c:y val="0.80978870657927537"/>
          <c:w val="0.95568689541337692"/>
          <c:h val="0.99815451839469793"/>
        </c:manualLayout>
      </c:layout>
      <c:overlay val="0"/>
      <c:txPr>
        <a:bodyPr/>
        <a:lstStyle/>
        <a:p>
          <a:pPr>
            <a:defRPr lang="ru-RU" sz="825" b="0" i="0" u="none" strike="noStrike" baseline="0">
              <a:solidFill>
                <a:srgbClr val="000000"/>
              </a:solidFill>
              <a:latin typeface="Times New Roman"/>
              <a:ea typeface="Times New Roman"/>
              <a:cs typeface="Times New Roman"/>
            </a:defRPr>
          </a:pPr>
          <a:endParaRPr lang="ru-RU"/>
        </a:p>
      </c:txPr>
    </c:legend>
    <c:plotVisOnly val="1"/>
    <c:dispBlanksAs val="gap"/>
    <c:showDLblsOverMax val="0"/>
  </c:chart>
  <c:spPr>
    <a:ln>
      <a:noFill/>
    </a:ln>
  </c:spPr>
  <c:txPr>
    <a:bodyPr/>
    <a:lstStyle/>
    <a:p>
      <a:pPr>
        <a:defRPr sz="1000" b="0" i="0" u="none" strike="noStrike" baseline="0">
          <a:solidFill>
            <a:srgbClr val="000000"/>
          </a:solidFill>
          <a:latin typeface="Times New Roman"/>
          <a:ea typeface="Times New Roman"/>
          <a:cs typeface="Times New Roman"/>
        </a:defRPr>
      </a:pPr>
      <a:endParaRPr lang="ru-RU"/>
    </a:p>
  </c:txPr>
  <c:printSettings>
    <c:headerFooter alignWithMargins="0"/>
    <c:pageMargins b="0.75000000000000155" l="0.70000000000000062" r="0.70000000000000062" t="0.75000000000000155" header="0.30000000000000032" footer="0.30000000000000032"/>
    <c:pageSetup/>
  </c:printSettings>
</c:chartSpace>
</file>

<file path=xl/charts/chart7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0"/>
    <c:plotArea>
      <c:layout>
        <c:manualLayout>
          <c:layoutTarget val="inner"/>
          <c:xMode val="edge"/>
          <c:yMode val="edge"/>
          <c:x val="0.1565726874614248"/>
          <c:y val="8.974690647141767E-2"/>
          <c:w val="0.768030502847456"/>
          <c:h val="0.59554769806501717"/>
        </c:manualLayout>
      </c:layout>
      <c:areaChart>
        <c:grouping val="standard"/>
        <c:varyColors val="0"/>
        <c:ser>
          <c:idx val="0"/>
          <c:order val="0"/>
          <c:tx>
            <c:strRef>
              <c:f>'Figure 3.1.3.1'!$B$5</c:f>
              <c:strCache>
                <c:ptCount val="1"/>
                <c:pt idx="0">
                  <c:v> Excess reserves </c:v>
                </c:pt>
              </c:strCache>
            </c:strRef>
          </c:tx>
          <c:cat>
            <c:numRef>
              <c:f>'Figure 3.1.3.1'!$C$4:$FL$4</c:f>
              <c:numCache>
                <c:formatCode>m/d/yyyy</c:formatCode>
                <c:ptCount val="166"/>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pt idx="47">
                  <c:v>39762</c:v>
                </c:pt>
                <c:pt idx="48">
                  <c:v>39776</c:v>
                </c:pt>
                <c:pt idx="49">
                  <c:v>39790</c:v>
                </c:pt>
                <c:pt idx="50">
                  <c:v>39804</c:v>
                </c:pt>
                <c:pt idx="51">
                  <c:v>39818</c:v>
                </c:pt>
                <c:pt idx="52">
                  <c:v>39832</c:v>
                </c:pt>
                <c:pt idx="53">
                  <c:v>39846</c:v>
                </c:pt>
                <c:pt idx="54">
                  <c:v>39860</c:v>
                </c:pt>
                <c:pt idx="55">
                  <c:v>39874</c:v>
                </c:pt>
                <c:pt idx="56">
                  <c:v>39888</c:v>
                </c:pt>
                <c:pt idx="57">
                  <c:v>39902</c:v>
                </c:pt>
                <c:pt idx="58">
                  <c:v>39916</c:v>
                </c:pt>
                <c:pt idx="59">
                  <c:v>39930</c:v>
                </c:pt>
                <c:pt idx="60">
                  <c:v>39944</c:v>
                </c:pt>
                <c:pt idx="61">
                  <c:v>39958</c:v>
                </c:pt>
                <c:pt idx="62">
                  <c:v>39972</c:v>
                </c:pt>
                <c:pt idx="63">
                  <c:v>39986</c:v>
                </c:pt>
                <c:pt idx="64">
                  <c:v>40000</c:v>
                </c:pt>
                <c:pt idx="65">
                  <c:v>40014</c:v>
                </c:pt>
                <c:pt idx="66">
                  <c:v>40028</c:v>
                </c:pt>
                <c:pt idx="67">
                  <c:v>40042</c:v>
                </c:pt>
                <c:pt idx="68">
                  <c:v>40056</c:v>
                </c:pt>
                <c:pt idx="69">
                  <c:v>40070</c:v>
                </c:pt>
                <c:pt idx="70">
                  <c:v>40084</c:v>
                </c:pt>
                <c:pt idx="71">
                  <c:v>40098</c:v>
                </c:pt>
                <c:pt idx="72">
                  <c:v>40112</c:v>
                </c:pt>
                <c:pt idx="73">
                  <c:v>40126</c:v>
                </c:pt>
                <c:pt idx="74">
                  <c:v>40140</c:v>
                </c:pt>
                <c:pt idx="75">
                  <c:v>40154</c:v>
                </c:pt>
                <c:pt idx="76">
                  <c:v>40168</c:v>
                </c:pt>
                <c:pt idx="77">
                  <c:v>40182</c:v>
                </c:pt>
                <c:pt idx="78">
                  <c:v>40196</c:v>
                </c:pt>
                <c:pt idx="79">
                  <c:v>40210</c:v>
                </c:pt>
                <c:pt idx="80">
                  <c:v>40224</c:v>
                </c:pt>
                <c:pt idx="81">
                  <c:v>40238</c:v>
                </c:pt>
                <c:pt idx="82">
                  <c:v>40252</c:v>
                </c:pt>
                <c:pt idx="83">
                  <c:v>40266</c:v>
                </c:pt>
                <c:pt idx="84">
                  <c:v>40280</c:v>
                </c:pt>
                <c:pt idx="85">
                  <c:v>40294</c:v>
                </c:pt>
                <c:pt idx="86">
                  <c:v>40308</c:v>
                </c:pt>
                <c:pt idx="87">
                  <c:v>40322</c:v>
                </c:pt>
                <c:pt idx="88">
                  <c:v>40336</c:v>
                </c:pt>
                <c:pt idx="89">
                  <c:v>40350</c:v>
                </c:pt>
                <c:pt idx="90">
                  <c:v>40364</c:v>
                </c:pt>
                <c:pt idx="91">
                  <c:v>40378</c:v>
                </c:pt>
                <c:pt idx="92">
                  <c:v>40392</c:v>
                </c:pt>
                <c:pt idx="93">
                  <c:v>40406</c:v>
                </c:pt>
                <c:pt idx="94">
                  <c:v>40420</c:v>
                </c:pt>
                <c:pt idx="95">
                  <c:v>40434</c:v>
                </c:pt>
                <c:pt idx="96">
                  <c:v>40448</c:v>
                </c:pt>
                <c:pt idx="97">
                  <c:v>40462</c:v>
                </c:pt>
                <c:pt idx="98">
                  <c:v>40476</c:v>
                </c:pt>
                <c:pt idx="99">
                  <c:v>40490</c:v>
                </c:pt>
                <c:pt idx="100">
                  <c:v>40504</c:v>
                </c:pt>
                <c:pt idx="101">
                  <c:v>40518</c:v>
                </c:pt>
                <c:pt idx="102">
                  <c:v>40532</c:v>
                </c:pt>
                <c:pt idx="103">
                  <c:v>40546</c:v>
                </c:pt>
                <c:pt idx="104">
                  <c:v>40560</c:v>
                </c:pt>
                <c:pt idx="105">
                  <c:v>40574</c:v>
                </c:pt>
                <c:pt idx="106">
                  <c:v>40588</c:v>
                </c:pt>
                <c:pt idx="107">
                  <c:v>40602</c:v>
                </c:pt>
                <c:pt idx="108">
                  <c:v>40616</c:v>
                </c:pt>
                <c:pt idx="109">
                  <c:v>40630</c:v>
                </c:pt>
                <c:pt idx="110">
                  <c:v>40644</c:v>
                </c:pt>
                <c:pt idx="111">
                  <c:v>40658</c:v>
                </c:pt>
                <c:pt idx="112">
                  <c:v>40672</c:v>
                </c:pt>
                <c:pt idx="113">
                  <c:v>40686</c:v>
                </c:pt>
                <c:pt idx="114">
                  <c:v>40700</c:v>
                </c:pt>
                <c:pt idx="115">
                  <c:v>40714</c:v>
                </c:pt>
                <c:pt idx="116">
                  <c:v>40728</c:v>
                </c:pt>
                <c:pt idx="117">
                  <c:v>40742</c:v>
                </c:pt>
                <c:pt idx="118">
                  <c:v>40756</c:v>
                </c:pt>
                <c:pt idx="119">
                  <c:v>40770</c:v>
                </c:pt>
                <c:pt idx="120">
                  <c:v>40784</c:v>
                </c:pt>
                <c:pt idx="121">
                  <c:v>40798</c:v>
                </c:pt>
                <c:pt idx="122">
                  <c:v>40799</c:v>
                </c:pt>
                <c:pt idx="123">
                  <c:v>40800</c:v>
                </c:pt>
                <c:pt idx="124">
                  <c:v>40801</c:v>
                </c:pt>
                <c:pt idx="125">
                  <c:v>40802</c:v>
                </c:pt>
                <c:pt idx="126">
                  <c:v>40803</c:v>
                </c:pt>
                <c:pt idx="127">
                  <c:v>40804</c:v>
                </c:pt>
                <c:pt idx="128">
                  <c:v>40805</c:v>
                </c:pt>
                <c:pt idx="129">
                  <c:v>40806</c:v>
                </c:pt>
                <c:pt idx="130">
                  <c:v>40807</c:v>
                </c:pt>
                <c:pt idx="131">
                  <c:v>40808</c:v>
                </c:pt>
                <c:pt idx="132">
                  <c:v>40809</c:v>
                </c:pt>
                <c:pt idx="133">
                  <c:v>40810</c:v>
                </c:pt>
                <c:pt idx="134">
                  <c:v>40811</c:v>
                </c:pt>
                <c:pt idx="135">
                  <c:v>40812</c:v>
                </c:pt>
                <c:pt idx="136">
                  <c:v>40813</c:v>
                </c:pt>
                <c:pt idx="137">
                  <c:v>40814</c:v>
                </c:pt>
                <c:pt idx="138">
                  <c:v>40812</c:v>
                </c:pt>
                <c:pt idx="139">
                  <c:v>40826</c:v>
                </c:pt>
                <c:pt idx="140">
                  <c:v>40840</c:v>
                </c:pt>
                <c:pt idx="141">
                  <c:v>40854</c:v>
                </c:pt>
                <c:pt idx="142">
                  <c:v>40868</c:v>
                </c:pt>
                <c:pt idx="143">
                  <c:v>40882</c:v>
                </c:pt>
                <c:pt idx="144">
                  <c:v>40896</c:v>
                </c:pt>
                <c:pt idx="145">
                  <c:v>40910</c:v>
                </c:pt>
                <c:pt idx="146">
                  <c:v>40924</c:v>
                </c:pt>
                <c:pt idx="147">
                  <c:v>40938</c:v>
                </c:pt>
                <c:pt idx="148">
                  <c:v>40952</c:v>
                </c:pt>
                <c:pt idx="149">
                  <c:v>40966</c:v>
                </c:pt>
                <c:pt idx="150">
                  <c:v>40980</c:v>
                </c:pt>
                <c:pt idx="151">
                  <c:v>40994</c:v>
                </c:pt>
                <c:pt idx="152">
                  <c:v>41008</c:v>
                </c:pt>
                <c:pt idx="153">
                  <c:v>41022</c:v>
                </c:pt>
                <c:pt idx="154">
                  <c:v>41036</c:v>
                </c:pt>
                <c:pt idx="155">
                  <c:v>41050</c:v>
                </c:pt>
                <c:pt idx="156">
                  <c:v>41064</c:v>
                </c:pt>
                <c:pt idx="157">
                  <c:v>41078</c:v>
                </c:pt>
                <c:pt idx="158">
                  <c:v>41092</c:v>
                </c:pt>
                <c:pt idx="159">
                  <c:v>41106</c:v>
                </c:pt>
                <c:pt idx="160">
                  <c:v>41120</c:v>
                </c:pt>
                <c:pt idx="161">
                  <c:v>41134</c:v>
                </c:pt>
                <c:pt idx="162">
                  <c:v>41148</c:v>
                </c:pt>
                <c:pt idx="163">
                  <c:v>41162</c:v>
                </c:pt>
                <c:pt idx="164">
                  <c:v>41176</c:v>
                </c:pt>
                <c:pt idx="165">
                  <c:v>41190</c:v>
                </c:pt>
              </c:numCache>
            </c:numRef>
          </c:cat>
          <c:val>
            <c:numRef>
              <c:f>'Figure 3.1.3.1'!$C$5:$FL$5</c:f>
              <c:numCache>
                <c:formatCode>_-* #\ ##0.00_р_._-;\-* #\ ##0.00_р_._-;_-* "-"??_р_._-;_-@_-</c:formatCode>
                <c:ptCount val="166"/>
                <c:pt idx="0">
                  <c:v>660302453.28571427</c:v>
                </c:pt>
                <c:pt idx="1">
                  <c:v>642468521.71428561</c:v>
                </c:pt>
                <c:pt idx="2">
                  <c:v>622233879.57142842</c:v>
                </c:pt>
                <c:pt idx="3">
                  <c:v>679708759.57142866</c:v>
                </c:pt>
                <c:pt idx="4">
                  <c:v>681694474.35714281</c:v>
                </c:pt>
                <c:pt idx="5">
                  <c:v>679577786</c:v>
                </c:pt>
                <c:pt idx="6">
                  <c:v>685665892.92857134</c:v>
                </c:pt>
                <c:pt idx="7">
                  <c:v>659802711.64285707</c:v>
                </c:pt>
                <c:pt idx="8">
                  <c:v>676713838.28571415</c:v>
                </c:pt>
                <c:pt idx="9">
                  <c:v>659272290.07142854</c:v>
                </c:pt>
                <c:pt idx="10">
                  <c:v>716920017.5</c:v>
                </c:pt>
                <c:pt idx="11">
                  <c:v>723601927.64285707</c:v>
                </c:pt>
                <c:pt idx="12">
                  <c:v>763085817.64285696</c:v>
                </c:pt>
                <c:pt idx="13">
                  <c:v>751946292.28571415</c:v>
                </c:pt>
                <c:pt idx="14">
                  <c:v>749937865.92857134</c:v>
                </c:pt>
                <c:pt idx="15">
                  <c:v>758609595.99999976</c:v>
                </c:pt>
                <c:pt idx="16">
                  <c:v>830909849.00000012</c:v>
                </c:pt>
                <c:pt idx="17">
                  <c:v>866386883.78571415</c:v>
                </c:pt>
                <c:pt idx="18">
                  <c:v>840105766.78571427</c:v>
                </c:pt>
                <c:pt idx="19">
                  <c:v>846907585.57142854</c:v>
                </c:pt>
                <c:pt idx="20">
                  <c:v>852184914.42857146</c:v>
                </c:pt>
                <c:pt idx="21">
                  <c:v>794386590.28571439</c:v>
                </c:pt>
                <c:pt idx="22">
                  <c:v>802541687.78571415</c:v>
                </c:pt>
                <c:pt idx="23">
                  <c:v>814585801.42714286</c:v>
                </c:pt>
                <c:pt idx="24">
                  <c:v>813095626.4285717</c:v>
                </c:pt>
                <c:pt idx="25">
                  <c:v>778997559.92857146</c:v>
                </c:pt>
                <c:pt idx="26">
                  <c:v>770421119.35714304</c:v>
                </c:pt>
                <c:pt idx="27">
                  <c:v>820529884.78571427</c:v>
                </c:pt>
                <c:pt idx="28">
                  <c:v>832888138.28571451</c:v>
                </c:pt>
                <c:pt idx="29">
                  <c:v>800803639.92857146</c:v>
                </c:pt>
                <c:pt idx="30">
                  <c:v>813419164.28571451</c:v>
                </c:pt>
                <c:pt idx="31">
                  <c:v>806100525.64285731</c:v>
                </c:pt>
                <c:pt idx="32">
                  <c:v>788363751.57142854</c:v>
                </c:pt>
                <c:pt idx="33">
                  <c:v>751637160.14285719</c:v>
                </c:pt>
                <c:pt idx="34">
                  <c:v>789391569.85714281</c:v>
                </c:pt>
                <c:pt idx="35">
                  <c:v>790616645.64285719</c:v>
                </c:pt>
                <c:pt idx="36">
                  <c:v>805462311.35714257</c:v>
                </c:pt>
                <c:pt idx="37">
                  <c:v>766239121.4285717</c:v>
                </c:pt>
                <c:pt idx="38">
                  <c:v>774396683.42857134</c:v>
                </c:pt>
                <c:pt idx="39">
                  <c:v>749384745.85714281</c:v>
                </c:pt>
                <c:pt idx="40">
                  <c:v>793758555.64285731</c:v>
                </c:pt>
                <c:pt idx="41">
                  <c:v>683837074.78571427</c:v>
                </c:pt>
                <c:pt idx="42">
                  <c:v>705407531.42857146</c:v>
                </c:pt>
                <c:pt idx="43">
                  <c:v>683625180.07142854</c:v>
                </c:pt>
                <c:pt idx="44">
                  <c:v>688923804.78571427</c:v>
                </c:pt>
                <c:pt idx="45">
                  <c:v>694957436.49999988</c:v>
                </c:pt>
                <c:pt idx="46">
                  <c:v>666369503.92857122</c:v>
                </c:pt>
                <c:pt idx="47">
                  <c:v>655532572.42857146</c:v>
                </c:pt>
                <c:pt idx="48">
                  <c:v>651756609.14285707</c:v>
                </c:pt>
                <c:pt idx="49">
                  <c:v>482621643.42857134</c:v>
                </c:pt>
                <c:pt idx="50">
                  <c:v>522032974.64285719</c:v>
                </c:pt>
                <c:pt idx="51">
                  <c:v>487276955.64285707</c:v>
                </c:pt>
                <c:pt idx="52">
                  <c:v>489959537.64285725</c:v>
                </c:pt>
                <c:pt idx="53">
                  <c:v>559086156.00000012</c:v>
                </c:pt>
                <c:pt idx="54">
                  <c:v>937117616.71428549</c:v>
                </c:pt>
                <c:pt idx="55">
                  <c:v>1013948655.4999999</c:v>
                </c:pt>
                <c:pt idx="56">
                  <c:v>914911265.71428585</c:v>
                </c:pt>
                <c:pt idx="57">
                  <c:v>987852307.78571415</c:v>
                </c:pt>
                <c:pt idx="58">
                  <c:v>804885836.50000012</c:v>
                </c:pt>
                <c:pt idx="59">
                  <c:v>899509944.71428597</c:v>
                </c:pt>
                <c:pt idx="60">
                  <c:v>757000906.07142866</c:v>
                </c:pt>
                <c:pt idx="61">
                  <c:v>779902633.42857146</c:v>
                </c:pt>
                <c:pt idx="62">
                  <c:v>798142067.35714281</c:v>
                </c:pt>
                <c:pt idx="63">
                  <c:v>709572359.21428573</c:v>
                </c:pt>
                <c:pt idx="64">
                  <c:v>689786026.57142854</c:v>
                </c:pt>
                <c:pt idx="65">
                  <c:v>661668150.07142878</c:v>
                </c:pt>
                <c:pt idx="66">
                  <c:v>682726185.71428561</c:v>
                </c:pt>
                <c:pt idx="67">
                  <c:v>783120712.57142854</c:v>
                </c:pt>
                <c:pt idx="68">
                  <c:v>826305088.64285707</c:v>
                </c:pt>
                <c:pt idx="69">
                  <c:v>844392229.21428561</c:v>
                </c:pt>
                <c:pt idx="70">
                  <c:v>856730969.07142866</c:v>
                </c:pt>
                <c:pt idx="71">
                  <c:v>897291451.71428573</c:v>
                </c:pt>
                <c:pt idx="72">
                  <c:v>891641918.57142866</c:v>
                </c:pt>
                <c:pt idx="73">
                  <c:v>881001146.78571427</c:v>
                </c:pt>
                <c:pt idx="74">
                  <c:v>910053567.78571439</c:v>
                </c:pt>
                <c:pt idx="75">
                  <c:v>818368405.28571439</c:v>
                </c:pt>
                <c:pt idx="76">
                  <c:v>641721611</c:v>
                </c:pt>
                <c:pt idx="77">
                  <c:v>673224812.28571427</c:v>
                </c:pt>
                <c:pt idx="78">
                  <c:v>691289740.78571415</c:v>
                </c:pt>
                <c:pt idx="79">
                  <c:v>708342464.71428585</c:v>
                </c:pt>
                <c:pt idx="80">
                  <c:v>716819270.49999988</c:v>
                </c:pt>
                <c:pt idx="81">
                  <c:v>695686130.85714281</c:v>
                </c:pt>
                <c:pt idx="82">
                  <c:v>685755484.21428585</c:v>
                </c:pt>
                <c:pt idx="83">
                  <c:v>639702085.49999988</c:v>
                </c:pt>
                <c:pt idx="84">
                  <c:v>747857989.14285731</c:v>
                </c:pt>
                <c:pt idx="85">
                  <c:v>695832675.07142866</c:v>
                </c:pt>
                <c:pt idx="86">
                  <c:v>688145614.5</c:v>
                </c:pt>
                <c:pt idx="87">
                  <c:v>683998571.35714293</c:v>
                </c:pt>
                <c:pt idx="88">
                  <c:v>691598483.21428573</c:v>
                </c:pt>
                <c:pt idx="89">
                  <c:v>675037671.35714293</c:v>
                </c:pt>
                <c:pt idx="90">
                  <c:v>794651783.71428585</c:v>
                </c:pt>
                <c:pt idx="91">
                  <c:v>741547915.07142854</c:v>
                </c:pt>
                <c:pt idx="92">
                  <c:v>645827052.78571451</c:v>
                </c:pt>
                <c:pt idx="93">
                  <c:v>605657480.28571427</c:v>
                </c:pt>
                <c:pt idx="94">
                  <c:v>593242894.14285719</c:v>
                </c:pt>
                <c:pt idx="95">
                  <c:v>628872200</c:v>
                </c:pt>
                <c:pt idx="96">
                  <c:v>658102463.64285719</c:v>
                </c:pt>
                <c:pt idx="97">
                  <c:v>601385576.50000012</c:v>
                </c:pt>
                <c:pt idx="98">
                  <c:v>621949148.42857146</c:v>
                </c:pt>
                <c:pt idx="99">
                  <c:v>687546346</c:v>
                </c:pt>
                <c:pt idx="100">
                  <c:v>667601311.78571451</c:v>
                </c:pt>
                <c:pt idx="101">
                  <c:v>679273238.57142854</c:v>
                </c:pt>
                <c:pt idx="102">
                  <c:v>620433390.57142866</c:v>
                </c:pt>
                <c:pt idx="103">
                  <c:v>651219094.57142854</c:v>
                </c:pt>
                <c:pt idx="104">
                  <c:v>584924816.07142866</c:v>
                </c:pt>
                <c:pt idx="105">
                  <c:v>655895454.78571415</c:v>
                </c:pt>
                <c:pt idx="106">
                  <c:v>644684628.07142854</c:v>
                </c:pt>
                <c:pt idx="107">
                  <c:v>645561071.42857146</c:v>
                </c:pt>
                <c:pt idx="108">
                  <c:v>608935005.28571415</c:v>
                </c:pt>
                <c:pt idx="109">
                  <c:v>651217999.57142854</c:v>
                </c:pt>
                <c:pt idx="110">
                  <c:v>702646456.57142854</c:v>
                </c:pt>
                <c:pt idx="111">
                  <c:v>624455480.78571439</c:v>
                </c:pt>
                <c:pt idx="112">
                  <c:v>703385980.57142854</c:v>
                </c:pt>
                <c:pt idx="113">
                  <c:v>681994789.07142854</c:v>
                </c:pt>
                <c:pt idx="114">
                  <c:v>646332016.64285707</c:v>
                </c:pt>
                <c:pt idx="115">
                  <c:v>609088281.57142854</c:v>
                </c:pt>
                <c:pt idx="116">
                  <c:v>648792366.64285707</c:v>
                </c:pt>
                <c:pt idx="117">
                  <c:v>606768044.57142866</c:v>
                </c:pt>
                <c:pt idx="118">
                  <c:v>609539398.5</c:v>
                </c:pt>
                <c:pt idx="119">
                  <c:v>664234130.14285719</c:v>
                </c:pt>
                <c:pt idx="120">
                  <c:v>750161134.71428585</c:v>
                </c:pt>
                <c:pt idx="121">
                  <c:v>784751432.07142866</c:v>
                </c:pt>
                <c:pt idx="122">
                  <c:v>784751432.07142866</c:v>
                </c:pt>
                <c:pt idx="123">
                  <c:v>784751432.07142866</c:v>
                </c:pt>
                <c:pt idx="124">
                  <c:v>784751432.07142866</c:v>
                </c:pt>
                <c:pt idx="125">
                  <c:v>784751432.07142866</c:v>
                </c:pt>
                <c:pt idx="126">
                  <c:v>784751432.07142866</c:v>
                </c:pt>
                <c:pt idx="127">
                  <c:v>784751432.07142866</c:v>
                </c:pt>
                <c:pt idx="128">
                  <c:v>784751432.07142866</c:v>
                </c:pt>
                <c:pt idx="129">
                  <c:v>784751432.07142866</c:v>
                </c:pt>
                <c:pt idx="130">
                  <c:v>784751432.07142866</c:v>
                </c:pt>
                <c:pt idx="131">
                  <c:v>784751432.07142866</c:v>
                </c:pt>
                <c:pt idx="132">
                  <c:v>784751432.07142866</c:v>
                </c:pt>
                <c:pt idx="133">
                  <c:v>784751432.07142866</c:v>
                </c:pt>
                <c:pt idx="134">
                  <c:v>784751432.07142866</c:v>
                </c:pt>
                <c:pt idx="135">
                  <c:v>784751432.07142866</c:v>
                </c:pt>
                <c:pt idx="136">
                  <c:v>784751432.07142866</c:v>
                </c:pt>
                <c:pt idx="137">
                  <c:v>784751432.07142866</c:v>
                </c:pt>
                <c:pt idx="138">
                  <c:v>830819757.57142866</c:v>
                </c:pt>
                <c:pt idx="139">
                  <c:v>794498518.21428561</c:v>
                </c:pt>
                <c:pt idx="140">
                  <c:v>953764792.78571439</c:v>
                </c:pt>
                <c:pt idx="141">
                  <c:v>1069581988.5714287</c:v>
                </c:pt>
                <c:pt idx="142">
                  <c:v>1085639856.9285715</c:v>
                </c:pt>
                <c:pt idx="143">
                  <c:v>1129524860.7857141</c:v>
                </c:pt>
                <c:pt idx="144">
                  <c:v>1043492626.0714285</c:v>
                </c:pt>
                <c:pt idx="145">
                  <c:v>1096968046.5000002</c:v>
                </c:pt>
                <c:pt idx="146">
                  <c:v>997375598.64285707</c:v>
                </c:pt>
                <c:pt idx="147">
                  <c:v>1328400064.1428573</c:v>
                </c:pt>
                <c:pt idx="148">
                  <c:v>1407133853.9285717</c:v>
                </c:pt>
                <c:pt idx="149">
                  <c:v>1466578231.1428576</c:v>
                </c:pt>
                <c:pt idx="150">
                  <c:v>1406164173.8571432</c:v>
                </c:pt>
                <c:pt idx="151">
                  <c:v>1241942619.9999998</c:v>
                </c:pt>
                <c:pt idx="152">
                  <c:v>1105509060.7857144</c:v>
                </c:pt>
                <c:pt idx="153">
                  <c:v>1103969520.4285715</c:v>
                </c:pt>
                <c:pt idx="154">
                  <c:v>1505515938.2857144</c:v>
                </c:pt>
                <c:pt idx="155">
                  <c:v>1471118837.5714288</c:v>
                </c:pt>
                <c:pt idx="156">
                  <c:v>1464942913.1428573</c:v>
                </c:pt>
                <c:pt idx="157">
                  <c:v>1335366379.7857141</c:v>
                </c:pt>
                <c:pt idx="158">
                  <c:v>1397609160.7857141</c:v>
                </c:pt>
                <c:pt idx="159">
                  <c:v>1206780960.9999998</c:v>
                </c:pt>
                <c:pt idx="160">
                  <c:v>1073049806.3571429</c:v>
                </c:pt>
                <c:pt idx="161">
                  <c:v>1006504324.2857144</c:v>
                </c:pt>
                <c:pt idx="162">
                  <c:v>1023337225.9285715</c:v>
                </c:pt>
                <c:pt idx="163">
                  <c:v>1008512387.4999999</c:v>
                </c:pt>
                <c:pt idx="164">
                  <c:v>1014595704.3571428</c:v>
                </c:pt>
                <c:pt idx="165">
                  <c:v>1001509139.8571427</c:v>
                </c:pt>
              </c:numCache>
            </c:numRef>
          </c:val>
          <c:extLst>
            <c:ext xmlns:c16="http://schemas.microsoft.com/office/drawing/2014/chart" uri="{C3380CC4-5D6E-409C-BE32-E72D297353CC}">
              <c16:uniqueId val="{00000000-8711-4563-AAE2-C4A0E4D14B87}"/>
            </c:ext>
          </c:extLst>
        </c:ser>
        <c:ser>
          <c:idx val="1"/>
          <c:order val="1"/>
          <c:tx>
            <c:strRef>
              <c:f>'Figure 3.1.3.1'!$B$6</c:f>
              <c:strCache>
                <c:ptCount val="1"/>
                <c:pt idx="0">
                  <c:v> Total MRRs </c:v>
                </c:pt>
              </c:strCache>
            </c:strRef>
          </c:tx>
          <c:cat>
            <c:numRef>
              <c:f>'Figure 3.1.3.1'!$C$4:$FL$4</c:f>
              <c:numCache>
                <c:formatCode>m/d/yyyy</c:formatCode>
                <c:ptCount val="166"/>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pt idx="47">
                  <c:v>39762</c:v>
                </c:pt>
                <c:pt idx="48">
                  <c:v>39776</c:v>
                </c:pt>
                <c:pt idx="49">
                  <c:v>39790</c:v>
                </c:pt>
                <c:pt idx="50">
                  <c:v>39804</c:v>
                </c:pt>
                <c:pt idx="51">
                  <c:v>39818</c:v>
                </c:pt>
                <c:pt idx="52">
                  <c:v>39832</c:v>
                </c:pt>
                <c:pt idx="53">
                  <c:v>39846</c:v>
                </c:pt>
                <c:pt idx="54">
                  <c:v>39860</c:v>
                </c:pt>
                <c:pt idx="55">
                  <c:v>39874</c:v>
                </c:pt>
                <c:pt idx="56">
                  <c:v>39888</c:v>
                </c:pt>
                <c:pt idx="57">
                  <c:v>39902</c:v>
                </c:pt>
                <c:pt idx="58">
                  <c:v>39916</c:v>
                </c:pt>
                <c:pt idx="59">
                  <c:v>39930</c:v>
                </c:pt>
                <c:pt idx="60">
                  <c:v>39944</c:v>
                </c:pt>
                <c:pt idx="61">
                  <c:v>39958</c:v>
                </c:pt>
                <c:pt idx="62">
                  <c:v>39972</c:v>
                </c:pt>
                <c:pt idx="63">
                  <c:v>39986</c:v>
                </c:pt>
                <c:pt idx="64">
                  <c:v>40000</c:v>
                </c:pt>
                <c:pt idx="65">
                  <c:v>40014</c:v>
                </c:pt>
                <c:pt idx="66">
                  <c:v>40028</c:v>
                </c:pt>
                <c:pt idx="67">
                  <c:v>40042</c:v>
                </c:pt>
                <c:pt idx="68">
                  <c:v>40056</c:v>
                </c:pt>
                <c:pt idx="69">
                  <c:v>40070</c:v>
                </c:pt>
                <c:pt idx="70">
                  <c:v>40084</c:v>
                </c:pt>
                <c:pt idx="71">
                  <c:v>40098</c:v>
                </c:pt>
                <c:pt idx="72">
                  <c:v>40112</c:v>
                </c:pt>
                <c:pt idx="73">
                  <c:v>40126</c:v>
                </c:pt>
                <c:pt idx="74">
                  <c:v>40140</c:v>
                </c:pt>
                <c:pt idx="75">
                  <c:v>40154</c:v>
                </c:pt>
                <c:pt idx="76">
                  <c:v>40168</c:v>
                </c:pt>
                <c:pt idx="77">
                  <c:v>40182</c:v>
                </c:pt>
                <c:pt idx="78">
                  <c:v>40196</c:v>
                </c:pt>
                <c:pt idx="79">
                  <c:v>40210</c:v>
                </c:pt>
                <c:pt idx="80">
                  <c:v>40224</c:v>
                </c:pt>
                <c:pt idx="81">
                  <c:v>40238</c:v>
                </c:pt>
                <c:pt idx="82">
                  <c:v>40252</c:v>
                </c:pt>
                <c:pt idx="83">
                  <c:v>40266</c:v>
                </c:pt>
                <c:pt idx="84">
                  <c:v>40280</c:v>
                </c:pt>
                <c:pt idx="85">
                  <c:v>40294</c:v>
                </c:pt>
                <c:pt idx="86">
                  <c:v>40308</c:v>
                </c:pt>
                <c:pt idx="87">
                  <c:v>40322</c:v>
                </c:pt>
                <c:pt idx="88">
                  <c:v>40336</c:v>
                </c:pt>
                <c:pt idx="89">
                  <c:v>40350</c:v>
                </c:pt>
                <c:pt idx="90">
                  <c:v>40364</c:v>
                </c:pt>
                <c:pt idx="91">
                  <c:v>40378</c:v>
                </c:pt>
                <c:pt idx="92">
                  <c:v>40392</c:v>
                </c:pt>
                <c:pt idx="93">
                  <c:v>40406</c:v>
                </c:pt>
                <c:pt idx="94">
                  <c:v>40420</c:v>
                </c:pt>
                <c:pt idx="95">
                  <c:v>40434</c:v>
                </c:pt>
                <c:pt idx="96">
                  <c:v>40448</c:v>
                </c:pt>
                <c:pt idx="97">
                  <c:v>40462</c:v>
                </c:pt>
                <c:pt idx="98">
                  <c:v>40476</c:v>
                </c:pt>
                <c:pt idx="99">
                  <c:v>40490</c:v>
                </c:pt>
                <c:pt idx="100">
                  <c:v>40504</c:v>
                </c:pt>
                <c:pt idx="101">
                  <c:v>40518</c:v>
                </c:pt>
                <c:pt idx="102">
                  <c:v>40532</c:v>
                </c:pt>
                <c:pt idx="103">
                  <c:v>40546</c:v>
                </c:pt>
                <c:pt idx="104">
                  <c:v>40560</c:v>
                </c:pt>
                <c:pt idx="105">
                  <c:v>40574</c:v>
                </c:pt>
                <c:pt idx="106">
                  <c:v>40588</c:v>
                </c:pt>
                <c:pt idx="107">
                  <c:v>40602</c:v>
                </c:pt>
                <c:pt idx="108">
                  <c:v>40616</c:v>
                </c:pt>
                <c:pt idx="109">
                  <c:v>40630</c:v>
                </c:pt>
                <c:pt idx="110">
                  <c:v>40644</c:v>
                </c:pt>
                <c:pt idx="111">
                  <c:v>40658</c:v>
                </c:pt>
                <c:pt idx="112">
                  <c:v>40672</c:v>
                </c:pt>
                <c:pt idx="113">
                  <c:v>40686</c:v>
                </c:pt>
                <c:pt idx="114">
                  <c:v>40700</c:v>
                </c:pt>
                <c:pt idx="115">
                  <c:v>40714</c:v>
                </c:pt>
                <c:pt idx="116">
                  <c:v>40728</c:v>
                </c:pt>
                <c:pt idx="117">
                  <c:v>40742</c:v>
                </c:pt>
                <c:pt idx="118">
                  <c:v>40756</c:v>
                </c:pt>
                <c:pt idx="119">
                  <c:v>40770</c:v>
                </c:pt>
                <c:pt idx="120">
                  <c:v>40784</c:v>
                </c:pt>
                <c:pt idx="121">
                  <c:v>40798</c:v>
                </c:pt>
                <c:pt idx="122">
                  <c:v>40799</c:v>
                </c:pt>
                <c:pt idx="123">
                  <c:v>40800</c:v>
                </c:pt>
                <c:pt idx="124">
                  <c:v>40801</c:v>
                </c:pt>
                <c:pt idx="125">
                  <c:v>40802</c:v>
                </c:pt>
                <c:pt idx="126">
                  <c:v>40803</c:v>
                </c:pt>
                <c:pt idx="127">
                  <c:v>40804</c:v>
                </c:pt>
                <c:pt idx="128">
                  <c:v>40805</c:v>
                </c:pt>
                <c:pt idx="129">
                  <c:v>40806</c:v>
                </c:pt>
                <c:pt idx="130">
                  <c:v>40807</c:v>
                </c:pt>
                <c:pt idx="131">
                  <c:v>40808</c:v>
                </c:pt>
                <c:pt idx="132">
                  <c:v>40809</c:v>
                </c:pt>
                <c:pt idx="133">
                  <c:v>40810</c:v>
                </c:pt>
                <c:pt idx="134">
                  <c:v>40811</c:v>
                </c:pt>
                <c:pt idx="135">
                  <c:v>40812</c:v>
                </c:pt>
                <c:pt idx="136">
                  <c:v>40813</c:v>
                </c:pt>
                <c:pt idx="137">
                  <c:v>40814</c:v>
                </c:pt>
                <c:pt idx="138">
                  <c:v>40812</c:v>
                </c:pt>
                <c:pt idx="139">
                  <c:v>40826</c:v>
                </c:pt>
                <c:pt idx="140">
                  <c:v>40840</c:v>
                </c:pt>
                <c:pt idx="141">
                  <c:v>40854</c:v>
                </c:pt>
                <c:pt idx="142">
                  <c:v>40868</c:v>
                </c:pt>
                <c:pt idx="143">
                  <c:v>40882</c:v>
                </c:pt>
                <c:pt idx="144">
                  <c:v>40896</c:v>
                </c:pt>
                <c:pt idx="145">
                  <c:v>40910</c:v>
                </c:pt>
                <c:pt idx="146">
                  <c:v>40924</c:v>
                </c:pt>
                <c:pt idx="147">
                  <c:v>40938</c:v>
                </c:pt>
                <c:pt idx="148">
                  <c:v>40952</c:v>
                </c:pt>
                <c:pt idx="149">
                  <c:v>40966</c:v>
                </c:pt>
                <c:pt idx="150">
                  <c:v>40980</c:v>
                </c:pt>
                <c:pt idx="151">
                  <c:v>40994</c:v>
                </c:pt>
                <c:pt idx="152">
                  <c:v>41008</c:v>
                </c:pt>
                <c:pt idx="153">
                  <c:v>41022</c:v>
                </c:pt>
                <c:pt idx="154">
                  <c:v>41036</c:v>
                </c:pt>
                <c:pt idx="155">
                  <c:v>41050</c:v>
                </c:pt>
                <c:pt idx="156">
                  <c:v>41064</c:v>
                </c:pt>
                <c:pt idx="157">
                  <c:v>41078</c:v>
                </c:pt>
                <c:pt idx="158">
                  <c:v>41092</c:v>
                </c:pt>
                <c:pt idx="159">
                  <c:v>41106</c:v>
                </c:pt>
                <c:pt idx="160">
                  <c:v>41120</c:v>
                </c:pt>
                <c:pt idx="161">
                  <c:v>41134</c:v>
                </c:pt>
                <c:pt idx="162">
                  <c:v>41148</c:v>
                </c:pt>
                <c:pt idx="163">
                  <c:v>41162</c:v>
                </c:pt>
                <c:pt idx="164">
                  <c:v>41176</c:v>
                </c:pt>
                <c:pt idx="165">
                  <c:v>41190</c:v>
                </c:pt>
              </c:numCache>
            </c:numRef>
          </c:cat>
          <c:val>
            <c:numRef>
              <c:f>'Figure 3.1.3.1'!$C$6:$FL$6</c:f>
              <c:numCache>
                <c:formatCode>_-* #\ ##0.00_р_._-;\-* #\ ##0.00_р_._-;_-* "-"??_р_._-;_-@_-</c:formatCode>
                <c:ptCount val="166"/>
                <c:pt idx="0">
                  <c:v>539602206.25857139</c:v>
                </c:pt>
                <c:pt idx="1">
                  <c:v>535585638.82000011</c:v>
                </c:pt>
                <c:pt idx="2">
                  <c:v>559204513.21571422</c:v>
                </c:pt>
                <c:pt idx="3">
                  <c:v>571877254.18142855</c:v>
                </c:pt>
                <c:pt idx="4">
                  <c:v>585372271.44571447</c:v>
                </c:pt>
                <c:pt idx="5">
                  <c:v>586313211.29714298</c:v>
                </c:pt>
                <c:pt idx="6">
                  <c:v>608684117.80857146</c:v>
                </c:pt>
                <c:pt idx="7">
                  <c:v>606565366.44571447</c:v>
                </c:pt>
                <c:pt idx="8">
                  <c:v>599816795.2571429</c:v>
                </c:pt>
                <c:pt idx="9">
                  <c:v>614171382.15571439</c:v>
                </c:pt>
                <c:pt idx="10">
                  <c:v>634162986.43999994</c:v>
                </c:pt>
                <c:pt idx="11">
                  <c:v>644374544.55142856</c:v>
                </c:pt>
                <c:pt idx="12">
                  <c:v>673858477.39142871</c:v>
                </c:pt>
                <c:pt idx="13">
                  <c:v>671823049.83428562</c:v>
                </c:pt>
                <c:pt idx="14">
                  <c:v>683724469.79999995</c:v>
                </c:pt>
                <c:pt idx="15">
                  <c:v>702839673.0128572</c:v>
                </c:pt>
                <c:pt idx="16">
                  <c:v>708726070.99428558</c:v>
                </c:pt>
                <c:pt idx="17">
                  <c:v>707261407.12857175</c:v>
                </c:pt>
                <c:pt idx="18">
                  <c:v>692357529.7514286</c:v>
                </c:pt>
                <c:pt idx="19">
                  <c:v>707296691.96285713</c:v>
                </c:pt>
                <c:pt idx="20">
                  <c:v>647315678.62285697</c:v>
                </c:pt>
                <c:pt idx="21">
                  <c:v>645956840.49571431</c:v>
                </c:pt>
                <c:pt idx="22">
                  <c:v>652422535.12285709</c:v>
                </c:pt>
                <c:pt idx="23">
                  <c:v>650982651.05142868</c:v>
                </c:pt>
                <c:pt idx="24">
                  <c:v>655697210.6171428</c:v>
                </c:pt>
                <c:pt idx="25">
                  <c:v>652654440.63857138</c:v>
                </c:pt>
                <c:pt idx="26">
                  <c:v>658448355.52285707</c:v>
                </c:pt>
                <c:pt idx="27">
                  <c:v>653919348.6314286</c:v>
                </c:pt>
                <c:pt idx="28">
                  <c:v>660366691.91285729</c:v>
                </c:pt>
                <c:pt idx="29">
                  <c:v>657568120.30857134</c:v>
                </c:pt>
                <c:pt idx="30">
                  <c:v>665457166.20857143</c:v>
                </c:pt>
                <c:pt idx="31">
                  <c:v>662118128.66428578</c:v>
                </c:pt>
                <c:pt idx="32">
                  <c:v>663870875.62571418</c:v>
                </c:pt>
                <c:pt idx="33">
                  <c:v>663405719.39571428</c:v>
                </c:pt>
                <c:pt idx="34">
                  <c:v>661039418.70714283</c:v>
                </c:pt>
                <c:pt idx="35">
                  <c:v>665312033.8900001</c:v>
                </c:pt>
                <c:pt idx="36">
                  <c:v>668763692.73285699</c:v>
                </c:pt>
                <c:pt idx="37">
                  <c:v>674698771.12142861</c:v>
                </c:pt>
                <c:pt idx="38">
                  <c:v>673737751.23428571</c:v>
                </c:pt>
                <c:pt idx="39">
                  <c:v>680525345.44571412</c:v>
                </c:pt>
                <c:pt idx="40">
                  <c:v>679582820.34571433</c:v>
                </c:pt>
                <c:pt idx="41">
                  <c:v>582122825.04000008</c:v>
                </c:pt>
                <c:pt idx="42">
                  <c:v>599333617.755</c:v>
                </c:pt>
                <c:pt idx="43">
                  <c:v>600702308.14571416</c:v>
                </c:pt>
                <c:pt idx="44">
                  <c:v>601135712.66214287</c:v>
                </c:pt>
                <c:pt idx="45">
                  <c:v>593360911.26571441</c:v>
                </c:pt>
                <c:pt idx="46">
                  <c:v>586004060.18785739</c:v>
                </c:pt>
                <c:pt idx="47">
                  <c:v>574122406.1435715</c:v>
                </c:pt>
                <c:pt idx="48">
                  <c:v>573245957.60214281</c:v>
                </c:pt>
                <c:pt idx="49">
                  <c:v>236654801.98285714</c:v>
                </c:pt>
                <c:pt idx="50">
                  <c:v>235190097.88357142</c:v>
                </c:pt>
                <c:pt idx="51">
                  <c:v>235828567.97285715</c:v>
                </c:pt>
                <c:pt idx="52">
                  <c:v>234678097.16499999</c:v>
                </c:pt>
                <c:pt idx="53">
                  <c:v>232753278.06785712</c:v>
                </c:pt>
                <c:pt idx="54">
                  <c:v>249182894.27071425</c:v>
                </c:pt>
                <c:pt idx="55">
                  <c:v>270022765.54571426</c:v>
                </c:pt>
                <c:pt idx="56">
                  <c:v>246359683.19071427</c:v>
                </c:pt>
                <c:pt idx="57">
                  <c:v>227614594.42142853</c:v>
                </c:pt>
                <c:pt idx="58">
                  <c:v>230253305.61428577</c:v>
                </c:pt>
                <c:pt idx="59">
                  <c:v>225606401.84142858</c:v>
                </c:pt>
                <c:pt idx="60">
                  <c:v>222539368.60107139</c:v>
                </c:pt>
                <c:pt idx="61">
                  <c:v>220014143.3742857</c:v>
                </c:pt>
                <c:pt idx="62">
                  <c:v>219464137.78928566</c:v>
                </c:pt>
                <c:pt idx="63">
                  <c:v>218534540.09892854</c:v>
                </c:pt>
                <c:pt idx="64">
                  <c:v>218309563.91535714</c:v>
                </c:pt>
                <c:pt idx="65">
                  <c:v>220277203.69035718</c:v>
                </c:pt>
                <c:pt idx="66">
                  <c:v>220525088.38571432</c:v>
                </c:pt>
                <c:pt idx="67">
                  <c:v>223554827.42571434</c:v>
                </c:pt>
                <c:pt idx="68">
                  <c:v>225652656.72142857</c:v>
                </c:pt>
                <c:pt idx="69">
                  <c:v>225214007.62785715</c:v>
                </c:pt>
                <c:pt idx="70">
                  <c:v>226600750.8028571</c:v>
                </c:pt>
                <c:pt idx="71">
                  <c:v>226983790.76607141</c:v>
                </c:pt>
                <c:pt idx="72">
                  <c:v>226296197.98857144</c:v>
                </c:pt>
                <c:pt idx="73">
                  <c:v>224446320.86535719</c:v>
                </c:pt>
                <c:pt idx="74">
                  <c:v>222830924.98607144</c:v>
                </c:pt>
                <c:pt idx="75">
                  <c:v>132187381.75464286</c:v>
                </c:pt>
                <c:pt idx="76">
                  <c:v>128314273.66142856</c:v>
                </c:pt>
                <c:pt idx="77">
                  <c:v>127692522.78107139</c:v>
                </c:pt>
                <c:pt idx="78">
                  <c:v>127116101.77357143</c:v>
                </c:pt>
                <c:pt idx="79">
                  <c:v>127947479.53928569</c:v>
                </c:pt>
                <c:pt idx="80">
                  <c:v>128769157.80607142</c:v>
                </c:pt>
                <c:pt idx="81">
                  <c:v>129943512.68499999</c:v>
                </c:pt>
                <c:pt idx="82">
                  <c:v>129257728.29714286</c:v>
                </c:pt>
                <c:pt idx="83">
                  <c:v>130175318.03321427</c:v>
                </c:pt>
                <c:pt idx="84">
                  <c:v>132385184.86892857</c:v>
                </c:pt>
                <c:pt idx="85">
                  <c:v>132107407.3117857</c:v>
                </c:pt>
                <c:pt idx="86">
                  <c:v>132748828.38107143</c:v>
                </c:pt>
                <c:pt idx="87">
                  <c:v>139811241.07928571</c:v>
                </c:pt>
                <c:pt idx="88">
                  <c:v>138320105.1671429</c:v>
                </c:pt>
                <c:pt idx="89">
                  <c:v>139018436.54785717</c:v>
                </c:pt>
                <c:pt idx="90">
                  <c:v>140237302.54535714</c:v>
                </c:pt>
                <c:pt idx="91">
                  <c:v>141255195.97928569</c:v>
                </c:pt>
                <c:pt idx="92">
                  <c:v>140525959.85749999</c:v>
                </c:pt>
                <c:pt idx="93">
                  <c:v>141448106.97142857</c:v>
                </c:pt>
                <c:pt idx="94">
                  <c:v>141758292.2767857</c:v>
                </c:pt>
                <c:pt idx="95">
                  <c:v>139682595.7296429</c:v>
                </c:pt>
                <c:pt idx="96">
                  <c:v>148876935.61821428</c:v>
                </c:pt>
                <c:pt idx="97">
                  <c:v>163184886.13535717</c:v>
                </c:pt>
                <c:pt idx="98">
                  <c:v>164110529.07357141</c:v>
                </c:pt>
                <c:pt idx="99">
                  <c:v>166158435.49857149</c:v>
                </c:pt>
                <c:pt idx="100">
                  <c:v>166447468.56464288</c:v>
                </c:pt>
                <c:pt idx="101">
                  <c:v>164639022.62464282</c:v>
                </c:pt>
                <c:pt idx="102">
                  <c:v>165437460.04071426</c:v>
                </c:pt>
                <c:pt idx="103">
                  <c:v>165802948.39500004</c:v>
                </c:pt>
                <c:pt idx="104">
                  <c:v>166382990.56857148</c:v>
                </c:pt>
                <c:pt idx="105">
                  <c:v>169145252.45464286</c:v>
                </c:pt>
                <c:pt idx="106">
                  <c:v>171139511.89821431</c:v>
                </c:pt>
                <c:pt idx="107">
                  <c:v>173378976.9985714</c:v>
                </c:pt>
                <c:pt idx="108">
                  <c:v>173161866.73178571</c:v>
                </c:pt>
                <c:pt idx="109">
                  <c:v>176992874.6178571</c:v>
                </c:pt>
                <c:pt idx="110">
                  <c:v>175364594.59035712</c:v>
                </c:pt>
                <c:pt idx="111">
                  <c:v>175249981.96357143</c:v>
                </c:pt>
                <c:pt idx="112">
                  <c:v>174829371.59857139</c:v>
                </c:pt>
                <c:pt idx="113">
                  <c:v>177930114.29357141</c:v>
                </c:pt>
                <c:pt idx="114">
                  <c:v>177451345.96107146</c:v>
                </c:pt>
                <c:pt idx="115">
                  <c:v>299996475.97107148</c:v>
                </c:pt>
                <c:pt idx="116">
                  <c:v>304861635.68964291</c:v>
                </c:pt>
                <c:pt idx="117">
                  <c:v>301882676.3246429</c:v>
                </c:pt>
                <c:pt idx="118">
                  <c:v>303703096.95428574</c:v>
                </c:pt>
                <c:pt idx="119">
                  <c:v>307676129.10714293</c:v>
                </c:pt>
                <c:pt idx="120">
                  <c:v>305327993.71500003</c:v>
                </c:pt>
                <c:pt idx="121">
                  <c:v>300373092.16392851</c:v>
                </c:pt>
                <c:pt idx="122">
                  <c:v>300373092.16392851</c:v>
                </c:pt>
                <c:pt idx="123">
                  <c:v>300373092.16392851</c:v>
                </c:pt>
                <c:pt idx="124">
                  <c:v>300373092.16392851</c:v>
                </c:pt>
                <c:pt idx="125">
                  <c:v>300373092.16392851</c:v>
                </c:pt>
                <c:pt idx="126">
                  <c:v>300373092.16392851</c:v>
                </c:pt>
                <c:pt idx="127">
                  <c:v>300373092.16392851</c:v>
                </c:pt>
                <c:pt idx="128">
                  <c:v>300373092.16392851</c:v>
                </c:pt>
                <c:pt idx="129">
                  <c:v>300373092.16392851</c:v>
                </c:pt>
                <c:pt idx="130">
                  <c:v>300373092.16392851</c:v>
                </c:pt>
                <c:pt idx="131">
                  <c:v>300373092.16392851</c:v>
                </c:pt>
                <c:pt idx="132">
                  <c:v>300373092.16392851</c:v>
                </c:pt>
                <c:pt idx="133">
                  <c:v>300373092.16392851</c:v>
                </c:pt>
                <c:pt idx="134">
                  <c:v>300373092.16392851</c:v>
                </c:pt>
                <c:pt idx="135">
                  <c:v>300373092.16392851</c:v>
                </c:pt>
                <c:pt idx="136">
                  <c:v>300373092.16392851</c:v>
                </c:pt>
                <c:pt idx="137">
                  <c:v>300373092.16392851</c:v>
                </c:pt>
                <c:pt idx="138">
                  <c:v>303706629.54035711</c:v>
                </c:pt>
                <c:pt idx="139">
                  <c:v>304174705.94178575</c:v>
                </c:pt>
                <c:pt idx="140">
                  <c:v>310103850.10107148</c:v>
                </c:pt>
                <c:pt idx="141">
                  <c:v>305407083.22107142</c:v>
                </c:pt>
                <c:pt idx="142">
                  <c:v>303763302.45178574</c:v>
                </c:pt>
                <c:pt idx="143">
                  <c:v>300890105.02607149</c:v>
                </c:pt>
                <c:pt idx="144">
                  <c:v>299645194.11821431</c:v>
                </c:pt>
                <c:pt idx="145">
                  <c:v>301804038.05714291</c:v>
                </c:pt>
                <c:pt idx="146">
                  <c:v>297924423.48535717</c:v>
                </c:pt>
                <c:pt idx="147">
                  <c:v>297228715.20571423</c:v>
                </c:pt>
                <c:pt idx="148">
                  <c:v>299713731.25821429</c:v>
                </c:pt>
                <c:pt idx="149">
                  <c:v>303318006.15607142</c:v>
                </c:pt>
                <c:pt idx="150">
                  <c:v>301528356.08178568</c:v>
                </c:pt>
                <c:pt idx="151">
                  <c:v>304457023.08750004</c:v>
                </c:pt>
                <c:pt idx="152">
                  <c:v>306036361.99392861</c:v>
                </c:pt>
                <c:pt idx="153">
                  <c:v>307959357.49678576</c:v>
                </c:pt>
                <c:pt idx="154">
                  <c:v>315743171.79714292</c:v>
                </c:pt>
                <c:pt idx="155">
                  <c:v>305204405.15964288</c:v>
                </c:pt>
                <c:pt idx="156">
                  <c:v>263617866.51642856</c:v>
                </c:pt>
                <c:pt idx="157">
                  <c:v>258693861.17642862</c:v>
                </c:pt>
                <c:pt idx="158">
                  <c:v>260440458.76607144</c:v>
                </c:pt>
                <c:pt idx="159">
                  <c:v>261039422.5585714</c:v>
                </c:pt>
                <c:pt idx="160">
                  <c:v>259834715.05321422</c:v>
                </c:pt>
                <c:pt idx="161">
                  <c:v>262212237.9982143</c:v>
                </c:pt>
                <c:pt idx="162">
                  <c:v>263213503.78500003</c:v>
                </c:pt>
                <c:pt idx="163">
                  <c:v>257697101.1307143</c:v>
                </c:pt>
                <c:pt idx="164">
                  <c:v>258905651.37214282</c:v>
                </c:pt>
                <c:pt idx="165">
                  <c:v>258893869.22857144</c:v>
                </c:pt>
              </c:numCache>
            </c:numRef>
          </c:val>
          <c:extLst>
            <c:ext xmlns:c16="http://schemas.microsoft.com/office/drawing/2014/chart" uri="{C3380CC4-5D6E-409C-BE32-E72D297353CC}">
              <c16:uniqueId val="{00000001-8711-4563-AAE2-C4A0E4D14B87}"/>
            </c:ext>
          </c:extLst>
        </c:ser>
        <c:dLbls>
          <c:showLegendKey val="0"/>
          <c:showVal val="0"/>
          <c:showCatName val="0"/>
          <c:showSerName val="0"/>
          <c:showPercent val="0"/>
          <c:showBubbleSize val="0"/>
        </c:dLbls>
        <c:axId val="490929880"/>
        <c:axId val="1"/>
      </c:areaChart>
      <c:lineChart>
        <c:grouping val="standard"/>
        <c:varyColors val="0"/>
        <c:ser>
          <c:idx val="2"/>
          <c:order val="2"/>
          <c:tx>
            <c:strRef>
              <c:f>'Figure 3.1.3.1'!$B$7</c:f>
              <c:strCache>
                <c:ptCount val="1"/>
                <c:pt idx="0">
                  <c:v> Total reserve assets </c:v>
                </c:pt>
              </c:strCache>
            </c:strRef>
          </c:tx>
          <c:marker>
            <c:symbol val="none"/>
          </c:marker>
          <c:cat>
            <c:numRef>
              <c:f>'Figure 3.1.3.1'!$C$4:$FL$4</c:f>
              <c:numCache>
                <c:formatCode>m/d/yyyy</c:formatCode>
                <c:ptCount val="166"/>
                <c:pt idx="0">
                  <c:v>39104</c:v>
                </c:pt>
                <c:pt idx="1">
                  <c:v>39118</c:v>
                </c:pt>
                <c:pt idx="2">
                  <c:v>39132</c:v>
                </c:pt>
                <c:pt idx="3">
                  <c:v>39146</c:v>
                </c:pt>
                <c:pt idx="4">
                  <c:v>39160</c:v>
                </c:pt>
                <c:pt idx="5">
                  <c:v>39174</c:v>
                </c:pt>
                <c:pt idx="6">
                  <c:v>39188</c:v>
                </c:pt>
                <c:pt idx="7">
                  <c:v>39202</c:v>
                </c:pt>
                <c:pt idx="8">
                  <c:v>39216</c:v>
                </c:pt>
                <c:pt idx="9">
                  <c:v>39230</c:v>
                </c:pt>
                <c:pt idx="10">
                  <c:v>39244</c:v>
                </c:pt>
                <c:pt idx="11">
                  <c:v>39258</c:v>
                </c:pt>
                <c:pt idx="12">
                  <c:v>39272</c:v>
                </c:pt>
                <c:pt idx="13">
                  <c:v>39286</c:v>
                </c:pt>
                <c:pt idx="14">
                  <c:v>39300</c:v>
                </c:pt>
                <c:pt idx="15">
                  <c:v>39314</c:v>
                </c:pt>
                <c:pt idx="16">
                  <c:v>39328</c:v>
                </c:pt>
                <c:pt idx="17">
                  <c:v>39342</c:v>
                </c:pt>
                <c:pt idx="18">
                  <c:v>39356</c:v>
                </c:pt>
                <c:pt idx="19">
                  <c:v>39370</c:v>
                </c:pt>
                <c:pt idx="20">
                  <c:v>39384</c:v>
                </c:pt>
                <c:pt idx="21">
                  <c:v>39398</c:v>
                </c:pt>
                <c:pt idx="22">
                  <c:v>39412</c:v>
                </c:pt>
                <c:pt idx="23">
                  <c:v>39426</c:v>
                </c:pt>
                <c:pt idx="24">
                  <c:v>39440</c:v>
                </c:pt>
                <c:pt idx="25">
                  <c:v>39454</c:v>
                </c:pt>
                <c:pt idx="26">
                  <c:v>39468</c:v>
                </c:pt>
                <c:pt idx="27">
                  <c:v>39482</c:v>
                </c:pt>
                <c:pt idx="28">
                  <c:v>39496</c:v>
                </c:pt>
                <c:pt idx="29">
                  <c:v>39510</c:v>
                </c:pt>
                <c:pt idx="30">
                  <c:v>39524</c:v>
                </c:pt>
                <c:pt idx="31">
                  <c:v>39538</c:v>
                </c:pt>
                <c:pt idx="32">
                  <c:v>39552</c:v>
                </c:pt>
                <c:pt idx="33">
                  <c:v>39566</c:v>
                </c:pt>
                <c:pt idx="34">
                  <c:v>39580</c:v>
                </c:pt>
                <c:pt idx="35">
                  <c:v>39594</c:v>
                </c:pt>
                <c:pt idx="36">
                  <c:v>39608</c:v>
                </c:pt>
                <c:pt idx="37">
                  <c:v>39622</c:v>
                </c:pt>
                <c:pt idx="38">
                  <c:v>39636</c:v>
                </c:pt>
                <c:pt idx="39">
                  <c:v>39650</c:v>
                </c:pt>
                <c:pt idx="40">
                  <c:v>39664</c:v>
                </c:pt>
                <c:pt idx="41">
                  <c:v>39678</c:v>
                </c:pt>
                <c:pt idx="42">
                  <c:v>39692</c:v>
                </c:pt>
                <c:pt idx="43">
                  <c:v>39706</c:v>
                </c:pt>
                <c:pt idx="44">
                  <c:v>39720</c:v>
                </c:pt>
                <c:pt idx="45">
                  <c:v>39734</c:v>
                </c:pt>
                <c:pt idx="46">
                  <c:v>39748</c:v>
                </c:pt>
                <c:pt idx="47">
                  <c:v>39762</c:v>
                </c:pt>
                <c:pt idx="48">
                  <c:v>39776</c:v>
                </c:pt>
                <c:pt idx="49">
                  <c:v>39790</c:v>
                </c:pt>
                <c:pt idx="50">
                  <c:v>39804</c:v>
                </c:pt>
                <c:pt idx="51">
                  <c:v>39818</c:v>
                </c:pt>
                <c:pt idx="52">
                  <c:v>39832</c:v>
                </c:pt>
                <c:pt idx="53">
                  <c:v>39846</c:v>
                </c:pt>
                <c:pt idx="54">
                  <c:v>39860</c:v>
                </c:pt>
                <c:pt idx="55">
                  <c:v>39874</c:v>
                </c:pt>
                <c:pt idx="56">
                  <c:v>39888</c:v>
                </c:pt>
                <c:pt idx="57">
                  <c:v>39902</c:v>
                </c:pt>
                <c:pt idx="58">
                  <c:v>39916</c:v>
                </c:pt>
                <c:pt idx="59">
                  <c:v>39930</c:v>
                </c:pt>
                <c:pt idx="60">
                  <c:v>39944</c:v>
                </c:pt>
                <c:pt idx="61">
                  <c:v>39958</c:v>
                </c:pt>
                <c:pt idx="62">
                  <c:v>39972</c:v>
                </c:pt>
                <c:pt idx="63">
                  <c:v>39986</c:v>
                </c:pt>
                <c:pt idx="64">
                  <c:v>40000</c:v>
                </c:pt>
                <c:pt idx="65">
                  <c:v>40014</c:v>
                </c:pt>
                <c:pt idx="66">
                  <c:v>40028</c:v>
                </c:pt>
                <c:pt idx="67">
                  <c:v>40042</c:v>
                </c:pt>
                <c:pt idx="68">
                  <c:v>40056</c:v>
                </c:pt>
                <c:pt idx="69">
                  <c:v>40070</c:v>
                </c:pt>
                <c:pt idx="70">
                  <c:v>40084</c:v>
                </c:pt>
                <c:pt idx="71">
                  <c:v>40098</c:v>
                </c:pt>
                <c:pt idx="72">
                  <c:v>40112</c:v>
                </c:pt>
                <c:pt idx="73">
                  <c:v>40126</c:v>
                </c:pt>
                <c:pt idx="74">
                  <c:v>40140</c:v>
                </c:pt>
                <c:pt idx="75">
                  <c:v>40154</c:v>
                </c:pt>
                <c:pt idx="76">
                  <c:v>40168</c:v>
                </c:pt>
                <c:pt idx="77">
                  <c:v>40182</c:v>
                </c:pt>
                <c:pt idx="78">
                  <c:v>40196</c:v>
                </c:pt>
                <c:pt idx="79">
                  <c:v>40210</c:v>
                </c:pt>
                <c:pt idx="80">
                  <c:v>40224</c:v>
                </c:pt>
                <c:pt idx="81">
                  <c:v>40238</c:v>
                </c:pt>
                <c:pt idx="82">
                  <c:v>40252</c:v>
                </c:pt>
                <c:pt idx="83">
                  <c:v>40266</c:v>
                </c:pt>
                <c:pt idx="84">
                  <c:v>40280</c:v>
                </c:pt>
                <c:pt idx="85">
                  <c:v>40294</c:v>
                </c:pt>
                <c:pt idx="86">
                  <c:v>40308</c:v>
                </c:pt>
                <c:pt idx="87">
                  <c:v>40322</c:v>
                </c:pt>
                <c:pt idx="88">
                  <c:v>40336</c:v>
                </c:pt>
                <c:pt idx="89">
                  <c:v>40350</c:v>
                </c:pt>
                <c:pt idx="90">
                  <c:v>40364</c:v>
                </c:pt>
                <c:pt idx="91">
                  <c:v>40378</c:v>
                </c:pt>
                <c:pt idx="92">
                  <c:v>40392</c:v>
                </c:pt>
                <c:pt idx="93">
                  <c:v>40406</c:v>
                </c:pt>
                <c:pt idx="94">
                  <c:v>40420</c:v>
                </c:pt>
                <c:pt idx="95">
                  <c:v>40434</c:v>
                </c:pt>
                <c:pt idx="96">
                  <c:v>40448</c:v>
                </c:pt>
                <c:pt idx="97">
                  <c:v>40462</c:v>
                </c:pt>
                <c:pt idx="98">
                  <c:v>40476</c:v>
                </c:pt>
                <c:pt idx="99">
                  <c:v>40490</c:v>
                </c:pt>
                <c:pt idx="100">
                  <c:v>40504</c:v>
                </c:pt>
                <c:pt idx="101">
                  <c:v>40518</c:v>
                </c:pt>
                <c:pt idx="102">
                  <c:v>40532</c:v>
                </c:pt>
                <c:pt idx="103">
                  <c:v>40546</c:v>
                </c:pt>
                <c:pt idx="104">
                  <c:v>40560</c:v>
                </c:pt>
                <c:pt idx="105">
                  <c:v>40574</c:v>
                </c:pt>
                <c:pt idx="106">
                  <c:v>40588</c:v>
                </c:pt>
                <c:pt idx="107">
                  <c:v>40602</c:v>
                </c:pt>
                <c:pt idx="108">
                  <c:v>40616</c:v>
                </c:pt>
                <c:pt idx="109">
                  <c:v>40630</c:v>
                </c:pt>
                <c:pt idx="110">
                  <c:v>40644</c:v>
                </c:pt>
                <c:pt idx="111">
                  <c:v>40658</c:v>
                </c:pt>
                <c:pt idx="112">
                  <c:v>40672</c:v>
                </c:pt>
                <c:pt idx="113">
                  <c:v>40686</c:v>
                </c:pt>
                <c:pt idx="114">
                  <c:v>40700</c:v>
                </c:pt>
                <c:pt idx="115">
                  <c:v>40714</c:v>
                </c:pt>
                <c:pt idx="116">
                  <c:v>40728</c:v>
                </c:pt>
                <c:pt idx="117">
                  <c:v>40742</c:v>
                </c:pt>
                <c:pt idx="118">
                  <c:v>40756</c:v>
                </c:pt>
                <c:pt idx="119">
                  <c:v>40770</c:v>
                </c:pt>
                <c:pt idx="120">
                  <c:v>40784</c:v>
                </c:pt>
                <c:pt idx="121">
                  <c:v>40798</c:v>
                </c:pt>
                <c:pt idx="122">
                  <c:v>40799</c:v>
                </c:pt>
                <c:pt idx="123">
                  <c:v>40800</c:v>
                </c:pt>
                <c:pt idx="124">
                  <c:v>40801</c:v>
                </c:pt>
                <c:pt idx="125">
                  <c:v>40802</c:v>
                </c:pt>
                <c:pt idx="126">
                  <c:v>40803</c:v>
                </c:pt>
                <c:pt idx="127">
                  <c:v>40804</c:v>
                </c:pt>
                <c:pt idx="128">
                  <c:v>40805</c:v>
                </c:pt>
                <c:pt idx="129">
                  <c:v>40806</c:v>
                </c:pt>
                <c:pt idx="130">
                  <c:v>40807</c:v>
                </c:pt>
                <c:pt idx="131">
                  <c:v>40808</c:v>
                </c:pt>
                <c:pt idx="132">
                  <c:v>40809</c:v>
                </c:pt>
                <c:pt idx="133">
                  <c:v>40810</c:v>
                </c:pt>
                <c:pt idx="134">
                  <c:v>40811</c:v>
                </c:pt>
                <c:pt idx="135">
                  <c:v>40812</c:v>
                </c:pt>
                <c:pt idx="136">
                  <c:v>40813</c:v>
                </c:pt>
                <c:pt idx="137">
                  <c:v>40814</c:v>
                </c:pt>
                <c:pt idx="138">
                  <c:v>40812</c:v>
                </c:pt>
                <c:pt idx="139">
                  <c:v>40826</c:v>
                </c:pt>
                <c:pt idx="140">
                  <c:v>40840</c:v>
                </c:pt>
                <c:pt idx="141">
                  <c:v>40854</c:v>
                </c:pt>
                <c:pt idx="142">
                  <c:v>40868</c:v>
                </c:pt>
                <c:pt idx="143">
                  <c:v>40882</c:v>
                </c:pt>
                <c:pt idx="144">
                  <c:v>40896</c:v>
                </c:pt>
                <c:pt idx="145">
                  <c:v>40910</c:v>
                </c:pt>
                <c:pt idx="146">
                  <c:v>40924</c:v>
                </c:pt>
                <c:pt idx="147">
                  <c:v>40938</c:v>
                </c:pt>
                <c:pt idx="148">
                  <c:v>40952</c:v>
                </c:pt>
                <c:pt idx="149">
                  <c:v>40966</c:v>
                </c:pt>
                <c:pt idx="150">
                  <c:v>40980</c:v>
                </c:pt>
                <c:pt idx="151">
                  <c:v>40994</c:v>
                </c:pt>
                <c:pt idx="152">
                  <c:v>41008</c:v>
                </c:pt>
                <c:pt idx="153">
                  <c:v>41022</c:v>
                </c:pt>
                <c:pt idx="154">
                  <c:v>41036</c:v>
                </c:pt>
                <c:pt idx="155">
                  <c:v>41050</c:v>
                </c:pt>
                <c:pt idx="156">
                  <c:v>41064</c:v>
                </c:pt>
                <c:pt idx="157">
                  <c:v>41078</c:v>
                </c:pt>
                <c:pt idx="158">
                  <c:v>41092</c:v>
                </c:pt>
                <c:pt idx="159">
                  <c:v>41106</c:v>
                </c:pt>
                <c:pt idx="160">
                  <c:v>41120</c:v>
                </c:pt>
                <c:pt idx="161">
                  <c:v>41134</c:v>
                </c:pt>
                <c:pt idx="162">
                  <c:v>41148</c:v>
                </c:pt>
                <c:pt idx="163">
                  <c:v>41162</c:v>
                </c:pt>
                <c:pt idx="164">
                  <c:v>41176</c:v>
                </c:pt>
                <c:pt idx="165">
                  <c:v>41190</c:v>
                </c:pt>
              </c:numCache>
            </c:numRef>
          </c:cat>
          <c:val>
            <c:numRef>
              <c:f>'Figure 3.1.3.1'!$C$7:$FL$7</c:f>
              <c:numCache>
                <c:formatCode>_-* #\ ##0.00_р_._-;\-* #\ ##0.00_р_._-;_-* "-"??_р_._-;_-@_-</c:formatCode>
                <c:ptCount val="166"/>
                <c:pt idx="0">
                  <c:v>660302453.28571427</c:v>
                </c:pt>
                <c:pt idx="1">
                  <c:v>642468521.71428561</c:v>
                </c:pt>
                <c:pt idx="2">
                  <c:v>622233879.57142842</c:v>
                </c:pt>
                <c:pt idx="3">
                  <c:v>679708759.57142866</c:v>
                </c:pt>
                <c:pt idx="4">
                  <c:v>681694474.35714281</c:v>
                </c:pt>
                <c:pt idx="5">
                  <c:v>679577786</c:v>
                </c:pt>
                <c:pt idx="6">
                  <c:v>685665892.92857134</c:v>
                </c:pt>
                <c:pt idx="7">
                  <c:v>659802711.64285707</c:v>
                </c:pt>
                <c:pt idx="8">
                  <c:v>676713838.28571415</c:v>
                </c:pt>
                <c:pt idx="9">
                  <c:v>659272290.07142854</c:v>
                </c:pt>
                <c:pt idx="10">
                  <c:v>716920017.5</c:v>
                </c:pt>
                <c:pt idx="11">
                  <c:v>723601927.64285707</c:v>
                </c:pt>
                <c:pt idx="12">
                  <c:v>763085817.64285696</c:v>
                </c:pt>
                <c:pt idx="13">
                  <c:v>751946292.28571415</c:v>
                </c:pt>
                <c:pt idx="14">
                  <c:v>749937865.92857134</c:v>
                </c:pt>
                <c:pt idx="15">
                  <c:v>758609595.99999976</c:v>
                </c:pt>
                <c:pt idx="16">
                  <c:v>830909849.00000012</c:v>
                </c:pt>
                <c:pt idx="17">
                  <c:v>866386883.78571415</c:v>
                </c:pt>
                <c:pt idx="18">
                  <c:v>840105766.78571427</c:v>
                </c:pt>
                <c:pt idx="19">
                  <c:v>846907585.57142854</c:v>
                </c:pt>
                <c:pt idx="20">
                  <c:v>852184914.42857146</c:v>
                </c:pt>
                <c:pt idx="21">
                  <c:v>794386590.28571439</c:v>
                </c:pt>
                <c:pt idx="22">
                  <c:v>802541687.78571415</c:v>
                </c:pt>
                <c:pt idx="23">
                  <c:v>814585801.42714286</c:v>
                </c:pt>
                <c:pt idx="24">
                  <c:v>813095626.4285717</c:v>
                </c:pt>
                <c:pt idx="25">
                  <c:v>778997559.92857146</c:v>
                </c:pt>
                <c:pt idx="26">
                  <c:v>770421119.35714304</c:v>
                </c:pt>
                <c:pt idx="27">
                  <c:v>820529884.78571427</c:v>
                </c:pt>
                <c:pt idx="28">
                  <c:v>832888138.28571451</c:v>
                </c:pt>
                <c:pt idx="29">
                  <c:v>800803639.92857146</c:v>
                </c:pt>
                <c:pt idx="30">
                  <c:v>813419164.28571451</c:v>
                </c:pt>
                <c:pt idx="31">
                  <c:v>806100525.64285731</c:v>
                </c:pt>
                <c:pt idx="32">
                  <c:v>788363751.57142854</c:v>
                </c:pt>
                <c:pt idx="33">
                  <c:v>751637160.14285719</c:v>
                </c:pt>
                <c:pt idx="34">
                  <c:v>789391569.85714281</c:v>
                </c:pt>
                <c:pt idx="35">
                  <c:v>790616645.64285719</c:v>
                </c:pt>
                <c:pt idx="36">
                  <c:v>805462311.35714257</c:v>
                </c:pt>
                <c:pt idx="37">
                  <c:v>766239121.4285717</c:v>
                </c:pt>
                <c:pt idx="38">
                  <c:v>774396683.42857134</c:v>
                </c:pt>
                <c:pt idx="39">
                  <c:v>749384745.85714281</c:v>
                </c:pt>
                <c:pt idx="40">
                  <c:v>793758555.64285731</c:v>
                </c:pt>
                <c:pt idx="41">
                  <c:v>683837074.78571427</c:v>
                </c:pt>
                <c:pt idx="42">
                  <c:v>705407531.42857146</c:v>
                </c:pt>
                <c:pt idx="43">
                  <c:v>683625180.07142854</c:v>
                </c:pt>
                <c:pt idx="44">
                  <c:v>688923804.78571427</c:v>
                </c:pt>
                <c:pt idx="45">
                  <c:v>694957436.49999988</c:v>
                </c:pt>
                <c:pt idx="46">
                  <c:v>666369503.92857122</c:v>
                </c:pt>
                <c:pt idx="47">
                  <c:v>655532572.42857146</c:v>
                </c:pt>
                <c:pt idx="48">
                  <c:v>651756609.14285707</c:v>
                </c:pt>
                <c:pt idx="49">
                  <c:v>482621643.42857134</c:v>
                </c:pt>
                <c:pt idx="50">
                  <c:v>522032974.64285719</c:v>
                </c:pt>
                <c:pt idx="51">
                  <c:v>487276955.64285707</c:v>
                </c:pt>
                <c:pt idx="52">
                  <c:v>489959537.64285725</c:v>
                </c:pt>
                <c:pt idx="53">
                  <c:v>559086156.00000012</c:v>
                </c:pt>
                <c:pt idx="54">
                  <c:v>937117616.71428549</c:v>
                </c:pt>
                <c:pt idx="55">
                  <c:v>1013948655.4999999</c:v>
                </c:pt>
                <c:pt idx="56">
                  <c:v>914911265.71428585</c:v>
                </c:pt>
                <c:pt idx="57">
                  <c:v>987852307.78571415</c:v>
                </c:pt>
                <c:pt idx="58">
                  <c:v>804885836.50000012</c:v>
                </c:pt>
                <c:pt idx="59">
                  <c:v>899509944.71428597</c:v>
                </c:pt>
                <c:pt idx="60">
                  <c:v>757000906.07142866</c:v>
                </c:pt>
                <c:pt idx="61">
                  <c:v>779902633.42857146</c:v>
                </c:pt>
                <c:pt idx="62">
                  <c:v>798142067.35714281</c:v>
                </c:pt>
                <c:pt idx="63">
                  <c:v>709572359.21428573</c:v>
                </c:pt>
                <c:pt idx="64">
                  <c:v>689786026.57142854</c:v>
                </c:pt>
                <c:pt idx="65">
                  <c:v>661668150.07142878</c:v>
                </c:pt>
                <c:pt idx="66">
                  <c:v>682726185.71428561</c:v>
                </c:pt>
                <c:pt idx="67">
                  <c:v>783120712.57142854</c:v>
                </c:pt>
                <c:pt idx="68">
                  <c:v>826305088.64285707</c:v>
                </c:pt>
                <c:pt idx="69">
                  <c:v>844392229.21428561</c:v>
                </c:pt>
                <c:pt idx="70">
                  <c:v>856730969.07142866</c:v>
                </c:pt>
                <c:pt idx="71">
                  <c:v>897291451.71428573</c:v>
                </c:pt>
                <c:pt idx="72">
                  <c:v>891641918.57142866</c:v>
                </c:pt>
                <c:pt idx="73">
                  <c:v>881001146.78571427</c:v>
                </c:pt>
                <c:pt idx="74">
                  <c:v>910053567.78571439</c:v>
                </c:pt>
                <c:pt idx="75">
                  <c:v>818368405.28571439</c:v>
                </c:pt>
                <c:pt idx="76">
                  <c:v>641721611</c:v>
                </c:pt>
                <c:pt idx="77">
                  <c:v>673224812.28571427</c:v>
                </c:pt>
                <c:pt idx="78">
                  <c:v>691289740.78571415</c:v>
                </c:pt>
                <c:pt idx="79">
                  <c:v>708342464.71428585</c:v>
                </c:pt>
                <c:pt idx="80">
                  <c:v>716819270.49999988</c:v>
                </c:pt>
                <c:pt idx="81">
                  <c:v>695686130.85714281</c:v>
                </c:pt>
                <c:pt idx="82">
                  <c:v>685755484.21428585</c:v>
                </c:pt>
                <c:pt idx="83">
                  <c:v>639702085.49999988</c:v>
                </c:pt>
                <c:pt idx="84">
                  <c:v>747857989.14285731</c:v>
                </c:pt>
                <c:pt idx="85">
                  <c:v>695832675.07142866</c:v>
                </c:pt>
                <c:pt idx="86">
                  <c:v>688145614.5</c:v>
                </c:pt>
                <c:pt idx="87">
                  <c:v>683998571.35714293</c:v>
                </c:pt>
                <c:pt idx="88">
                  <c:v>691598483.21428573</c:v>
                </c:pt>
                <c:pt idx="89">
                  <c:v>675037671.35714293</c:v>
                </c:pt>
                <c:pt idx="90">
                  <c:v>794651783.71428585</c:v>
                </c:pt>
                <c:pt idx="91">
                  <c:v>741547915.07142854</c:v>
                </c:pt>
                <c:pt idx="92">
                  <c:v>645827052.78571451</c:v>
                </c:pt>
                <c:pt idx="93">
                  <c:v>605657480.28571427</c:v>
                </c:pt>
                <c:pt idx="94">
                  <c:v>593242894.14285719</c:v>
                </c:pt>
                <c:pt idx="95">
                  <c:v>628872200</c:v>
                </c:pt>
                <c:pt idx="96">
                  <c:v>658102463.64285719</c:v>
                </c:pt>
                <c:pt idx="97">
                  <c:v>601385576.50000012</c:v>
                </c:pt>
                <c:pt idx="98">
                  <c:v>621949148.42857146</c:v>
                </c:pt>
                <c:pt idx="99">
                  <c:v>687546346</c:v>
                </c:pt>
                <c:pt idx="100">
                  <c:v>667601311.78571451</c:v>
                </c:pt>
                <c:pt idx="101">
                  <c:v>679273238.57142854</c:v>
                </c:pt>
                <c:pt idx="102">
                  <c:v>620433390.57142866</c:v>
                </c:pt>
                <c:pt idx="103">
                  <c:v>651219094.57142854</c:v>
                </c:pt>
                <c:pt idx="104">
                  <c:v>584924816.07142866</c:v>
                </c:pt>
                <c:pt idx="105">
                  <c:v>655895454.78571415</c:v>
                </c:pt>
                <c:pt idx="106">
                  <c:v>644684628.07142854</c:v>
                </c:pt>
                <c:pt idx="107">
                  <c:v>645561071.42857146</c:v>
                </c:pt>
                <c:pt idx="108">
                  <c:v>608935005.28571415</c:v>
                </c:pt>
                <c:pt idx="109">
                  <c:v>651217999.57142854</c:v>
                </c:pt>
                <c:pt idx="110">
                  <c:v>702646456.57142854</c:v>
                </c:pt>
                <c:pt idx="111">
                  <c:v>624455480.78571439</c:v>
                </c:pt>
                <c:pt idx="112">
                  <c:v>703385980.57142854</c:v>
                </c:pt>
                <c:pt idx="113">
                  <c:v>681994789.07142854</c:v>
                </c:pt>
                <c:pt idx="114">
                  <c:v>646332016.64285707</c:v>
                </c:pt>
                <c:pt idx="115">
                  <c:v>609088281.57142854</c:v>
                </c:pt>
                <c:pt idx="116">
                  <c:v>648792366.64285707</c:v>
                </c:pt>
                <c:pt idx="117">
                  <c:v>606768044.57142866</c:v>
                </c:pt>
                <c:pt idx="118">
                  <c:v>609539398.5</c:v>
                </c:pt>
                <c:pt idx="119">
                  <c:v>664234130.14285719</c:v>
                </c:pt>
                <c:pt idx="120">
                  <c:v>750161134.71428585</c:v>
                </c:pt>
                <c:pt idx="121">
                  <c:v>784751432.07142866</c:v>
                </c:pt>
                <c:pt idx="122">
                  <c:v>784751432.07142866</c:v>
                </c:pt>
                <c:pt idx="123">
                  <c:v>784751432.07142866</c:v>
                </c:pt>
                <c:pt idx="124">
                  <c:v>784751432.07142866</c:v>
                </c:pt>
                <c:pt idx="125">
                  <c:v>784751432.07142866</c:v>
                </c:pt>
                <c:pt idx="126">
                  <c:v>784751432.07142866</c:v>
                </c:pt>
                <c:pt idx="127">
                  <c:v>784751432.07142866</c:v>
                </c:pt>
                <c:pt idx="128">
                  <c:v>784751432.07142866</c:v>
                </c:pt>
                <c:pt idx="129">
                  <c:v>784751432.07142866</c:v>
                </c:pt>
                <c:pt idx="130">
                  <c:v>784751432.07142866</c:v>
                </c:pt>
                <c:pt idx="131">
                  <c:v>784751432.07142866</c:v>
                </c:pt>
                <c:pt idx="132">
                  <c:v>784751432.07142866</c:v>
                </c:pt>
                <c:pt idx="133">
                  <c:v>784751432.07142866</c:v>
                </c:pt>
                <c:pt idx="134">
                  <c:v>784751432.07142866</c:v>
                </c:pt>
                <c:pt idx="135">
                  <c:v>784751432.07142866</c:v>
                </c:pt>
                <c:pt idx="136">
                  <c:v>784751432.07142866</c:v>
                </c:pt>
                <c:pt idx="137">
                  <c:v>784751432.07142866</c:v>
                </c:pt>
                <c:pt idx="138">
                  <c:v>830819757.57142866</c:v>
                </c:pt>
                <c:pt idx="139">
                  <c:v>794498518.21428561</c:v>
                </c:pt>
                <c:pt idx="140">
                  <c:v>953764792.78571439</c:v>
                </c:pt>
                <c:pt idx="141">
                  <c:v>1069581988.5714287</c:v>
                </c:pt>
                <c:pt idx="142">
                  <c:v>1085639856.9285715</c:v>
                </c:pt>
                <c:pt idx="143">
                  <c:v>1129524860.7857141</c:v>
                </c:pt>
                <c:pt idx="144">
                  <c:v>1043492626.0714285</c:v>
                </c:pt>
                <c:pt idx="145">
                  <c:v>1096968046.5000002</c:v>
                </c:pt>
                <c:pt idx="146">
                  <c:v>997375598.64285707</c:v>
                </c:pt>
                <c:pt idx="147">
                  <c:v>1328400064.1428573</c:v>
                </c:pt>
                <c:pt idx="148">
                  <c:v>1407133853.9285717</c:v>
                </c:pt>
                <c:pt idx="149">
                  <c:v>1466578231.1428576</c:v>
                </c:pt>
                <c:pt idx="150">
                  <c:v>1406164173.8571432</c:v>
                </c:pt>
                <c:pt idx="151">
                  <c:v>1241942619.9999998</c:v>
                </c:pt>
                <c:pt idx="152">
                  <c:v>1105509060.7857144</c:v>
                </c:pt>
                <c:pt idx="153">
                  <c:v>1103969520.4285715</c:v>
                </c:pt>
                <c:pt idx="154">
                  <c:v>1505515938.2857144</c:v>
                </c:pt>
                <c:pt idx="155">
                  <c:v>1471118837.5714288</c:v>
                </c:pt>
                <c:pt idx="156">
                  <c:v>1464942913.1428573</c:v>
                </c:pt>
                <c:pt idx="157">
                  <c:v>1335366379.7857141</c:v>
                </c:pt>
                <c:pt idx="158">
                  <c:v>1397609160.7857141</c:v>
                </c:pt>
                <c:pt idx="159">
                  <c:v>1206780960.9999998</c:v>
                </c:pt>
                <c:pt idx="160">
                  <c:v>1073049806.3571429</c:v>
                </c:pt>
                <c:pt idx="161">
                  <c:v>1006504324.2857144</c:v>
                </c:pt>
                <c:pt idx="162">
                  <c:v>1023337225.9285715</c:v>
                </c:pt>
                <c:pt idx="163">
                  <c:v>1008512387.4999999</c:v>
                </c:pt>
                <c:pt idx="164">
                  <c:v>1014595704.3571428</c:v>
                </c:pt>
                <c:pt idx="165">
                  <c:v>1001509139.8571427</c:v>
                </c:pt>
              </c:numCache>
            </c:numRef>
          </c:val>
          <c:smooth val="0"/>
          <c:extLst>
            <c:ext xmlns:c16="http://schemas.microsoft.com/office/drawing/2014/chart" uri="{C3380CC4-5D6E-409C-BE32-E72D297353CC}">
              <c16:uniqueId val="{00000002-8711-4563-AAE2-C4A0E4D14B87}"/>
            </c:ext>
          </c:extLst>
        </c:ser>
        <c:dLbls>
          <c:showLegendKey val="0"/>
          <c:showVal val="0"/>
          <c:showCatName val="0"/>
          <c:showSerName val="0"/>
          <c:showPercent val="0"/>
          <c:showBubbleSize val="0"/>
        </c:dLbls>
        <c:marker val="1"/>
        <c:smooth val="0"/>
        <c:axId val="490929880"/>
        <c:axId val="1"/>
      </c:lineChart>
      <c:dateAx>
        <c:axId val="490929880"/>
        <c:scaling>
          <c:orientation val="minMax"/>
        </c:scaling>
        <c:delete val="0"/>
        <c:axPos val="b"/>
        <c:numFmt formatCode="mm/yyyy"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1"/>
        <c:crosses val="autoZero"/>
        <c:auto val="1"/>
        <c:lblOffset val="100"/>
        <c:baseTimeUnit val="days"/>
        <c:majorUnit val="1"/>
        <c:majorTimeUnit val="years"/>
        <c:minorUnit val="1"/>
        <c:minorTimeUnit val="years"/>
      </c:dateAx>
      <c:valAx>
        <c:axId val="1"/>
        <c:scaling>
          <c:orientation val="minMax"/>
        </c:scaling>
        <c:delete val="0"/>
        <c:axPos val="l"/>
        <c:majorGridlines>
          <c:spPr>
            <a:ln w="0">
              <a:prstDash val="sysDot"/>
            </a:ln>
          </c:spPr>
        </c:majorGridlines>
        <c:numFmt formatCode="_-* #,##0_р_._-;\-* #,##0_р_._-;_-* &quot;-&quot;??_р_._-;_-@_-"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0929880"/>
        <c:crosses val="autoZero"/>
        <c:crossBetween val="midCat"/>
        <c:dispUnits>
          <c:builtInUnit val="millions"/>
          <c:dispUnitsLbl>
            <c:layout>
              <c:manualLayout>
                <c:xMode val="edge"/>
                <c:yMode val="edge"/>
                <c:x val="1.3825143976764579E-2"/>
                <c:y val="0.29325905663771229"/>
              </c:manualLayout>
            </c:layout>
            <c:tx>
              <c:rich>
                <a:bodyPr rot="-5400000" vert="horz"/>
                <a:lstStyle/>
                <a:p>
                  <a:pPr>
                    <a:defRPr lang="ru-RU" b="0">
                      <a:latin typeface="Times New Roman" pitchFamily="18" charset="0"/>
                      <a:cs typeface="Times New Roman" pitchFamily="18" charset="0"/>
                    </a:defRPr>
                  </a:pPr>
                  <a:r>
                    <a:rPr lang="en-US" b="0">
                      <a:latin typeface="Times New Roman" pitchFamily="18" charset="0"/>
                      <a:cs typeface="Times New Roman" pitchFamily="18" charset="0"/>
                    </a:rPr>
                    <a:t>KZT mln.</a:t>
                  </a:r>
                </a:p>
              </c:rich>
            </c:tx>
          </c:dispUnitsLbl>
        </c:dispUnits>
      </c:valAx>
    </c:plotArea>
    <c:legend>
      <c:legendPos val="r"/>
      <c:layout>
        <c:manualLayout>
          <c:xMode val="edge"/>
          <c:yMode val="edge"/>
          <c:wMode val="edge"/>
          <c:hMode val="edge"/>
          <c:x val="6.2537807774028245E-2"/>
          <c:y val="0.7935069379126245"/>
          <c:w val="0.95658042744656924"/>
          <c:h val="0.94940385011600525"/>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7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8697600299962511E-2"/>
          <c:y val="4.7619186021164717E-2"/>
          <c:w val="0.92150074990625841"/>
          <c:h val="0.74831272217098987"/>
        </c:manualLayout>
      </c:layout>
      <c:barChart>
        <c:barDir val="col"/>
        <c:grouping val="clustered"/>
        <c:varyColors val="0"/>
        <c:ser>
          <c:idx val="7"/>
          <c:order val="0"/>
          <c:tx>
            <c:strRef>
              <c:f>'Figure 3.1.3.2'!$C$5</c:f>
              <c:strCache>
                <c:ptCount val="1"/>
                <c:pt idx="0">
                  <c:v>к4 </c:v>
                </c:pt>
              </c:strCache>
            </c:strRef>
          </c:tx>
          <c:invertIfNegative val="0"/>
          <c:cat>
            <c:strRef>
              <c:f>'Figure 3.1.3.2'!$B$6:$B$11</c:f>
              <c:strCache>
                <c:ptCount val="6"/>
                <c:pt idx="0">
                  <c:v>01.2010</c:v>
                </c:pt>
                <c:pt idx="1">
                  <c:v>01.2011</c:v>
                </c:pt>
                <c:pt idx="2">
                  <c:v>01.2012</c:v>
                </c:pt>
                <c:pt idx="3">
                  <c:v>04.2012</c:v>
                </c:pt>
                <c:pt idx="4">
                  <c:v>07.2012</c:v>
                </c:pt>
                <c:pt idx="5">
                  <c:v>10.2012</c:v>
                </c:pt>
              </c:strCache>
            </c:strRef>
          </c:cat>
          <c:val>
            <c:numRef>
              <c:f>'Figure 3.1.3.2'!$C$6:$C$11</c:f>
              <c:numCache>
                <c:formatCode>0.00</c:formatCode>
                <c:ptCount val="6"/>
                <c:pt idx="0">
                  <c:v>1.112308561326433</c:v>
                </c:pt>
                <c:pt idx="1">
                  <c:v>1.0101981731803111</c:v>
                </c:pt>
                <c:pt idx="2">
                  <c:v>0.89748868413662553</c:v>
                </c:pt>
                <c:pt idx="3">
                  <c:v>0.88125840477233264</c:v>
                </c:pt>
                <c:pt idx="4">
                  <c:v>0.95540550527866575</c:v>
                </c:pt>
                <c:pt idx="5">
                  <c:v>0.84383751687527486</c:v>
                </c:pt>
              </c:numCache>
            </c:numRef>
          </c:val>
          <c:extLst>
            <c:ext xmlns:c16="http://schemas.microsoft.com/office/drawing/2014/chart" uri="{C3380CC4-5D6E-409C-BE32-E72D297353CC}">
              <c16:uniqueId val="{00000000-872E-41DD-8DBD-CAB7B2D4FF63}"/>
            </c:ext>
          </c:extLst>
        </c:ser>
        <c:ser>
          <c:idx val="2"/>
          <c:order val="1"/>
          <c:tx>
            <c:strRef>
              <c:f>'Figure 3.1.3.2'!$D$5</c:f>
              <c:strCache>
                <c:ptCount val="1"/>
                <c:pt idx="0">
                  <c:v>к4-1</c:v>
                </c:pt>
              </c:strCache>
            </c:strRef>
          </c:tx>
          <c:invertIfNegative val="0"/>
          <c:cat>
            <c:strRef>
              <c:f>'Figure 3.1.3.2'!$B$6:$B$11</c:f>
              <c:strCache>
                <c:ptCount val="6"/>
                <c:pt idx="0">
                  <c:v>01.2010</c:v>
                </c:pt>
                <c:pt idx="1">
                  <c:v>01.2011</c:v>
                </c:pt>
                <c:pt idx="2">
                  <c:v>01.2012</c:v>
                </c:pt>
                <c:pt idx="3">
                  <c:v>04.2012</c:v>
                </c:pt>
                <c:pt idx="4">
                  <c:v>07.2012</c:v>
                </c:pt>
                <c:pt idx="5">
                  <c:v>10.2012</c:v>
                </c:pt>
              </c:strCache>
            </c:strRef>
          </c:cat>
          <c:val>
            <c:numRef>
              <c:f>'Figure 3.1.3.2'!$D$6:$D$11</c:f>
              <c:numCache>
                <c:formatCode>0.00</c:formatCode>
                <c:ptCount val="6"/>
                <c:pt idx="0">
                  <c:v>6.1672297565044971</c:v>
                </c:pt>
                <c:pt idx="1">
                  <c:v>7.5732494499095004</c:v>
                </c:pt>
                <c:pt idx="2">
                  <c:v>8.2455813439515246</c:v>
                </c:pt>
                <c:pt idx="3">
                  <c:v>12.094175442690998</c:v>
                </c:pt>
                <c:pt idx="4">
                  <c:v>8.1247504435061408</c:v>
                </c:pt>
                <c:pt idx="5">
                  <c:v>7.0430895439277341</c:v>
                </c:pt>
              </c:numCache>
            </c:numRef>
          </c:val>
          <c:extLst>
            <c:ext xmlns:c16="http://schemas.microsoft.com/office/drawing/2014/chart" uri="{C3380CC4-5D6E-409C-BE32-E72D297353CC}">
              <c16:uniqueId val="{00000001-872E-41DD-8DBD-CAB7B2D4FF63}"/>
            </c:ext>
          </c:extLst>
        </c:ser>
        <c:ser>
          <c:idx val="8"/>
          <c:order val="2"/>
          <c:tx>
            <c:strRef>
              <c:f>'Figure 3.1.3.2'!$E$5</c:f>
              <c:strCache>
                <c:ptCount val="1"/>
                <c:pt idx="0">
                  <c:v>к4-2 </c:v>
                </c:pt>
              </c:strCache>
            </c:strRef>
          </c:tx>
          <c:invertIfNegative val="0"/>
          <c:cat>
            <c:strRef>
              <c:f>'Figure 3.1.3.2'!$B$6:$B$11</c:f>
              <c:strCache>
                <c:ptCount val="6"/>
                <c:pt idx="0">
                  <c:v>01.2010</c:v>
                </c:pt>
                <c:pt idx="1">
                  <c:v>01.2011</c:v>
                </c:pt>
                <c:pt idx="2">
                  <c:v>01.2012</c:v>
                </c:pt>
                <c:pt idx="3">
                  <c:v>04.2012</c:v>
                </c:pt>
                <c:pt idx="4">
                  <c:v>07.2012</c:v>
                </c:pt>
                <c:pt idx="5">
                  <c:v>10.2012</c:v>
                </c:pt>
              </c:strCache>
            </c:strRef>
          </c:cat>
          <c:val>
            <c:numRef>
              <c:f>'Figure 3.1.3.2'!$E$6:$E$11</c:f>
              <c:numCache>
                <c:formatCode>0.00</c:formatCode>
                <c:ptCount val="6"/>
                <c:pt idx="0">
                  <c:v>3.3517445661839962</c:v>
                </c:pt>
                <c:pt idx="1">
                  <c:v>4.6328876055431873</c:v>
                </c:pt>
                <c:pt idx="2">
                  <c:v>4.1895896021718153</c:v>
                </c:pt>
                <c:pt idx="3">
                  <c:v>6.4204941421441388</c:v>
                </c:pt>
                <c:pt idx="4">
                  <c:v>4.5966227407466365</c:v>
                </c:pt>
                <c:pt idx="5">
                  <c:v>5.0853656911721892</c:v>
                </c:pt>
              </c:numCache>
            </c:numRef>
          </c:val>
          <c:extLst>
            <c:ext xmlns:c16="http://schemas.microsoft.com/office/drawing/2014/chart" uri="{C3380CC4-5D6E-409C-BE32-E72D297353CC}">
              <c16:uniqueId val="{00000002-872E-41DD-8DBD-CAB7B2D4FF63}"/>
            </c:ext>
          </c:extLst>
        </c:ser>
        <c:ser>
          <c:idx val="10"/>
          <c:order val="3"/>
          <c:tx>
            <c:strRef>
              <c:f>'Figure 3.1.3.2'!$F$5</c:f>
              <c:strCache>
                <c:ptCount val="1"/>
                <c:pt idx="0">
                  <c:v>к4-3 </c:v>
                </c:pt>
              </c:strCache>
            </c:strRef>
          </c:tx>
          <c:invertIfNegative val="0"/>
          <c:cat>
            <c:strRef>
              <c:f>'Figure 3.1.3.2'!$B$6:$B$11</c:f>
              <c:strCache>
                <c:ptCount val="6"/>
                <c:pt idx="0">
                  <c:v>01.2010</c:v>
                </c:pt>
                <c:pt idx="1">
                  <c:v>01.2011</c:v>
                </c:pt>
                <c:pt idx="2">
                  <c:v>01.2012</c:v>
                </c:pt>
                <c:pt idx="3">
                  <c:v>04.2012</c:v>
                </c:pt>
                <c:pt idx="4">
                  <c:v>07.2012</c:v>
                </c:pt>
                <c:pt idx="5">
                  <c:v>10.2012</c:v>
                </c:pt>
              </c:strCache>
            </c:strRef>
          </c:cat>
          <c:val>
            <c:numRef>
              <c:f>'Figure 3.1.3.2'!$F$6:$F$11</c:f>
              <c:numCache>
                <c:formatCode>0.00</c:formatCode>
                <c:ptCount val="6"/>
                <c:pt idx="0">
                  <c:v>2.4566491969509934</c:v>
                </c:pt>
                <c:pt idx="1">
                  <c:v>2.9314086132047423</c:v>
                </c:pt>
                <c:pt idx="2">
                  <c:v>2.70390936489316</c:v>
                </c:pt>
                <c:pt idx="3">
                  <c:v>3.6543557846475503</c:v>
                </c:pt>
                <c:pt idx="4">
                  <c:v>3.0070013427372357</c:v>
                </c:pt>
                <c:pt idx="5">
                  <c:v>2.9427428379442926</c:v>
                </c:pt>
              </c:numCache>
            </c:numRef>
          </c:val>
          <c:extLst>
            <c:ext xmlns:c16="http://schemas.microsoft.com/office/drawing/2014/chart" uri="{C3380CC4-5D6E-409C-BE32-E72D297353CC}">
              <c16:uniqueId val="{00000003-872E-41DD-8DBD-CAB7B2D4FF63}"/>
            </c:ext>
          </c:extLst>
        </c:ser>
        <c:dLbls>
          <c:showLegendKey val="0"/>
          <c:showVal val="0"/>
          <c:showCatName val="0"/>
          <c:showSerName val="0"/>
          <c:showPercent val="0"/>
          <c:showBubbleSize val="0"/>
        </c:dLbls>
        <c:gapWidth val="150"/>
        <c:axId val="491131504"/>
        <c:axId val="1"/>
      </c:barChart>
      <c:catAx>
        <c:axId val="491131504"/>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ru-RU"/>
            </a:pPr>
            <a:endParaRPr lang="ru-RU"/>
          </a:p>
        </c:txPr>
        <c:crossAx val="491131504"/>
        <c:crosses val="autoZero"/>
        <c:crossBetween val="between"/>
      </c:valAx>
    </c:plotArea>
    <c:legend>
      <c:legendPos val="b"/>
      <c:layout>
        <c:manualLayout>
          <c:xMode val="edge"/>
          <c:yMode val="edge"/>
          <c:wMode val="edge"/>
          <c:hMode val="edge"/>
          <c:x val="9.8014623172103486E-3"/>
          <c:y val="0.8729914166134638"/>
          <c:w val="1"/>
          <c:h val="0.99826913527700922"/>
        </c:manualLayout>
      </c:layout>
      <c:overlay val="0"/>
      <c:txPr>
        <a:bodyPr/>
        <a:lstStyle/>
        <a:p>
          <a:pPr>
            <a:defRPr lang="ru-RU"/>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7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489534367566219"/>
          <c:y val="8.5324232081911269E-2"/>
          <c:w val="0.86247282577766438"/>
          <c:h val="0.61433447098976113"/>
        </c:manualLayout>
      </c:layout>
      <c:barChart>
        <c:barDir val="col"/>
        <c:grouping val="stacked"/>
        <c:varyColors val="0"/>
        <c:ser>
          <c:idx val="0"/>
          <c:order val="0"/>
          <c:tx>
            <c:strRef>
              <c:f>'Figure 3.1.3.3'!$B$6</c:f>
              <c:strCache>
                <c:ptCount val="1"/>
                <c:pt idx="0">
                  <c:v>Less than 1 year</c:v>
                </c:pt>
              </c:strCache>
            </c:strRef>
          </c:tx>
          <c:invertIfNegative val="0"/>
          <c:cat>
            <c:multiLvlStrRef>
              <c:f>'Figure 3.1.3.3'!$C$4:$K$5</c:f>
              <c:multiLvlStrCache>
                <c:ptCount val="9"/>
                <c:lvl>
                  <c:pt idx="0">
                    <c:v>10.2009</c:v>
                  </c:pt>
                  <c:pt idx="1">
                    <c:v>10.2010</c:v>
                  </c:pt>
                  <c:pt idx="2">
                    <c:v>10.2011</c:v>
                  </c:pt>
                  <c:pt idx="3">
                    <c:v>10.2012</c:v>
                  </c:pt>
                  <c:pt idx="5">
                    <c:v>10.2009</c:v>
                  </c:pt>
                  <c:pt idx="6">
                    <c:v>10.2010</c:v>
                  </c:pt>
                  <c:pt idx="7">
                    <c:v>10.2011</c:v>
                  </c:pt>
                  <c:pt idx="8">
                    <c:v>10.2012</c:v>
                  </c:pt>
                </c:lvl>
                <c:lvl>
                  <c:pt idx="0">
                    <c:v>Assets</c:v>
                  </c:pt>
                  <c:pt idx="5">
                    <c:v>Liabilities</c:v>
                  </c:pt>
                </c:lvl>
              </c:multiLvlStrCache>
            </c:multiLvlStrRef>
          </c:cat>
          <c:val>
            <c:numRef>
              <c:f>'Figure 3.1.3.3'!$C$6:$K$6</c:f>
              <c:numCache>
                <c:formatCode>0.00</c:formatCode>
                <c:ptCount val="9"/>
                <c:pt idx="0">
                  <c:v>46.854986677912223</c:v>
                </c:pt>
                <c:pt idx="1">
                  <c:v>50.164276624866446</c:v>
                </c:pt>
                <c:pt idx="2">
                  <c:v>53.106099618976231</c:v>
                </c:pt>
                <c:pt idx="3">
                  <c:v>55.237966403371708</c:v>
                </c:pt>
                <c:pt idx="5">
                  <c:v>51.769790005723358</c:v>
                </c:pt>
                <c:pt idx="6">
                  <c:v>60.687388714342283</c:v>
                </c:pt>
                <c:pt idx="7">
                  <c:v>65.049225358037503</c:v>
                </c:pt>
                <c:pt idx="8">
                  <c:v>69.419332554327369</c:v>
                </c:pt>
              </c:numCache>
            </c:numRef>
          </c:val>
          <c:extLst>
            <c:ext xmlns:c16="http://schemas.microsoft.com/office/drawing/2014/chart" uri="{C3380CC4-5D6E-409C-BE32-E72D297353CC}">
              <c16:uniqueId val="{00000000-E5CF-4E1F-AA95-EF6DD68B59D0}"/>
            </c:ext>
          </c:extLst>
        </c:ser>
        <c:ser>
          <c:idx val="1"/>
          <c:order val="1"/>
          <c:tx>
            <c:strRef>
              <c:f>'Figure 3.1.3.3'!$B$7</c:f>
              <c:strCache>
                <c:ptCount val="1"/>
                <c:pt idx="0">
                  <c:v>From 1 to 3 years</c:v>
                </c:pt>
              </c:strCache>
            </c:strRef>
          </c:tx>
          <c:invertIfNegative val="0"/>
          <c:cat>
            <c:multiLvlStrRef>
              <c:f>'Figure 3.1.3.3'!$C$4:$K$5</c:f>
              <c:multiLvlStrCache>
                <c:ptCount val="9"/>
                <c:lvl>
                  <c:pt idx="0">
                    <c:v>10.2009</c:v>
                  </c:pt>
                  <c:pt idx="1">
                    <c:v>10.2010</c:v>
                  </c:pt>
                  <c:pt idx="2">
                    <c:v>10.2011</c:v>
                  </c:pt>
                  <c:pt idx="3">
                    <c:v>10.2012</c:v>
                  </c:pt>
                  <c:pt idx="5">
                    <c:v>10.2009</c:v>
                  </c:pt>
                  <c:pt idx="6">
                    <c:v>10.2010</c:v>
                  </c:pt>
                  <c:pt idx="7">
                    <c:v>10.2011</c:v>
                  </c:pt>
                  <c:pt idx="8">
                    <c:v>10.2012</c:v>
                  </c:pt>
                </c:lvl>
                <c:lvl>
                  <c:pt idx="0">
                    <c:v>Assets</c:v>
                  </c:pt>
                  <c:pt idx="5">
                    <c:v>Liabilities</c:v>
                  </c:pt>
                </c:lvl>
              </c:multiLvlStrCache>
            </c:multiLvlStrRef>
          </c:cat>
          <c:val>
            <c:numRef>
              <c:f>'Figure 3.1.3.3'!$C$7:$K$7</c:f>
              <c:numCache>
                <c:formatCode>0.00</c:formatCode>
                <c:ptCount val="9"/>
                <c:pt idx="0">
                  <c:v>14.433877578188376</c:v>
                </c:pt>
                <c:pt idx="1">
                  <c:v>14.311757681370171</c:v>
                </c:pt>
                <c:pt idx="2">
                  <c:v>12.972298706057222</c:v>
                </c:pt>
                <c:pt idx="3">
                  <c:v>13.935283293530981</c:v>
                </c:pt>
                <c:pt idx="5">
                  <c:v>23.177307244689089</c:v>
                </c:pt>
                <c:pt idx="6">
                  <c:v>19.481698939816738</c:v>
                </c:pt>
                <c:pt idx="7">
                  <c:v>17.470255453048459</c:v>
                </c:pt>
                <c:pt idx="8">
                  <c:v>15.582854366562993</c:v>
                </c:pt>
              </c:numCache>
            </c:numRef>
          </c:val>
          <c:extLst>
            <c:ext xmlns:c16="http://schemas.microsoft.com/office/drawing/2014/chart" uri="{C3380CC4-5D6E-409C-BE32-E72D297353CC}">
              <c16:uniqueId val="{00000001-E5CF-4E1F-AA95-EF6DD68B59D0}"/>
            </c:ext>
          </c:extLst>
        </c:ser>
        <c:ser>
          <c:idx val="2"/>
          <c:order val="2"/>
          <c:tx>
            <c:strRef>
              <c:f>'Figure 3.1.3.3'!$B$8</c:f>
              <c:strCache>
                <c:ptCount val="1"/>
                <c:pt idx="0">
                  <c:v>Over 3 years</c:v>
                </c:pt>
              </c:strCache>
            </c:strRef>
          </c:tx>
          <c:invertIfNegative val="0"/>
          <c:cat>
            <c:multiLvlStrRef>
              <c:f>'Figure 3.1.3.3'!$C$4:$K$5</c:f>
              <c:multiLvlStrCache>
                <c:ptCount val="9"/>
                <c:lvl>
                  <c:pt idx="0">
                    <c:v>10.2009</c:v>
                  </c:pt>
                  <c:pt idx="1">
                    <c:v>10.2010</c:v>
                  </c:pt>
                  <c:pt idx="2">
                    <c:v>10.2011</c:v>
                  </c:pt>
                  <c:pt idx="3">
                    <c:v>10.2012</c:v>
                  </c:pt>
                  <c:pt idx="5">
                    <c:v>10.2009</c:v>
                  </c:pt>
                  <c:pt idx="6">
                    <c:v>10.2010</c:v>
                  </c:pt>
                  <c:pt idx="7">
                    <c:v>10.2011</c:v>
                  </c:pt>
                  <c:pt idx="8">
                    <c:v>10.2012</c:v>
                  </c:pt>
                </c:lvl>
                <c:lvl>
                  <c:pt idx="0">
                    <c:v>Assets</c:v>
                  </c:pt>
                  <c:pt idx="5">
                    <c:v>Liabilities</c:v>
                  </c:pt>
                </c:lvl>
              </c:multiLvlStrCache>
            </c:multiLvlStrRef>
          </c:cat>
          <c:val>
            <c:numRef>
              <c:f>'Figure 3.1.3.3'!$C$8:$K$8</c:f>
              <c:numCache>
                <c:formatCode>0.00</c:formatCode>
                <c:ptCount val="9"/>
                <c:pt idx="0">
                  <c:v>38.711135743899398</c:v>
                </c:pt>
                <c:pt idx="1">
                  <c:v>35.523965693763387</c:v>
                </c:pt>
                <c:pt idx="2">
                  <c:v>33.921601674966553</c:v>
                </c:pt>
                <c:pt idx="3">
                  <c:v>30.82675030309731</c:v>
                </c:pt>
                <c:pt idx="5">
                  <c:v>25.05290274958756</c:v>
                </c:pt>
                <c:pt idx="6">
                  <c:v>19.830912345840972</c:v>
                </c:pt>
                <c:pt idx="7">
                  <c:v>17.480519188914041</c:v>
                </c:pt>
                <c:pt idx="8">
                  <c:v>14.997813079109648</c:v>
                </c:pt>
              </c:numCache>
            </c:numRef>
          </c:val>
          <c:extLst>
            <c:ext xmlns:c16="http://schemas.microsoft.com/office/drawing/2014/chart" uri="{C3380CC4-5D6E-409C-BE32-E72D297353CC}">
              <c16:uniqueId val="{00000002-E5CF-4E1F-AA95-EF6DD68B59D0}"/>
            </c:ext>
          </c:extLst>
        </c:ser>
        <c:dLbls>
          <c:showLegendKey val="0"/>
          <c:showVal val="0"/>
          <c:showCatName val="0"/>
          <c:showSerName val="0"/>
          <c:showPercent val="0"/>
          <c:showBubbleSize val="0"/>
        </c:dLbls>
        <c:gapWidth val="70"/>
        <c:overlap val="100"/>
        <c:axId val="491130192"/>
        <c:axId val="1"/>
      </c:barChart>
      <c:catAx>
        <c:axId val="491130192"/>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0">
              <a:prstDash val="sysDot"/>
            </a:ln>
          </c:spPr>
        </c:majorGridlines>
        <c:title>
          <c:tx>
            <c:rich>
              <a:bodyPr rot="0" vert="horz"/>
              <a:lstStyle/>
              <a:p>
                <a:pPr>
                  <a:defRPr lang="ru-RU" b="0"/>
                </a:pPr>
                <a:r>
                  <a:rPr lang="ru-RU" b="0"/>
                  <a:t>%</a:t>
                </a:r>
              </a:p>
            </c:rich>
          </c:tx>
          <c:layout>
            <c:manualLayout>
              <c:xMode val="edge"/>
              <c:yMode val="edge"/>
              <c:x val="3.4246027888489247E-3"/>
              <c:y val="0.36177464955144273"/>
            </c:manualLayout>
          </c:layout>
          <c:overlay val="0"/>
        </c:title>
        <c:numFmt formatCode="0" sourceLinked="0"/>
        <c:majorTickMark val="out"/>
        <c:minorTickMark val="none"/>
        <c:tickLblPos val="nextTo"/>
        <c:txPr>
          <a:bodyPr rot="0" vert="horz"/>
          <a:lstStyle/>
          <a:p>
            <a:pPr>
              <a:defRPr lang="ru-RU"/>
            </a:pPr>
            <a:endParaRPr lang="ru-RU"/>
          </a:p>
        </c:txPr>
        <c:crossAx val="491130192"/>
        <c:crosses val="autoZero"/>
        <c:crossBetween val="between"/>
      </c:valAx>
    </c:plotArea>
    <c:legend>
      <c:legendPos val="r"/>
      <c:layout>
        <c:manualLayout>
          <c:xMode val="edge"/>
          <c:yMode val="edge"/>
          <c:wMode val="edge"/>
          <c:hMode val="edge"/>
          <c:x val="0.10105289307972305"/>
          <c:y val="0.91156762960899984"/>
          <c:w val="0.92487411295810251"/>
          <c:h val="0.97959507473141416"/>
        </c:manualLayout>
      </c:layout>
      <c:overlay val="0"/>
      <c:txPr>
        <a:bodyPr/>
        <a:lstStyle/>
        <a:p>
          <a:pPr>
            <a:defRPr lang="ru-RU"/>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7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0303183504275992"/>
          <c:y val="4.8780681452781659E-2"/>
          <c:w val="0.8465506387347338"/>
          <c:h val="0.65128982716169814"/>
        </c:manualLayout>
      </c:layout>
      <c:areaChart>
        <c:grouping val="standard"/>
        <c:varyColors val="0"/>
        <c:ser>
          <c:idx val="3"/>
          <c:order val="3"/>
          <c:tx>
            <c:strRef>
              <c:f>'Figure 3.1.3.4'!$F$4:$F$5</c:f>
              <c:strCache>
                <c:ptCount val="2"/>
                <c:pt idx="0">
                  <c:v>Assets</c:v>
                </c:pt>
                <c:pt idx="1">
                  <c:v>demand</c:v>
                </c:pt>
              </c:strCache>
            </c:strRef>
          </c:tx>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3.1.3.4'!$F$6:$F$17</c:f>
              <c:numCache>
                <c:formatCode>0.00</c:formatCode>
                <c:ptCount val="12"/>
                <c:pt idx="0">
                  <c:v>17.49147612680509</c:v>
                </c:pt>
                <c:pt idx="1">
                  <c:v>19.737946658628093</c:v>
                </c:pt>
                <c:pt idx="2">
                  <c:v>24.903350747190718</c:v>
                </c:pt>
                <c:pt idx="3">
                  <c:v>27.54668334598443</c:v>
                </c:pt>
                <c:pt idx="4">
                  <c:v>28.019438564184256</c:v>
                </c:pt>
                <c:pt idx="5">
                  <c:v>24.673660941618568</c:v>
                </c:pt>
                <c:pt idx="6">
                  <c:v>27.553733602161135</c:v>
                </c:pt>
                <c:pt idx="7">
                  <c:v>26.998898477227517</c:v>
                </c:pt>
                <c:pt idx="8">
                  <c:v>31.687186003185886</c:v>
                </c:pt>
                <c:pt idx="9">
                  <c:v>28.539768823780676</c:v>
                </c:pt>
                <c:pt idx="10">
                  <c:v>27.943654479556756</c:v>
                </c:pt>
                <c:pt idx="11">
                  <c:v>29.462951410018711</c:v>
                </c:pt>
              </c:numCache>
            </c:numRef>
          </c:val>
          <c:extLst>
            <c:ext xmlns:c16="http://schemas.microsoft.com/office/drawing/2014/chart" uri="{C3380CC4-5D6E-409C-BE32-E72D297353CC}">
              <c16:uniqueId val="{00000000-C5A9-495C-9C2E-2AEABF7BEB31}"/>
            </c:ext>
          </c:extLst>
        </c:ser>
        <c:ser>
          <c:idx val="4"/>
          <c:order val="4"/>
          <c:tx>
            <c:strRef>
              <c:f>'Figure 3.1.3.4'!$G$4:$G$5</c:f>
              <c:strCache>
                <c:ptCount val="2"/>
                <c:pt idx="0">
                  <c:v>Assets</c:v>
                </c:pt>
                <c:pt idx="1">
                  <c:v>less than 1 month</c:v>
                </c:pt>
              </c:strCache>
            </c:strRef>
          </c:tx>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3.1.3.4'!$G$6:$G$17</c:f>
              <c:numCache>
                <c:formatCode>0.00</c:formatCode>
                <c:ptCount val="12"/>
                <c:pt idx="0">
                  <c:v>12.164889288976873</c:v>
                </c:pt>
                <c:pt idx="1">
                  <c:v>14.345018425957997</c:v>
                </c:pt>
                <c:pt idx="2">
                  <c:v>9.6321923321343039</c:v>
                </c:pt>
                <c:pt idx="3">
                  <c:v>7.9161058192761953</c:v>
                </c:pt>
                <c:pt idx="4">
                  <c:v>9.0895540059101254</c:v>
                </c:pt>
                <c:pt idx="5">
                  <c:v>11.661815462105558</c:v>
                </c:pt>
                <c:pt idx="6">
                  <c:v>9.3278938981451009</c:v>
                </c:pt>
                <c:pt idx="7">
                  <c:v>8.8974331291947006</c:v>
                </c:pt>
                <c:pt idx="8">
                  <c:v>8.1241819131032518</c:v>
                </c:pt>
                <c:pt idx="9">
                  <c:v>11.186466801050637</c:v>
                </c:pt>
                <c:pt idx="10">
                  <c:v>9.952718958908978</c:v>
                </c:pt>
                <c:pt idx="11">
                  <c:v>9.9955350196061854</c:v>
                </c:pt>
              </c:numCache>
            </c:numRef>
          </c:val>
          <c:extLst>
            <c:ext xmlns:c16="http://schemas.microsoft.com/office/drawing/2014/chart" uri="{C3380CC4-5D6E-409C-BE32-E72D297353CC}">
              <c16:uniqueId val="{00000001-C5A9-495C-9C2E-2AEABF7BEB31}"/>
            </c:ext>
          </c:extLst>
        </c:ser>
        <c:ser>
          <c:idx val="5"/>
          <c:order val="5"/>
          <c:tx>
            <c:strRef>
              <c:f>'Figure 3.1.3.4'!$H$4:$H$5</c:f>
              <c:strCache>
                <c:ptCount val="2"/>
                <c:pt idx="0">
                  <c:v>Assets</c:v>
                </c:pt>
                <c:pt idx="1">
                  <c:v>less than 3 months</c:v>
                </c:pt>
              </c:strCache>
            </c:strRef>
          </c:tx>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3.1.3.4'!$H$6:$H$17</c:f>
              <c:numCache>
                <c:formatCode>0.00</c:formatCode>
                <c:ptCount val="12"/>
                <c:pt idx="0">
                  <c:v>5.5399316209878497</c:v>
                </c:pt>
                <c:pt idx="1">
                  <c:v>5.575414616433557</c:v>
                </c:pt>
                <c:pt idx="2">
                  <c:v>5.4728340360105658</c:v>
                </c:pt>
                <c:pt idx="3">
                  <c:v>5.6039108385997514</c:v>
                </c:pt>
                <c:pt idx="4">
                  <c:v>4.3747875906216631</c:v>
                </c:pt>
                <c:pt idx="5">
                  <c:v>5.7620771587567745</c:v>
                </c:pt>
                <c:pt idx="6">
                  <c:v>5.2447276059035399</c:v>
                </c:pt>
                <c:pt idx="7">
                  <c:v>4.3723895511266093</c:v>
                </c:pt>
                <c:pt idx="8">
                  <c:v>4.1064772060233183</c:v>
                </c:pt>
                <c:pt idx="9">
                  <c:v>4.08256996057814</c:v>
                </c:pt>
                <c:pt idx="10">
                  <c:v>4.1503782092677799</c:v>
                </c:pt>
                <c:pt idx="11">
                  <c:v>6.848307212603129</c:v>
                </c:pt>
              </c:numCache>
            </c:numRef>
          </c:val>
          <c:extLst>
            <c:ext xmlns:c16="http://schemas.microsoft.com/office/drawing/2014/chart" uri="{C3380CC4-5D6E-409C-BE32-E72D297353CC}">
              <c16:uniqueId val="{00000002-C5A9-495C-9C2E-2AEABF7BEB31}"/>
            </c:ext>
          </c:extLst>
        </c:ser>
        <c:dLbls>
          <c:showLegendKey val="0"/>
          <c:showVal val="0"/>
          <c:showCatName val="0"/>
          <c:showSerName val="0"/>
          <c:showPercent val="0"/>
          <c:showBubbleSize val="0"/>
        </c:dLbls>
        <c:axId val="491136760"/>
        <c:axId val="1"/>
      </c:areaChart>
      <c:lineChart>
        <c:grouping val="standard"/>
        <c:varyColors val="0"/>
        <c:ser>
          <c:idx val="0"/>
          <c:order val="0"/>
          <c:tx>
            <c:strRef>
              <c:f>'Figure 3.1.3.4'!$C$4:$C$5</c:f>
              <c:strCache>
                <c:ptCount val="2"/>
                <c:pt idx="0">
                  <c:v>Liabilities</c:v>
                </c:pt>
                <c:pt idx="1">
                  <c:v>demand</c:v>
                </c:pt>
              </c:strCache>
            </c:strRef>
          </c:tx>
          <c:spPr>
            <a:ln w="38100">
              <a:solidFill>
                <a:srgbClr val="FFFF00"/>
              </a:solidFill>
            </a:ln>
          </c:spPr>
          <c:marker>
            <c:symbol val="none"/>
          </c:marker>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3.1.3.4'!$C$6:$C$17</c:f>
              <c:numCache>
                <c:formatCode>0.00</c:formatCode>
                <c:ptCount val="12"/>
                <c:pt idx="0">
                  <c:v>19.417813460606954</c:v>
                </c:pt>
                <c:pt idx="1">
                  <c:v>21.936163954538202</c:v>
                </c:pt>
                <c:pt idx="2">
                  <c:v>24.900333135105658</c:v>
                </c:pt>
                <c:pt idx="3">
                  <c:v>24.053325635529905</c:v>
                </c:pt>
                <c:pt idx="4">
                  <c:v>25.561537642059573</c:v>
                </c:pt>
                <c:pt idx="5">
                  <c:v>26.692594426750489</c:v>
                </c:pt>
                <c:pt idx="6">
                  <c:v>26.611447951402695</c:v>
                </c:pt>
                <c:pt idx="7">
                  <c:v>25.393808068987809</c:v>
                </c:pt>
                <c:pt idx="8">
                  <c:v>25.794841319573326</c:v>
                </c:pt>
                <c:pt idx="9">
                  <c:v>25.77607978683854</c:v>
                </c:pt>
                <c:pt idx="10">
                  <c:v>24.67590042698486</c:v>
                </c:pt>
                <c:pt idx="11">
                  <c:v>24.902051918905453</c:v>
                </c:pt>
              </c:numCache>
            </c:numRef>
          </c:val>
          <c:smooth val="0"/>
          <c:extLst>
            <c:ext xmlns:c16="http://schemas.microsoft.com/office/drawing/2014/chart" uri="{C3380CC4-5D6E-409C-BE32-E72D297353CC}">
              <c16:uniqueId val="{00000003-C5A9-495C-9C2E-2AEABF7BEB31}"/>
            </c:ext>
          </c:extLst>
        </c:ser>
        <c:ser>
          <c:idx val="1"/>
          <c:order val="1"/>
          <c:tx>
            <c:strRef>
              <c:f>'Figure 3.1.3.4'!$D$4:$D$5</c:f>
              <c:strCache>
                <c:ptCount val="2"/>
                <c:pt idx="0">
                  <c:v>Liabilities</c:v>
                </c:pt>
                <c:pt idx="1">
                  <c:v>less than 1 month</c:v>
                </c:pt>
              </c:strCache>
            </c:strRef>
          </c:tx>
          <c:spPr>
            <a:ln w="38100"/>
          </c:spPr>
          <c:marker>
            <c:symbol val="none"/>
          </c:marker>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3.1.3.4'!$D$6:$D$17</c:f>
              <c:numCache>
                <c:formatCode>0.00</c:formatCode>
                <c:ptCount val="12"/>
                <c:pt idx="0">
                  <c:v>6.3610443984265563</c:v>
                </c:pt>
                <c:pt idx="1">
                  <c:v>5.3481534652098039</c:v>
                </c:pt>
                <c:pt idx="2">
                  <c:v>5.8099266680553798</c:v>
                </c:pt>
                <c:pt idx="3">
                  <c:v>6.4238706297385511</c:v>
                </c:pt>
                <c:pt idx="4">
                  <c:v>5.553569673012916</c:v>
                </c:pt>
                <c:pt idx="5">
                  <c:v>5.6066765783699113</c:v>
                </c:pt>
                <c:pt idx="6">
                  <c:v>5.6155007834182502</c:v>
                </c:pt>
                <c:pt idx="7">
                  <c:v>6.2445483814097686</c:v>
                </c:pt>
                <c:pt idx="8">
                  <c:v>7.3332420104047751</c:v>
                </c:pt>
                <c:pt idx="9">
                  <c:v>5.419489272034907</c:v>
                </c:pt>
                <c:pt idx="10">
                  <c:v>7.2404590570652347</c:v>
                </c:pt>
                <c:pt idx="11">
                  <c:v>1.6840492343799967</c:v>
                </c:pt>
              </c:numCache>
            </c:numRef>
          </c:val>
          <c:smooth val="0"/>
          <c:extLst>
            <c:ext xmlns:c16="http://schemas.microsoft.com/office/drawing/2014/chart" uri="{C3380CC4-5D6E-409C-BE32-E72D297353CC}">
              <c16:uniqueId val="{00000004-C5A9-495C-9C2E-2AEABF7BEB31}"/>
            </c:ext>
          </c:extLst>
        </c:ser>
        <c:ser>
          <c:idx val="2"/>
          <c:order val="2"/>
          <c:tx>
            <c:strRef>
              <c:f>'Figure 3.1.3.4'!$E$4:$E$5</c:f>
              <c:strCache>
                <c:ptCount val="2"/>
                <c:pt idx="0">
                  <c:v>Liabilities</c:v>
                </c:pt>
                <c:pt idx="1">
                  <c:v>less than 3 months</c:v>
                </c:pt>
              </c:strCache>
            </c:strRef>
          </c:tx>
          <c:spPr>
            <a:ln w="38100">
              <a:solidFill>
                <a:srgbClr val="92D050"/>
              </a:solidFill>
            </a:ln>
          </c:spPr>
          <c:marker>
            <c:symbol val="none"/>
          </c:marker>
          <c:cat>
            <c:strRef>
              <c:f>'Figure 3.1.3.4'!$B$6:$B$17</c:f>
              <c:strCache>
                <c:ptCount val="12"/>
                <c:pt idx="0">
                  <c:v>01.2010</c:v>
                </c:pt>
                <c:pt idx="1">
                  <c:v>01.2011</c:v>
                </c:pt>
                <c:pt idx="2">
                  <c:v>01.2012</c:v>
                </c:pt>
                <c:pt idx="3">
                  <c:v>02.2012</c:v>
                </c:pt>
                <c:pt idx="4">
                  <c:v>03.2012</c:v>
                </c:pt>
                <c:pt idx="5">
                  <c:v>04.2012</c:v>
                </c:pt>
                <c:pt idx="6">
                  <c:v>05.2012</c:v>
                </c:pt>
                <c:pt idx="7">
                  <c:v>06.2012</c:v>
                </c:pt>
                <c:pt idx="8">
                  <c:v>07.2012</c:v>
                </c:pt>
                <c:pt idx="9">
                  <c:v>08.2012</c:v>
                </c:pt>
                <c:pt idx="10">
                  <c:v>09.2012</c:v>
                </c:pt>
                <c:pt idx="11">
                  <c:v>10.2012</c:v>
                </c:pt>
              </c:strCache>
            </c:strRef>
          </c:cat>
          <c:val>
            <c:numRef>
              <c:f>'Figure 3.1.3.4'!$E$6:$E$17</c:f>
              <c:numCache>
                <c:formatCode>0.00</c:formatCode>
                <c:ptCount val="12"/>
                <c:pt idx="0">
                  <c:v>5.7247035863956315</c:v>
                </c:pt>
                <c:pt idx="1">
                  <c:v>6.4808924851681855</c:v>
                </c:pt>
                <c:pt idx="2">
                  <c:v>6.0913616840750739</c:v>
                </c:pt>
                <c:pt idx="3">
                  <c:v>5.7689765445548922</c:v>
                </c:pt>
                <c:pt idx="4">
                  <c:v>5.3691221805543394</c:v>
                </c:pt>
                <c:pt idx="5">
                  <c:v>5.3311371753570373</c:v>
                </c:pt>
                <c:pt idx="6">
                  <c:v>5.7187814079965138</c:v>
                </c:pt>
                <c:pt idx="7">
                  <c:v>5.3453964369225835</c:v>
                </c:pt>
                <c:pt idx="8">
                  <c:v>4.8173970844862728</c:v>
                </c:pt>
                <c:pt idx="9">
                  <c:v>5.280604749729962</c:v>
                </c:pt>
                <c:pt idx="10">
                  <c:v>4.7798764369766982</c:v>
                </c:pt>
                <c:pt idx="11">
                  <c:v>7.9125563618814772</c:v>
                </c:pt>
              </c:numCache>
            </c:numRef>
          </c:val>
          <c:smooth val="0"/>
          <c:extLst>
            <c:ext xmlns:c16="http://schemas.microsoft.com/office/drawing/2014/chart" uri="{C3380CC4-5D6E-409C-BE32-E72D297353CC}">
              <c16:uniqueId val="{00000005-C5A9-495C-9C2E-2AEABF7BEB31}"/>
            </c:ext>
          </c:extLst>
        </c:ser>
        <c:dLbls>
          <c:showLegendKey val="0"/>
          <c:showVal val="0"/>
          <c:showCatName val="0"/>
          <c:showSerName val="0"/>
          <c:showPercent val="0"/>
          <c:showBubbleSize val="0"/>
        </c:dLbls>
        <c:marker val="1"/>
        <c:smooth val="0"/>
        <c:axId val="491136760"/>
        <c:axId val="1"/>
      </c:lineChart>
      <c:catAx>
        <c:axId val="491136760"/>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0">
              <a:prstDash val="sysDot"/>
            </a:ln>
          </c:spPr>
        </c:majorGridlines>
        <c:title>
          <c:tx>
            <c:rich>
              <a:bodyPr rot="0" vert="horz"/>
              <a:lstStyle/>
              <a:p>
                <a:pPr>
                  <a:defRPr lang="ru-RU" b="0"/>
                </a:pPr>
                <a:r>
                  <a:rPr lang="ru-RU" b="0"/>
                  <a:t>%</a:t>
                </a:r>
              </a:p>
            </c:rich>
          </c:tx>
          <c:layout>
            <c:manualLayout>
              <c:xMode val="edge"/>
              <c:yMode val="edge"/>
              <c:x val="1.4005700092497384E-2"/>
              <c:y val="0.31707434403516899"/>
            </c:manualLayout>
          </c:layout>
          <c:overlay val="0"/>
        </c:title>
        <c:numFmt formatCode="0" sourceLinked="0"/>
        <c:majorTickMark val="out"/>
        <c:minorTickMark val="none"/>
        <c:tickLblPos val="nextTo"/>
        <c:txPr>
          <a:bodyPr rot="0" vert="horz"/>
          <a:lstStyle/>
          <a:p>
            <a:pPr>
              <a:defRPr lang="ru-RU"/>
            </a:pPr>
            <a:endParaRPr lang="ru-RU"/>
          </a:p>
        </c:txPr>
        <c:crossAx val="491136760"/>
        <c:crosses val="autoZero"/>
        <c:crossBetween val="midCat"/>
      </c:valAx>
    </c:plotArea>
    <c:legend>
      <c:legendPos val="b"/>
      <c:layout>
        <c:manualLayout>
          <c:xMode val="edge"/>
          <c:yMode val="edge"/>
          <c:wMode val="edge"/>
          <c:hMode val="edge"/>
          <c:x val="1.1926058437686345E-2"/>
          <c:y val="0.83109139221374417"/>
          <c:w val="0.97177994074533169"/>
          <c:h val="0.9878085208389199"/>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7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4575206945285804E-2"/>
          <c:y val="4.7923322683706082E-2"/>
          <c:w val="0.87280888673778323"/>
          <c:h val="0.5186378539743236"/>
        </c:manualLayout>
      </c:layout>
      <c:barChart>
        <c:barDir val="col"/>
        <c:grouping val="percentStacked"/>
        <c:varyColors val="0"/>
        <c:ser>
          <c:idx val="0"/>
          <c:order val="0"/>
          <c:tx>
            <c:strRef>
              <c:f>'Figure 3.1.3.5'!$D$4</c:f>
              <c:strCache>
                <c:ptCount val="1"/>
                <c:pt idx="0">
                  <c:v>Less than 1 year</c:v>
                </c:pt>
              </c:strCache>
            </c:strRef>
          </c:tx>
          <c:invertIfNegative val="0"/>
          <c:cat>
            <c:strRef>
              <c:f>'Figure 3.1.3.5'!$C$5:$C$24</c:f>
              <c:strCache>
                <c:ptCount val="20"/>
                <c:pt idx="0">
                  <c:v>01.2012</c:v>
                </c:pt>
                <c:pt idx="1">
                  <c:v>10.2012</c:v>
                </c:pt>
                <c:pt idx="3">
                  <c:v>01.2012</c:v>
                </c:pt>
                <c:pt idx="4">
                  <c:v>10.2012</c:v>
                </c:pt>
                <c:pt idx="6">
                  <c:v>01.2012</c:v>
                </c:pt>
                <c:pt idx="7">
                  <c:v>10.2012</c:v>
                </c:pt>
                <c:pt idx="9">
                  <c:v>01.2012</c:v>
                </c:pt>
                <c:pt idx="10">
                  <c:v>10.2012</c:v>
                </c:pt>
                <c:pt idx="12">
                  <c:v>01.2012</c:v>
                </c:pt>
                <c:pt idx="13">
                  <c:v>10.2012</c:v>
                </c:pt>
                <c:pt idx="15">
                  <c:v>01.2012</c:v>
                </c:pt>
                <c:pt idx="16">
                  <c:v>10.2012</c:v>
                </c:pt>
                <c:pt idx="18">
                  <c:v>01.2012</c:v>
                </c:pt>
                <c:pt idx="19">
                  <c:v>10.2012</c:v>
                </c:pt>
              </c:strCache>
            </c:strRef>
          </c:cat>
          <c:val>
            <c:numRef>
              <c:f>'Figure 3.1.3.5'!$D$5:$D$24</c:f>
              <c:numCache>
                <c:formatCode>0.00</c:formatCode>
                <c:ptCount val="20"/>
                <c:pt idx="0">
                  <c:v>58.839665500938601</c:v>
                </c:pt>
                <c:pt idx="1">
                  <c:v>60.092518878644775</c:v>
                </c:pt>
                <c:pt idx="3">
                  <c:v>1.4624708667691615</c:v>
                </c:pt>
                <c:pt idx="4">
                  <c:v>1.7759607854512729</c:v>
                </c:pt>
                <c:pt idx="6">
                  <c:v>0.16086802970134256</c:v>
                </c:pt>
                <c:pt idx="7">
                  <c:v>0.12995856398378197</c:v>
                </c:pt>
                <c:pt idx="9">
                  <c:v>0.95817607808952476</c:v>
                </c:pt>
                <c:pt idx="10">
                  <c:v>1.1256387206790146</c:v>
                </c:pt>
                <c:pt idx="12">
                  <c:v>2.2419441427484439</c:v>
                </c:pt>
                <c:pt idx="13">
                  <c:v>1.2281455099055547</c:v>
                </c:pt>
                <c:pt idx="15">
                  <c:v>4.0556645750032896</c:v>
                </c:pt>
                <c:pt idx="16">
                  <c:v>4.7535406978446453</c:v>
                </c:pt>
                <c:pt idx="18">
                  <c:v>65.337770088382868</c:v>
                </c:pt>
                <c:pt idx="19">
                  <c:v>60.834491365949951</c:v>
                </c:pt>
              </c:numCache>
            </c:numRef>
          </c:val>
          <c:extLst>
            <c:ext xmlns:c16="http://schemas.microsoft.com/office/drawing/2014/chart" uri="{C3380CC4-5D6E-409C-BE32-E72D297353CC}">
              <c16:uniqueId val="{00000000-183F-41EC-8DE6-CEF6F725C220}"/>
            </c:ext>
          </c:extLst>
        </c:ser>
        <c:ser>
          <c:idx val="1"/>
          <c:order val="1"/>
          <c:tx>
            <c:strRef>
              <c:f>'Figure 3.1.3.5'!$E$4</c:f>
              <c:strCache>
                <c:ptCount val="1"/>
                <c:pt idx="0">
                  <c:v>Over 1 year</c:v>
                </c:pt>
              </c:strCache>
            </c:strRef>
          </c:tx>
          <c:invertIfNegative val="0"/>
          <c:cat>
            <c:strRef>
              <c:f>'Figure 3.1.3.5'!$C$5:$C$24</c:f>
              <c:strCache>
                <c:ptCount val="20"/>
                <c:pt idx="0">
                  <c:v>01.2012</c:v>
                </c:pt>
                <c:pt idx="1">
                  <c:v>10.2012</c:v>
                </c:pt>
                <c:pt idx="3">
                  <c:v>01.2012</c:v>
                </c:pt>
                <c:pt idx="4">
                  <c:v>10.2012</c:v>
                </c:pt>
                <c:pt idx="6">
                  <c:v>01.2012</c:v>
                </c:pt>
                <c:pt idx="7">
                  <c:v>10.2012</c:v>
                </c:pt>
                <c:pt idx="9">
                  <c:v>01.2012</c:v>
                </c:pt>
                <c:pt idx="10">
                  <c:v>10.2012</c:v>
                </c:pt>
                <c:pt idx="12">
                  <c:v>01.2012</c:v>
                </c:pt>
                <c:pt idx="13">
                  <c:v>10.2012</c:v>
                </c:pt>
                <c:pt idx="15">
                  <c:v>01.2012</c:v>
                </c:pt>
                <c:pt idx="16">
                  <c:v>10.2012</c:v>
                </c:pt>
                <c:pt idx="18">
                  <c:v>01.2012</c:v>
                </c:pt>
                <c:pt idx="19">
                  <c:v>10.2012</c:v>
                </c:pt>
              </c:strCache>
            </c:strRef>
          </c:cat>
          <c:val>
            <c:numRef>
              <c:f>'Figure 3.1.3.5'!$E$5:$E$24</c:f>
              <c:numCache>
                <c:formatCode>0.00</c:formatCode>
                <c:ptCount val="20"/>
                <c:pt idx="0">
                  <c:v>8.1912436984796937</c:v>
                </c:pt>
                <c:pt idx="1">
                  <c:v>13.851441765300027</c:v>
                </c:pt>
                <c:pt idx="3">
                  <c:v>1.1256252750795235</c:v>
                </c:pt>
                <c:pt idx="4">
                  <c:v>1.9362984818644013</c:v>
                </c:pt>
                <c:pt idx="6">
                  <c:v>2.8230577226827429</c:v>
                </c:pt>
                <c:pt idx="7">
                  <c:v>3.5652380054343737</c:v>
                </c:pt>
                <c:pt idx="9">
                  <c:v>5.3549067246544197</c:v>
                </c:pt>
                <c:pt idx="10">
                  <c:v>8.06765468154647</c:v>
                </c:pt>
                <c:pt idx="12">
                  <c:v>0.11380835111992033</c:v>
                </c:pt>
                <c:pt idx="13">
                  <c:v>0.57863765005412704</c:v>
                </c:pt>
                <c:pt idx="15">
                  <c:v>12.107414685653335</c:v>
                </c:pt>
                <c:pt idx="16">
                  <c:v>9.3869747287297738</c:v>
                </c:pt>
                <c:pt idx="18">
                  <c:v>34.662229911617125</c:v>
                </c:pt>
                <c:pt idx="19">
                  <c:v>13.145849354765552</c:v>
                </c:pt>
              </c:numCache>
            </c:numRef>
          </c:val>
          <c:extLst>
            <c:ext xmlns:c16="http://schemas.microsoft.com/office/drawing/2014/chart" uri="{C3380CC4-5D6E-409C-BE32-E72D297353CC}">
              <c16:uniqueId val="{00000001-183F-41EC-8DE6-CEF6F725C220}"/>
            </c:ext>
          </c:extLst>
        </c:ser>
        <c:dLbls>
          <c:showLegendKey val="0"/>
          <c:showVal val="0"/>
          <c:showCatName val="0"/>
          <c:showSerName val="0"/>
          <c:showPercent val="0"/>
          <c:showBubbleSize val="0"/>
        </c:dLbls>
        <c:gapWidth val="80"/>
        <c:overlap val="100"/>
        <c:axId val="491139056"/>
        <c:axId val="1"/>
      </c:barChart>
      <c:catAx>
        <c:axId val="491139056"/>
        <c:scaling>
          <c:orientation val="minMax"/>
        </c:scaling>
        <c:delete val="0"/>
        <c:axPos val="b"/>
        <c:numFmt formatCode="General" sourceLinked="1"/>
        <c:majorTickMark val="out"/>
        <c:minorTickMark val="none"/>
        <c:tickLblPos val="nextTo"/>
        <c:txPr>
          <a:bodyPr rot="-540000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ax val="1"/>
          <c:min val="0"/>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1139056"/>
        <c:crosses val="autoZero"/>
        <c:crossBetween val="between"/>
      </c:valAx>
    </c:plotArea>
    <c:legend>
      <c:legendPos val="b"/>
      <c:layout>
        <c:manualLayout>
          <c:xMode val="edge"/>
          <c:yMode val="edge"/>
          <c:wMode val="edge"/>
          <c:hMode val="edge"/>
          <c:x val="0.26215627569166922"/>
          <c:y val="0.89244010632856186"/>
          <c:w val="0.71929973577423423"/>
          <c:h val="0.99041667714858317"/>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823329726683409E-2"/>
          <c:y val="2.503841565258888E-2"/>
          <c:w val="0.84086673823973501"/>
          <c:h val="0.65990240514281073"/>
        </c:manualLayout>
      </c:layout>
      <c:barChart>
        <c:barDir val="col"/>
        <c:grouping val="clustered"/>
        <c:varyColors val="0"/>
        <c:ser>
          <c:idx val="5"/>
          <c:order val="2"/>
          <c:tx>
            <c:strRef>
              <c:f>'Figure 2.1.8'!$B$7</c:f>
              <c:strCache>
                <c:ptCount val="1"/>
                <c:pt idx="0">
                  <c:v>Non-oil revenues to GDP</c:v>
                </c:pt>
              </c:strCache>
            </c:strRef>
          </c:tx>
          <c:spPr>
            <a:solidFill>
              <a:schemeClr val="accent2"/>
            </a:solidFill>
          </c:spPr>
          <c:invertIfNegative val="0"/>
          <c:cat>
            <c:numRef>
              <c:f>'Figure 2.1.8'!$C$4:$U$4</c:f>
              <c:numCache>
                <c:formatCode>mm/yyyy</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Cache>
            </c:numRef>
          </c:cat>
          <c:val>
            <c:numRef>
              <c:f>'Figure 2.1.8'!$C$7:$U$7</c:f>
              <c:numCache>
                <c:formatCode>#\ ##0.0</c:formatCode>
                <c:ptCount val="19"/>
                <c:pt idx="0">
                  <c:v>19.814955282923087</c:v>
                </c:pt>
                <c:pt idx="1">
                  <c:v>18.878928203223218</c:v>
                </c:pt>
                <c:pt idx="2">
                  <c:v>18.370286655534741</c:v>
                </c:pt>
                <c:pt idx="3">
                  <c:v>18.451405041645014</c:v>
                </c:pt>
                <c:pt idx="4">
                  <c:v>18.274719828803061</c:v>
                </c:pt>
                <c:pt idx="5">
                  <c:v>18.018815115293066</c:v>
                </c:pt>
                <c:pt idx="6">
                  <c:v>16.565742365950577</c:v>
                </c:pt>
                <c:pt idx="7">
                  <c:v>14.115678046288821</c:v>
                </c:pt>
                <c:pt idx="8">
                  <c:v>13.768572126169913</c:v>
                </c:pt>
                <c:pt idx="9">
                  <c:v>13.781548235270805</c:v>
                </c:pt>
                <c:pt idx="10">
                  <c:v>14.092483259482558</c:v>
                </c:pt>
                <c:pt idx="11">
                  <c:v>14.206091082887928</c:v>
                </c:pt>
                <c:pt idx="12">
                  <c:v>14.829415509652154</c:v>
                </c:pt>
                <c:pt idx="13">
                  <c:v>15.614676821693044</c:v>
                </c:pt>
                <c:pt idx="14">
                  <c:v>15.544504958009995</c:v>
                </c:pt>
                <c:pt idx="15">
                  <c:v>15.127095576749927</c:v>
                </c:pt>
                <c:pt idx="16">
                  <c:v>14.929942447994387</c:v>
                </c:pt>
                <c:pt idx="17">
                  <c:v>15.223291736983994</c:v>
                </c:pt>
                <c:pt idx="18">
                  <c:v>15.011396416035613</c:v>
                </c:pt>
              </c:numCache>
            </c:numRef>
          </c:val>
          <c:extLst>
            <c:ext xmlns:c16="http://schemas.microsoft.com/office/drawing/2014/chart" uri="{C3380CC4-5D6E-409C-BE32-E72D297353CC}">
              <c16:uniqueId val="{00000000-172A-4DC5-ABBB-01CBF4C65FF6}"/>
            </c:ext>
          </c:extLst>
        </c:ser>
        <c:ser>
          <c:idx val="4"/>
          <c:order val="3"/>
          <c:tx>
            <c:strRef>
              <c:f>'Figure 2.1.8'!$B$8</c:f>
              <c:strCache>
                <c:ptCount val="1"/>
                <c:pt idx="0">
                  <c:v>Transfers to GDP</c:v>
                </c:pt>
              </c:strCache>
            </c:strRef>
          </c:tx>
          <c:invertIfNegative val="0"/>
          <c:cat>
            <c:numRef>
              <c:f>'Figure 2.1.8'!$C$4:$U$4</c:f>
              <c:numCache>
                <c:formatCode>mm/yyyy</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Cache>
            </c:numRef>
          </c:cat>
          <c:val>
            <c:numRef>
              <c:f>'Figure 2.1.8'!$C$8:$U$8</c:f>
              <c:numCache>
                <c:formatCode>#\ ##0.0</c:formatCode>
                <c:ptCount val="19"/>
                <c:pt idx="0">
                  <c:v>2.6924782909536407</c:v>
                </c:pt>
                <c:pt idx="1">
                  <c:v>3.0756179471800555</c:v>
                </c:pt>
                <c:pt idx="2">
                  <c:v>3.1455557134565262</c:v>
                </c:pt>
                <c:pt idx="3">
                  <c:v>6.680537786547883</c:v>
                </c:pt>
                <c:pt idx="4">
                  <c:v>7.4173063783794495</c:v>
                </c:pt>
                <c:pt idx="5">
                  <c:v>8.5529932568495326</c:v>
                </c:pt>
                <c:pt idx="6">
                  <c:v>9.8474851950885967</c:v>
                </c:pt>
                <c:pt idx="7">
                  <c:v>6.4947255784412743</c:v>
                </c:pt>
                <c:pt idx="8">
                  <c:v>6.7578162886139719</c:v>
                </c:pt>
                <c:pt idx="9">
                  <c:v>6.4134631553222423</c:v>
                </c:pt>
                <c:pt idx="10">
                  <c:v>5.5973364408698494</c:v>
                </c:pt>
                <c:pt idx="11">
                  <c:v>5.5006718383066513</c:v>
                </c:pt>
                <c:pt idx="12">
                  <c:v>4.3124169957737788</c:v>
                </c:pt>
                <c:pt idx="13">
                  <c:v>4.6082550603913068</c:v>
                </c:pt>
                <c:pt idx="14">
                  <c:v>4.866713539555505</c:v>
                </c:pt>
                <c:pt idx="15">
                  <c:v>4.3522589257486128</c:v>
                </c:pt>
                <c:pt idx="16">
                  <c:v>5.0728720715194644</c:v>
                </c:pt>
                <c:pt idx="17">
                  <c:v>5.3392548267455933</c:v>
                </c:pt>
                <c:pt idx="18">
                  <c:v>5.4719388428032527</c:v>
                </c:pt>
              </c:numCache>
            </c:numRef>
          </c:val>
          <c:extLst>
            <c:ext xmlns:c16="http://schemas.microsoft.com/office/drawing/2014/chart" uri="{C3380CC4-5D6E-409C-BE32-E72D297353CC}">
              <c16:uniqueId val="{00000001-172A-4DC5-ABBB-01CBF4C65FF6}"/>
            </c:ext>
          </c:extLst>
        </c:ser>
        <c:dLbls>
          <c:showLegendKey val="0"/>
          <c:showVal val="0"/>
          <c:showCatName val="0"/>
          <c:showSerName val="0"/>
          <c:showPercent val="0"/>
          <c:showBubbleSize val="0"/>
        </c:dLbls>
        <c:gapWidth val="70"/>
        <c:axId val="461328224"/>
        <c:axId val="1"/>
      </c:barChart>
      <c:lineChart>
        <c:grouping val="standard"/>
        <c:varyColors val="0"/>
        <c:ser>
          <c:idx val="2"/>
          <c:order val="0"/>
          <c:tx>
            <c:strRef>
              <c:f>'Figure 2.1.8'!$B$5</c:f>
              <c:strCache>
                <c:ptCount val="1"/>
                <c:pt idx="0">
                  <c:v>Deficit to GDP (right axis)</c:v>
                </c:pt>
              </c:strCache>
            </c:strRef>
          </c:tx>
          <c:spPr>
            <a:ln w="38100"/>
          </c:spPr>
          <c:marker>
            <c:symbol val="triangle"/>
            <c:size val="4"/>
          </c:marker>
          <c:cat>
            <c:numRef>
              <c:f>'Figure 2.1.8'!$C$4:$U$4</c:f>
              <c:numCache>
                <c:formatCode>mm/yyyy</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Cache>
            </c:numRef>
          </c:cat>
          <c:val>
            <c:numRef>
              <c:f>'Figure 2.1.8'!$C$5:$U$5</c:f>
              <c:numCache>
                <c:formatCode>#\ ##0.0</c:formatCode>
                <c:ptCount val="19"/>
                <c:pt idx="0">
                  <c:v>2.0276559092284963</c:v>
                </c:pt>
                <c:pt idx="1">
                  <c:v>-1.28784181495942</c:v>
                </c:pt>
                <c:pt idx="2">
                  <c:v>-1.1246927865255265</c:v>
                </c:pt>
                <c:pt idx="3">
                  <c:v>13.416959216920906</c:v>
                </c:pt>
                <c:pt idx="4">
                  <c:v>3.3011669728813566</c:v>
                </c:pt>
                <c:pt idx="5">
                  <c:v>-3.9646117408973156</c:v>
                </c:pt>
                <c:pt idx="6">
                  <c:v>-2.454642842728632</c:v>
                </c:pt>
                <c:pt idx="7">
                  <c:v>-2.9532715542089973</c:v>
                </c:pt>
                <c:pt idx="8">
                  <c:v>-0.56432461385054666</c:v>
                </c:pt>
                <c:pt idx="9">
                  <c:v>1.7213626399374482E-3</c:v>
                </c:pt>
                <c:pt idx="10">
                  <c:v>-4.4802057486441296</c:v>
                </c:pt>
                <c:pt idx="11">
                  <c:v>-1.0386243035011158</c:v>
                </c:pt>
                <c:pt idx="12">
                  <c:v>-1.92967218047682</c:v>
                </c:pt>
                <c:pt idx="13">
                  <c:v>-0.25482331448513246</c:v>
                </c:pt>
                <c:pt idx="14">
                  <c:v>-0.19912628331749835</c:v>
                </c:pt>
                <c:pt idx="15">
                  <c:v>-4.6972635788489283</c:v>
                </c:pt>
                <c:pt idx="16">
                  <c:v>0.13564164138455484</c:v>
                </c:pt>
                <c:pt idx="17">
                  <c:v>-1.3548797131476857</c:v>
                </c:pt>
                <c:pt idx="18">
                  <c:v>-3.6458251699721957</c:v>
                </c:pt>
              </c:numCache>
            </c:numRef>
          </c:val>
          <c:smooth val="0"/>
          <c:extLst>
            <c:ext xmlns:c16="http://schemas.microsoft.com/office/drawing/2014/chart" uri="{C3380CC4-5D6E-409C-BE32-E72D297353CC}">
              <c16:uniqueId val="{00000002-172A-4DC5-ABBB-01CBF4C65FF6}"/>
            </c:ext>
          </c:extLst>
        </c:ser>
        <c:ser>
          <c:idx val="3"/>
          <c:order val="1"/>
          <c:tx>
            <c:strRef>
              <c:f>'Figure 2.1.8'!$B$6</c:f>
              <c:strCache>
                <c:ptCount val="1"/>
                <c:pt idx="0">
                  <c:v>Non-oil deficit** to GDP (right axis)</c:v>
                </c:pt>
              </c:strCache>
            </c:strRef>
          </c:tx>
          <c:spPr>
            <a:ln w="38100">
              <a:solidFill>
                <a:schemeClr val="accent6"/>
              </a:solidFill>
            </a:ln>
          </c:spPr>
          <c:marker>
            <c:symbol val="circle"/>
            <c:size val="4"/>
            <c:spPr>
              <a:solidFill>
                <a:schemeClr val="accent6">
                  <a:lumMod val="75000"/>
                </a:schemeClr>
              </a:solidFill>
              <a:ln>
                <a:solidFill>
                  <a:schemeClr val="accent6"/>
                </a:solidFill>
              </a:ln>
            </c:spPr>
          </c:marker>
          <c:cat>
            <c:numRef>
              <c:f>'Figure 2.1.8'!$C$4:$U$4</c:f>
              <c:numCache>
                <c:formatCode>mm/yyyy</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Cache>
            </c:numRef>
          </c:cat>
          <c:val>
            <c:numRef>
              <c:f>'Figure 2.1.8'!$C$6:$U$6</c:f>
              <c:numCache>
                <c:formatCode>#\ ##0.0</c:formatCode>
                <c:ptCount val="19"/>
                <c:pt idx="0">
                  <c:v>-2.4310002505577675</c:v>
                </c:pt>
                <c:pt idx="1">
                  <c:v>-6.261860963579327</c:v>
                </c:pt>
                <c:pt idx="2">
                  <c:v>-3.7744818398708349</c:v>
                </c:pt>
                <c:pt idx="3">
                  <c:v>-0.91302192390753756</c:v>
                </c:pt>
                <c:pt idx="4">
                  <c:v>-4.8814325132906724</c:v>
                </c:pt>
                <c:pt idx="5">
                  <c:v>-13.552745833907853</c:v>
                </c:pt>
                <c:pt idx="6">
                  <c:v>-9.4174391655741463</c:v>
                </c:pt>
                <c:pt idx="7">
                  <c:v>-6.2383639139499403</c:v>
                </c:pt>
                <c:pt idx="8">
                  <c:v>-9.5175921386779585</c:v>
                </c:pt>
                <c:pt idx="9">
                  <c:v>-7.5655328220889286</c:v>
                </c:pt>
                <c:pt idx="10">
                  <c:v>-8.352541120915701</c:v>
                </c:pt>
                <c:pt idx="11">
                  <c:v>-4.619218778274063</c:v>
                </c:pt>
                <c:pt idx="12">
                  <c:v>-4.8353396849442838</c:v>
                </c:pt>
                <c:pt idx="13">
                  <c:v>-8.4142176847263279</c:v>
                </c:pt>
                <c:pt idx="14">
                  <c:v>-5.1811100461467294</c:v>
                </c:pt>
                <c:pt idx="15">
                  <c:v>-6.9937774185011836</c:v>
                </c:pt>
                <c:pt idx="16">
                  <c:v>-6.3896738638944672</c:v>
                </c:pt>
                <c:pt idx="17">
                  <c:v>-10.349963716788833</c:v>
                </c:pt>
                <c:pt idx="18">
                  <c:v>-9.1629970391782933</c:v>
                </c:pt>
              </c:numCache>
            </c:numRef>
          </c:val>
          <c:smooth val="0"/>
          <c:extLst>
            <c:ext xmlns:c16="http://schemas.microsoft.com/office/drawing/2014/chart" uri="{C3380CC4-5D6E-409C-BE32-E72D297353CC}">
              <c16:uniqueId val="{00000003-172A-4DC5-ABBB-01CBF4C65FF6}"/>
            </c:ext>
          </c:extLst>
        </c:ser>
        <c:ser>
          <c:idx val="0"/>
          <c:order val="4"/>
          <c:tx>
            <c:strRef>
              <c:f>'Figure 2.1.8'!$B$9</c:f>
              <c:strCache>
                <c:ptCount val="1"/>
                <c:pt idx="0">
                  <c:v>Government debt to GDP (right axis)</c:v>
                </c:pt>
              </c:strCache>
            </c:strRef>
          </c:tx>
          <c:spPr>
            <a:ln w="38100"/>
          </c:spPr>
          <c:marker>
            <c:symbol val="diamond"/>
            <c:size val="5"/>
          </c:marker>
          <c:cat>
            <c:numRef>
              <c:f>'Figure 2.1.8'!$C$4:$U$4</c:f>
              <c:numCache>
                <c:formatCode>mm/yyyy</c:formatCode>
                <c:ptCount val="1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numCache>
            </c:numRef>
          </c:cat>
          <c:val>
            <c:numRef>
              <c:f>'Figure 2.1.8'!$C$9:$U$9</c:f>
              <c:numCache>
                <c:formatCode>0.0</c:formatCode>
                <c:ptCount val="19"/>
                <c:pt idx="0">
                  <c:v>5.4868554446486852</c:v>
                </c:pt>
                <c:pt idx="1">
                  <c:v>5.5369083006403246</c:v>
                </c:pt>
                <c:pt idx="2">
                  <c:v>5.8217761861479103</c:v>
                </c:pt>
                <c:pt idx="3">
                  <c:v>6.3267631408070626</c:v>
                </c:pt>
                <c:pt idx="4">
                  <c:v>6.8678431872254935</c:v>
                </c:pt>
                <c:pt idx="5">
                  <c:v>7.7014913310386488</c:v>
                </c:pt>
                <c:pt idx="6">
                  <c:v>8.8398482064703625</c:v>
                </c:pt>
                <c:pt idx="7">
                  <c:v>9.5136467744296418</c:v>
                </c:pt>
                <c:pt idx="8">
                  <c:v>9.494674058541106</c:v>
                </c:pt>
                <c:pt idx="9">
                  <c:v>9.7001679289904352</c:v>
                </c:pt>
                <c:pt idx="10">
                  <c:v>10.761542576196657</c:v>
                </c:pt>
                <c:pt idx="11">
                  <c:v>10.185343148755916</c:v>
                </c:pt>
                <c:pt idx="12">
                  <c:v>10.010636690802079</c:v>
                </c:pt>
                <c:pt idx="13">
                  <c:v>9.8472430993705373</c:v>
                </c:pt>
                <c:pt idx="14">
                  <c:v>9.7049496761735163</c:v>
                </c:pt>
                <c:pt idx="15">
                  <c:v>9.9438058850531412</c:v>
                </c:pt>
                <c:pt idx="16">
                  <c:v>10.087328509996391</c:v>
                </c:pt>
                <c:pt idx="17">
                  <c:v>10.422876988450557</c:v>
                </c:pt>
                <c:pt idx="18">
                  <c:v>11.08546977195285</c:v>
                </c:pt>
              </c:numCache>
            </c:numRef>
          </c:val>
          <c:smooth val="0"/>
          <c:extLst>
            <c:ext xmlns:c16="http://schemas.microsoft.com/office/drawing/2014/chart" uri="{C3380CC4-5D6E-409C-BE32-E72D297353CC}">
              <c16:uniqueId val="{00000004-172A-4DC5-ABBB-01CBF4C65FF6}"/>
            </c:ext>
          </c:extLst>
        </c:ser>
        <c:dLbls>
          <c:showLegendKey val="0"/>
          <c:showVal val="0"/>
          <c:showCatName val="0"/>
          <c:showSerName val="0"/>
          <c:showPercent val="0"/>
          <c:showBubbleSize val="0"/>
        </c:dLbls>
        <c:marker val="1"/>
        <c:smooth val="0"/>
        <c:axId val="3"/>
        <c:axId val="4"/>
      </c:lineChart>
      <c:catAx>
        <c:axId val="461328224"/>
        <c:scaling>
          <c:orientation val="minMax"/>
        </c:scaling>
        <c:delete val="0"/>
        <c:axPos val="b"/>
        <c:numFmt formatCode="mm/yyyy" sourceLinked="1"/>
        <c:majorTickMark val="out"/>
        <c:minorTickMark val="none"/>
        <c:tickLblPos val="low"/>
        <c:txPr>
          <a:bodyPr rot="-5400000" vert="horz"/>
          <a:lstStyle/>
          <a:p>
            <a:pPr>
              <a:defRPr lang="en-US"/>
            </a:pPr>
            <a:endParaRPr lang="ru-RU"/>
          </a:p>
        </c:txPr>
        <c:crossAx val="1"/>
        <c:crosses val="autoZero"/>
        <c:auto val="0"/>
        <c:lblAlgn val="ctr"/>
        <c:lblOffset val="100"/>
        <c:tickLblSkip val="1"/>
        <c:tickMarkSkip val="1"/>
        <c:noMultiLvlLbl val="0"/>
      </c:catAx>
      <c:valAx>
        <c:axId val="1"/>
        <c:scaling>
          <c:orientation val="minMax"/>
          <c:max val="20"/>
          <c:min val="-20"/>
        </c:scaling>
        <c:delete val="0"/>
        <c:axPos val="l"/>
        <c:majorGridlines>
          <c:spPr>
            <a:ln w="0">
              <a:prstDash val="sysDot"/>
            </a:ln>
          </c:spPr>
        </c:majorGridlines>
        <c:title>
          <c:tx>
            <c:rich>
              <a:bodyPr rot="0" vert="horz"/>
              <a:lstStyle/>
              <a:p>
                <a:pPr>
                  <a:defRPr lang="en-US" b="0"/>
                </a:pPr>
                <a:r>
                  <a:rPr lang="ru-RU" b="0"/>
                  <a:t>%</a:t>
                </a:r>
              </a:p>
            </c:rich>
          </c:tx>
          <c:layout>
            <c:manualLayout>
              <c:xMode val="edge"/>
              <c:yMode val="edge"/>
              <c:x val="0"/>
              <c:y val="0.33524798501004816"/>
            </c:manualLayout>
          </c:layout>
          <c:overlay val="0"/>
        </c:title>
        <c:numFmt formatCode="#,##0" sourceLinked="0"/>
        <c:majorTickMark val="out"/>
        <c:minorTickMark val="none"/>
        <c:tickLblPos val="nextTo"/>
        <c:txPr>
          <a:bodyPr rot="0" vert="horz"/>
          <a:lstStyle/>
          <a:p>
            <a:pPr>
              <a:defRPr lang="en-US"/>
            </a:pPr>
            <a:endParaRPr lang="ru-RU"/>
          </a:p>
        </c:txPr>
        <c:crossAx val="461328224"/>
        <c:crosses val="autoZero"/>
        <c:crossBetween val="between"/>
        <c:majorUnit val="5"/>
      </c:valAx>
      <c:dateAx>
        <c:axId val="3"/>
        <c:scaling>
          <c:orientation val="minMax"/>
        </c:scaling>
        <c:delete val="1"/>
        <c:axPos val="b"/>
        <c:numFmt formatCode="mm/yyyy" sourceLinked="1"/>
        <c:majorTickMark val="out"/>
        <c:minorTickMark val="none"/>
        <c:tickLblPos val="nextTo"/>
        <c:crossAx val="4"/>
        <c:crosses val="autoZero"/>
        <c:auto val="1"/>
        <c:lblOffset val="100"/>
        <c:baseTimeUnit val="months"/>
      </c:dateAx>
      <c:valAx>
        <c:axId val="4"/>
        <c:scaling>
          <c:orientation val="minMax"/>
          <c:max val="15"/>
          <c:min val="-15"/>
        </c:scaling>
        <c:delete val="0"/>
        <c:axPos val="r"/>
        <c:title>
          <c:tx>
            <c:rich>
              <a:bodyPr rot="0" vert="horz"/>
              <a:lstStyle/>
              <a:p>
                <a:pPr>
                  <a:defRPr lang="en-US" b="0"/>
                </a:pPr>
                <a:r>
                  <a:rPr lang="ru-RU" b="0"/>
                  <a:t>%</a:t>
                </a:r>
              </a:p>
            </c:rich>
          </c:tx>
          <c:layout>
            <c:manualLayout>
              <c:xMode val="edge"/>
              <c:yMode val="edge"/>
              <c:x val="0.96044163900999968"/>
              <c:y val="0.32907521437204545"/>
            </c:manualLayout>
          </c:layout>
          <c:overlay val="0"/>
        </c:title>
        <c:numFmt formatCode="#,##0" sourceLinked="0"/>
        <c:majorTickMark val="out"/>
        <c:minorTickMark val="none"/>
        <c:tickLblPos val="nextTo"/>
        <c:txPr>
          <a:bodyPr rot="0" vert="horz"/>
          <a:lstStyle/>
          <a:p>
            <a:pPr>
              <a:defRPr lang="en-US"/>
            </a:pPr>
            <a:endParaRPr lang="ru-RU"/>
          </a:p>
        </c:txPr>
        <c:crossAx val="3"/>
        <c:crosses val="max"/>
        <c:crossBetween val="between"/>
        <c:majorUnit val="5"/>
        <c:minorUnit val="1"/>
      </c:valAx>
    </c:plotArea>
    <c:legend>
      <c:legendPos val="b"/>
      <c:layout>
        <c:manualLayout>
          <c:xMode val="edge"/>
          <c:yMode val="edge"/>
          <c:wMode val="edge"/>
          <c:hMode val="edge"/>
          <c:x val="1.6055617014815296E-2"/>
          <c:y val="0.85486179350197034"/>
          <c:w val="0.98173575410511704"/>
          <c:h val="1"/>
        </c:manualLayout>
      </c:layout>
      <c:overlay val="0"/>
      <c:txPr>
        <a:bodyPr/>
        <a:lstStyle/>
        <a:p>
          <a:pPr>
            <a:defRPr lang="en-US"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211" l="0.70000000000000062" r="0.70000000000000062" t="0.75000000000000211" header="0.30000000000000032" footer="0.30000000000000032"/>
    <c:pageSetup/>
  </c:printSettings>
</c:chartSpace>
</file>

<file path=xl/charts/chart8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171480391673377"/>
          <c:y val="3.7215497316566842E-2"/>
          <c:w val="0.88828519608326617"/>
          <c:h val="0.64518290437575909"/>
        </c:manualLayout>
      </c:layout>
      <c:barChart>
        <c:barDir val="col"/>
        <c:grouping val="percentStacked"/>
        <c:varyColors val="0"/>
        <c:ser>
          <c:idx val="0"/>
          <c:order val="0"/>
          <c:tx>
            <c:strRef>
              <c:f>'Figure 3.1.3.6'!$B$5</c:f>
              <c:strCache>
                <c:ptCount val="1"/>
                <c:pt idx="0">
                  <c:v>Corporate deposits</c:v>
                </c:pt>
              </c:strCache>
            </c:strRef>
          </c:tx>
          <c:invertIfNegative val="0"/>
          <c:cat>
            <c:strRef>
              <c:f>'Figure 3.1.3.6'!$C$4:$G$4</c:f>
              <c:strCache>
                <c:ptCount val="5"/>
                <c:pt idx="0">
                  <c:v>01.2011</c:v>
                </c:pt>
                <c:pt idx="1">
                  <c:v>01.2012</c:v>
                </c:pt>
                <c:pt idx="2">
                  <c:v>04.2012</c:v>
                </c:pt>
                <c:pt idx="3">
                  <c:v>07.2012</c:v>
                </c:pt>
                <c:pt idx="4">
                  <c:v>10.2012</c:v>
                </c:pt>
              </c:strCache>
            </c:strRef>
          </c:cat>
          <c:val>
            <c:numRef>
              <c:f>'Figure 3.1.3.6'!$C$5:$G$5</c:f>
              <c:numCache>
                <c:formatCode>0.00</c:formatCode>
                <c:ptCount val="5"/>
                <c:pt idx="0">
                  <c:v>67.578228345989928</c:v>
                </c:pt>
                <c:pt idx="1">
                  <c:v>65.136365149661614</c:v>
                </c:pt>
                <c:pt idx="2">
                  <c:v>65.767843696083219</c:v>
                </c:pt>
                <c:pt idx="3">
                  <c:v>64.148950194861143</c:v>
                </c:pt>
                <c:pt idx="4">
                  <c:v>61.898961429245283</c:v>
                </c:pt>
              </c:numCache>
            </c:numRef>
          </c:val>
          <c:extLst>
            <c:ext xmlns:c16="http://schemas.microsoft.com/office/drawing/2014/chart" uri="{C3380CC4-5D6E-409C-BE32-E72D297353CC}">
              <c16:uniqueId val="{00000000-CCE7-4379-B6E4-09F7A41AE84C}"/>
            </c:ext>
          </c:extLst>
        </c:ser>
        <c:ser>
          <c:idx val="1"/>
          <c:order val="1"/>
          <c:tx>
            <c:strRef>
              <c:f>'Figure 3.1.3.6'!$B$6</c:f>
              <c:strCache>
                <c:ptCount val="1"/>
                <c:pt idx="0">
                  <c:v>Deposits of NWF "Samruk-Kazyna" and its subsidiaries</c:v>
                </c:pt>
              </c:strCache>
            </c:strRef>
          </c:tx>
          <c:invertIfNegative val="0"/>
          <c:cat>
            <c:strRef>
              <c:f>'Figure 3.1.3.6'!$C$4:$G$4</c:f>
              <c:strCache>
                <c:ptCount val="5"/>
                <c:pt idx="0">
                  <c:v>01.2011</c:v>
                </c:pt>
                <c:pt idx="1">
                  <c:v>01.2012</c:v>
                </c:pt>
                <c:pt idx="2">
                  <c:v>04.2012</c:v>
                </c:pt>
                <c:pt idx="3">
                  <c:v>07.2012</c:v>
                </c:pt>
                <c:pt idx="4">
                  <c:v>10.2012</c:v>
                </c:pt>
              </c:strCache>
            </c:strRef>
          </c:cat>
          <c:val>
            <c:numRef>
              <c:f>'Figure 3.1.3.6'!$C$6:$G$6</c:f>
              <c:numCache>
                <c:formatCode>0.00</c:formatCode>
                <c:ptCount val="5"/>
                <c:pt idx="0">
                  <c:v>28.316208055994078</c:v>
                </c:pt>
                <c:pt idx="1">
                  <c:v>21.555522820852943</c:v>
                </c:pt>
                <c:pt idx="2">
                  <c:v>18.744352986416146</c:v>
                </c:pt>
                <c:pt idx="3">
                  <c:v>16.034513073605357</c:v>
                </c:pt>
                <c:pt idx="4">
                  <c:v>15.896467943474782</c:v>
                </c:pt>
              </c:numCache>
            </c:numRef>
          </c:val>
          <c:extLst>
            <c:ext xmlns:c16="http://schemas.microsoft.com/office/drawing/2014/chart" uri="{C3380CC4-5D6E-409C-BE32-E72D297353CC}">
              <c16:uniqueId val="{00000001-CCE7-4379-B6E4-09F7A41AE84C}"/>
            </c:ext>
          </c:extLst>
        </c:ser>
        <c:ser>
          <c:idx val="2"/>
          <c:order val="2"/>
          <c:tx>
            <c:strRef>
              <c:f>'Figure 3.1.3.6'!$B$7</c:f>
              <c:strCache>
                <c:ptCount val="1"/>
                <c:pt idx="0">
                  <c:v>Deposits of other organizations with the government share of participation</c:v>
                </c:pt>
              </c:strCache>
            </c:strRef>
          </c:tx>
          <c:invertIfNegative val="0"/>
          <c:cat>
            <c:strRef>
              <c:f>'Figure 3.1.3.6'!$C$4:$G$4</c:f>
              <c:strCache>
                <c:ptCount val="5"/>
                <c:pt idx="0">
                  <c:v>01.2011</c:v>
                </c:pt>
                <c:pt idx="1">
                  <c:v>01.2012</c:v>
                </c:pt>
                <c:pt idx="2">
                  <c:v>04.2012</c:v>
                </c:pt>
                <c:pt idx="3">
                  <c:v>07.2012</c:v>
                </c:pt>
                <c:pt idx="4">
                  <c:v>10.2012</c:v>
                </c:pt>
              </c:strCache>
            </c:strRef>
          </c:cat>
          <c:val>
            <c:numRef>
              <c:f>'Figure 3.1.3.6'!$C$7:$G$7</c:f>
              <c:numCache>
                <c:formatCode>0.00</c:formatCode>
                <c:ptCount val="5"/>
                <c:pt idx="0">
                  <c:v>9.0396355126823185</c:v>
                </c:pt>
                <c:pt idx="1">
                  <c:v>7.9200527008836934</c:v>
                </c:pt>
                <c:pt idx="2">
                  <c:v>7.2652107847846574</c:v>
                </c:pt>
                <c:pt idx="3">
                  <c:v>6.5841982310031506</c:v>
                </c:pt>
                <c:pt idx="4">
                  <c:v>6.9895360232290971</c:v>
                </c:pt>
              </c:numCache>
            </c:numRef>
          </c:val>
          <c:extLst>
            <c:ext xmlns:c16="http://schemas.microsoft.com/office/drawing/2014/chart" uri="{C3380CC4-5D6E-409C-BE32-E72D297353CC}">
              <c16:uniqueId val="{00000002-CCE7-4379-B6E4-09F7A41AE84C}"/>
            </c:ext>
          </c:extLst>
        </c:ser>
        <c:ser>
          <c:idx val="3"/>
          <c:order val="3"/>
          <c:tx>
            <c:strRef>
              <c:f>'Figure 3.1.3.6'!$B$8</c:f>
              <c:strCache>
                <c:ptCount val="1"/>
                <c:pt idx="0">
                  <c:v>Deposits of individuals</c:v>
                </c:pt>
              </c:strCache>
            </c:strRef>
          </c:tx>
          <c:invertIfNegative val="0"/>
          <c:cat>
            <c:strRef>
              <c:f>'Figure 3.1.3.6'!$C$4:$G$4</c:f>
              <c:strCache>
                <c:ptCount val="5"/>
                <c:pt idx="0">
                  <c:v>01.2011</c:v>
                </c:pt>
                <c:pt idx="1">
                  <c:v>01.2012</c:v>
                </c:pt>
                <c:pt idx="2">
                  <c:v>04.2012</c:v>
                </c:pt>
                <c:pt idx="3">
                  <c:v>07.2012</c:v>
                </c:pt>
                <c:pt idx="4">
                  <c:v>10.2012</c:v>
                </c:pt>
              </c:strCache>
            </c:strRef>
          </c:cat>
          <c:val>
            <c:numRef>
              <c:f>'Figure 3.1.3.6'!$C$8:$G$8</c:f>
              <c:numCache>
                <c:formatCode>0.00</c:formatCode>
                <c:ptCount val="5"/>
                <c:pt idx="0">
                  <c:v>32.421771654010072</c:v>
                </c:pt>
                <c:pt idx="1">
                  <c:v>34.863634850338393</c:v>
                </c:pt>
                <c:pt idx="2">
                  <c:v>34.232156303916788</c:v>
                </c:pt>
                <c:pt idx="3">
                  <c:v>35.851049805138864</c:v>
                </c:pt>
                <c:pt idx="4">
                  <c:v>38.101038570754717</c:v>
                </c:pt>
              </c:numCache>
            </c:numRef>
          </c:val>
          <c:extLst>
            <c:ext xmlns:c16="http://schemas.microsoft.com/office/drawing/2014/chart" uri="{C3380CC4-5D6E-409C-BE32-E72D297353CC}">
              <c16:uniqueId val="{00000003-CCE7-4379-B6E4-09F7A41AE84C}"/>
            </c:ext>
          </c:extLst>
        </c:ser>
        <c:dLbls>
          <c:showLegendKey val="0"/>
          <c:showVal val="0"/>
          <c:showCatName val="0"/>
          <c:showSerName val="0"/>
          <c:showPercent val="0"/>
          <c:showBubbleSize val="0"/>
        </c:dLbls>
        <c:gapWidth val="150"/>
        <c:overlap val="100"/>
        <c:axId val="491245408"/>
        <c:axId val="1"/>
      </c:barChart>
      <c:catAx>
        <c:axId val="491245408"/>
        <c:scaling>
          <c:orientation val="minMax"/>
        </c:scaling>
        <c:delete val="0"/>
        <c:axPos val="b"/>
        <c:numFmt formatCode="General" sourceLinked="1"/>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1245408"/>
        <c:crosses val="autoZero"/>
        <c:crossBetween val="between"/>
      </c:valAx>
    </c:plotArea>
    <c:legend>
      <c:legendPos val="b"/>
      <c:legendEntry>
        <c:idx val="2"/>
        <c:txPr>
          <a:bodyPr/>
          <a:lstStyle/>
          <a:p>
            <a:pPr>
              <a:defRPr sz="900">
                <a:latin typeface="Times New Roman" pitchFamily="18" charset="0"/>
                <a:cs typeface="Times New Roman" pitchFamily="18" charset="0"/>
              </a:defRPr>
            </a:pPr>
            <a:endParaRPr lang="ru-RU"/>
          </a:p>
        </c:txPr>
      </c:legendEntry>
      <c:layout>
        <c:manualLayout>
          <c:xMode val="edge"/>
          <c:yMode val="edge"/>
          <c:wMode val="edge"/>
          <c:hMode val="edge"/>
          <c:x val="1.3698705198384649E-2"/>
          <c:y val="0.76208187409409645"/>
          <c:w val="0.96438358566348314"/>
          <c:h val="0.97769514631566579"/>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8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003129599725665E-2"/>
          <c:y val="4.4452992994196576E-2"/>
          <c:w val="0.89633088967327368"/>
          <c:h val="0.64037453333600658"/>
        </c:manualLayout>
      </c:layout>
      <c:barChart>
        <c:barDir val="col"/>
        <c:grouping val="stacked"/>
        <c:varyColors val="0"/>
        <c:ser>
          <c:idx val="0"/>
          <c:order val="0"/>
          <c:tx>
            <c:strRef>
              <c:f>'Figure 3.1.3.7'!$D$4</c:f>
              <c:strCache>
                <c:ptCount val="1"/>
                <c:pt idx="0">
                  <c:v>Current accounts</c:v>
                </c:pt>
              </c:strCache>
            </c:strRef>
          </c:tx>
          <c:invertIfNegative val="0"/>
          <c:cat>
            <c:multiLvlStrRef>
              <c:f>'Figure 3.1.3.7'!$B$5:$C$15</c:f>
              <c:multiLvlStrCache>
                <c:ptCount val="11"/>
                <c:lvl>
                  <c:pt idx="0">
                    <c:v>01.2011</c:v>
                  </c:pt>
                  <c:pt idx="1">
                    <c:v>01.2012</c:v>
                  </c:pt>
                  <c:pt idx="2">
                    <c:v>04.2012</c:v>
                  </c:pt>
                  <c:pt idx="3">
                    <c:v>07.2012</c:v>
                  </c:pt>
                  <c:pt idx="4">
                    <c:v>10.2012</c:v>
                  </c:pt>
                  <c:pt idx="6">
                    <c:v>01.2011</c:v>
                  </c:pt>
                  <c:pt idx="7">
                    <c:v>01.2012</c:v>
                  </c:pt>
                  <c:pt idx="8">
                    <c:v>04.2012</c:v>
                  </c:pt>
                  <c:pt idx="9">
                    <c:v>07.2012</c:v>
                  </c:pt>
                  <c:pt idx="10">
                    <c:v>10.2012</c:v>
                  </c:pt>
                </c:lvl>
                <c:lvl>
                  <c:pt idx="0">
                    <c:v>Corporate deposits</c:v>
                  </c:pt>
                  <c:pt idx="6">
                    <c:v>Deposits of individuals</c:v>
                  </c:pt>
                </c:lvl>
              </c:multiLvlStrCache>
            </c:multiLvlStrRef>
          </c:cat>
          <c:val>
            <c:numRef>
              <c:f>'Figure 3.1.3.7'!$D$5:$D$15</c:f>
              <c:numCache>
                <c:formatCode>0.00</c:formatCode>
                <c:ptCount val="11"/>
                <c:pt idx="0">
                  <c:v>28.959072558137404</c:v>
                </c:pt>
                <c:pt idx="1">
                  <c:v>33.144875196531821</c:v>
                </c:pt>
                <c:pt idx="2">
                  <c:v>35.230631988194069</c:v>
                </c:pt>
                <c:pt idx="3">
                  <c:v>33.762271367621629</c:v>
                </c:pt>
                <c:pt idx="4">
                  <c:v>28.978937878630362</c:v>
                </c:pt>
                <c:pt idx="5" formatCode="General">
                  <c:v>0</c:v>
                </c:pt>
                <c:pt idx="6">
                  <c:v>3.7851187543647247</c:v>
                </c:pt>
                <c:pt idx="7">
                  <c:v>4.4118991451743703</c:v>
                </c:pt>
                <c:pt idx="8">
                  <c:v>3.9118713077096641</c:v>
                </c:pt>
                <c:pt idx="9">
                  <c:v>4.3740018757952726</c:v>
                </c:pt>
                <c:pt idx="10">
                  <c:v>4.406760225755681</c:v>
                </c:pt>
              </c:numCache>
            </c:numRef>
          </c:val>
          <c:extLst>
            <c:ext xmlns:c16="http://schemas.microsoft.com/office/drawing/2014/chart" uri="{C3380CC4-5D6E-409C-BE32-E72D297353CC}">
              <c16:uniqueId val="{00000000-9BC8-4CC7-BF2E-AF9F500CCBF0}"/>
            </c:ext>
          </c:extLst>
        </c:ser>
        <c:ser>
          <c:idx val="1"/>
          <c:order val="1"/>
          <c:tx>
            <c:strRef>
              <c:f>'Figure 3.1.3.7'!$E$4</c:f>
              <c:strCache>
                <c:ptCount val="1"/>
                <c:pt idx="0">
                  <c:v>Demand deposits</c:v>
                </c:pt>
              </c:strCache>
            </c:strRef>
          </c:tx>
          <c:invertIfNegative val="0"/>
          <c:cat>
            <c:multiLvlStrRef>
              <c:f>'Figure 3.1.3.7'!$B$5:$C$15</c:f>
              <c:multiLvlStrCache>
                <c:ptCount val="11"/>
                <c:lvl>
                  <c:pt idx="0">
                    <c:v>01.2011</c:v>
                  </c:pt>
                  <c:pt idx="1">
                    <c:v>01.2012</c:v>
                  </c:pt>
                  <c:pt idx="2">
                    <c:v>04.2012</c:v>
                  </c:pt>
                  <c:pt idx="3">
                    <c:v>07.2012</c:v>
                  </c:pt>
                  <c:pt idx="4">
                    <c:v>10.2012</c:v>
                  </c:pt>
                  <c:pt idx="6">
                    <c:v>01.2011</c:v>
                  </c:pt>
                  <c:pt idx="7">
                    <c:v>01.2012</c:v>
                  </c:pt>
                  <c:pt idx="8">
                    <c:v>04.2012</c:v>
                  </c:pt>
                  <c:pt idx="9">
                    <c:v>07.2012</c:v>
                  </c:pt>
                  <c:pt idx="10">
                    <c:v>10.2012</c:v>
                  </c:pt>
                </c:lvl>
                <c:lvl>
                  <c:pt idx="0">
                    <c:v>Corporate deposits</c:v>
                  </c:pt>
                  <c:pt idx="6">
                    <c:v>Deposits of individuals</c:v>
                  </c:pt>
                </c:lvl>
              </c:multiLvlStrCache>
            </c:multiLvlStrRef>
          </c:cat>
          <c:val>
            <c:numRef>
              <c:f>'Figure 3.1.3.7'!$E$5:$E$15</c:f>
              <c:numCache>
                <c:formatCode>0.00</c:formatCode>
                <c:ptCount val="11"/>
                <c:pt idx="0">
                  <c:v>0.18221580113848704</c:v>
                </c:pt>
                <c:pt idx="1">
                  <c:v>0.10300432732582702</c:v>
                </c:pt>
                <c:pt idx="2">
                  <c:v>6.879863001105424E-2</c:v>
                </c:pt>
                <c:pt idx="3">
                  <c:v>5.032811266789123E-2</c:v>
                </c:pt>
                <c:pt idx="4">
                  <c:v>5.8715137716557661E-2</c:v>
                </c:pt>
                <c:pt idx="5" formatCode="General">
                  <c:v>0</c:v>
                </c:pt>
                <c:pt idx="6">
                  <c:v>0.53670656836677155</c:v>
                </c:pt>
                <c:pt idx="7">
                  <c:v>0.50270845244961071</c:v>
                </c:pt>
                <c:pt idx="8">
                  <c:v>0.45981888281733968</c:v>
                </c:pt>
                <c:pt idx="9">
                  <c:v>0.48827240193409671</c:v>
                </c:pt>
                <c:pt idx="10">
                  <c:v>0.50080284047449908</c:v>
                </c:pt>
              </c:numCache>
            </c:numRef>
          </c:val>
          <c:extLst>
            <c:ext xmlns:c16="http://schemas.microsoft.com/office/drawing/2014/chart" uri="{C3380CC4-5D6E-409C-BE32-E72D297353CC}">
              <c16:uniqueId val="{00000001-9BC8-4CC7-BF2E-AF9F500CCBF0}"/>
            </c:ext>
          </c:extLst>
        </c:ser>
        <c:ser>
          <c:idx val="2"/>
          <c:order val="2"/>
          <c:tx>
            <c:strRef>
              <c:f>'Figure 3.1.3.7'!$F$4</c:f>
              <c:strCache>
                <c:ptCount val="1"/>
                <c:pt idx="0">
                  <c:v>Time deposits</c:v>
                </c:pt>
              </c:strCache>
            </c:strRef>
          </c:tx>
          <c:invertIfNegative val="0"/>
          <c:cat>
            <c:multiLvlStrRef>
              <c:f>'Figure 3.1.3.7'!$B$5:$C$15</c:f>
              <c:multiLvlStrCache>
                <c:ptCount val="11"/>
                <c:lvl>
                  <c:pt idx="0">
                    <c:v>01.2011</c:v>
                  </c:pt>
                  <c:pt idx="1">
                    <c:v>01.2012</c:v>
                  </c:pt>
                  <c:pt idx="2">
                    <c:v>04.2012</c:v>
                  </c:pt>
                  <c:pt idx="3">
                    <c:v>07.2012</c:v>
                  </c:pt>
                  <c:pt idx="4">
                    <c:v>10.2012</c:v>
                  </c:pt>
                  <c:pt idx="6">
                    <c:v>01.2011</c:v>
                  </c:pt>
                  <c:pt idx="7">
                    <c:v>01.2012</c:v>
                  </c:pt>
                  <c:pt idx="8">
                    <c:v>04.2012</c:v>
                  </c:pt>
                  <c:pt idx="9">
                    <c:v>07.2012</c:v>
                  </c:pt>
                  <c:pt idx="10">
                    <c:v>10.2012</c:v>
                  </c:pt>
                </c:lvl>
                <c:lvl>
                  <c:pt idx="0">
                    <c:v>Corporate deposits</c:v>
                  </c:pt>
                  <c:pt idx="6">
                    <c:v>Deposits of individuals</c:v>
                  </c:pt>
                </c:lvl>
              </c:multiLvlStrCache>
            </c:multiLvlStrRef>
          </c:cat>
          <c:val>
            <c:numRef>
              <c:f>'Figure 3.1.3.7'!$F$5:$F$15</c:f>
              <c:numCache>
                <c:formatCode>0.00</c:formatCode>
                <c:ptCount val="11"/>
                <c:pt idx="0">
                  <c:v>38.231833174038719</c:v>
                </c:pt>
                <c:pt idx="1">
                  <c:v>31.638942053664671</c:v>
                </c:pt>
                <c:pt idx="2">
                  <c:v>30.210217466429629</c:v>
                </c:pt>
                <c:pt idx="3">
                  <c:v>30.074598132420778</c:v>
                </c:pt>
                <c:pt idx="4">
                  <c:v>32.575421139172647</c:v>
                </c:pt>
                <c:pt idx="5" formatCode="General">
                  <c:v>0</c:v>
                </c:pt>
                <c:pt idx="6">
                  <c:v>28.066290488681844</c:v>
                </c:pt>
                <c:pt idx="7">
                  <c:v>29.914345666505621</c:v>
                </c:pt>
                <c:pt idx="8">
                  <c:v>29.823332913705592</c:v>
                </c:pt>
                <c:pt idx="9">
                  <c:v>30.951897469999711</c:v>
                </c:pt>
                <c:pt idx="10">
                  <c:v>33.149712629473626</c:v>
                </c:pt>
              </c:numCache>
            </c:numRef>
          </c:val>
          <c:extLst>
            <c:ext xmlns:c16="http://schemas.microsoft.com/office/drawing/2014/chart" uri="{C3380CC4-5D6E-409C-BE32-E72D297353CC}">
              <c16:uniqueId val="{00000002-9BC8-4CC7-BF2E-AF9F500CCBF0}"/>
            </c:ext>
          </c:extLst>
        </c:ser>
        <c:ser>
          <c:idx val="3"/>
          <c:order val="3"/>
          <c:tx>
            <c:strRef>
              <c:f>'Figure 3.1.3.7'!$G$4</c:f>
              <c:strCache>
                <c:ptCount val="1"/>
                <c:pt idx="0">
                  <c:v>Escrow deposits</c:v>
                </c:pt>
              </c:strCache>
            </c:strRef>
          </c:tx>
          <c:invertIfNegative val="0"/>
          <c:cat>
            <c:multiLvlStrRef>
              <c:f>'Figure 3.1.3.7'!$B$5:$C$15</c:f>
              <c:multiLvlStrCache>
                <c:ptCount val="11"/>
                <c:lvl>
                  <c:pt idx="0">
                    <c:v>01.2011</c:v>
                  </c:pt>
                  <c:pt idx="1">
                    <c:v>01.2012</c:v>
                  </c:pt>
                  <c:pt idx="2">
                    <c:v>04.2012</c:v>
                  </c:pt>
                  <c:pt idx="3">
                    <c:v>07.2012</c:v>
                  </c:pt>
                  <c:pt idx="4">
                    <c:v>10.2012</c:v>
                  </c:pt>
                  <c:pt idx="6">
                    <c:v>01.2011</c:v>
                  </c:pt>
                  <c:pt idx="7">
                    <c:v>01.2012</c:v>
                  </c:pt>
                  <c:pt idx="8">
                    <c:v>04.2012</c:v>
                  </c:pt>
                  <c:pt idx="9">
                    <c:v>07.2012</c:v>
                  </c:pt>
                  <c:pt idx="10">
                    <c:v>10.2012</c:v>
                  </c:pt>
                </c:lvl>
                <c:lvl>
                  <c:pt idx="0">
                    <c:v>Corporate deposits</c:v>
                  </c:pt>
                  <c:pt idx="6">
                    <c:v>Deposits of individuals</c:v>
                  </c:pt>
                </c:lvl>
              </c:multiLvlStrCache>
            </c:multiLvlStrRef>
          </c:cat>
          <c:val>
            <c:numRef>
              <c:f>'Figure 3.1.3.7'!$G$5:$G$15</c:f>
              <c:numCache>
                <c:formatCode>0.00</c:formatCode>
                <c:ptCount val="11"/>
                <c:pt idx="0">
                  <c:v>0.20510681267531333</c:v>
                </c:pt>
                <c:pt idx="1">
                  <c:v>0.24954357213929304</c:v>
                </c:pt>
                <c:pt idx="2">
                  <c:v>0.25819561144845898</c:v>
                </c:pt>
                <c:pt idx="3">
                  <c:v>0.26175258215084202</c:v>
                </c:pt>
                <c:pt idx="4">
                  <c:v>0.28588727372571476</c:v>
                </c:pt>
                <c:pt idx="5" formatCode="General">
                  <c:v>0</c:v>
                </c:pt>
                <c:pt idx="6">
                  <c:v>3.3655842596730323E-2</c:v>
                </c:pt>
                <c:pt idx="7">
                  <c:v>3.4681586208788258E-2</c:v>
                </c:pt>
                <c:pt idx="8">
                  <c:v>3.7133199684191397E-2</c:v>
                </c:pt>
                <c:pt idx="9">
                  <c:v>3.68780574097793E-2</c:v>
                </c:pt>
                <c:pt idx="10">
                  <c:v>4.3762875050911663E-2</c:v>
                </c:pt>
              </c:numCache>
            </c:numRef>
          </c:val>
          <c:extLst>
            <c:ext xmlns:c16="http://schemas.microsoft.com/office/drawing/2014/chart" uri="{C3380CC4-5D6E-409C-BE32-E72D297353CC}">
              <c16:uniqueId val="{00000003-9BC8-4CC7-BF2E-AF9F500CCBF0}"/>
            </c:ext>
          </c:extLst>
        </c:ser>
        <c:dLbls>
          <c:showLegendKey val="0"/>
          <c:showVal val="0"/>
          <c:showCatName val="0"/>
          <c:showSerName val="0"/>
          <c:showPercent val="0"/>
          <c:showBubbleSize val="0"/>
        </c:dLbls>
        <c:gapWidth val="150"/>
        <c:overlap val="100"/>
        <c:axId val="491450904"/>
        <c:axId val="1"/>
      </c:barChart>
      <c:catAx>
        <c:axId val="491450904"/>
        <c:scaling>
          <c:orientation val="minMax"/>
        </c:scaling>
        <c:delete val="0"/>
        <c:axPos val="b"/>
        <c:numFmt formatCode="General" sourceLinked="1"/>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0">
              <a:prstDash val="sysDot"/>
            </a:ln>
          </c:spPr>
        </c:majorGridlines>
        <c:title>
          <c:tx>
            <c:rich>
              <a:bodyPr rot="0" vert="horz"/>
              <a:lstStyle/>
              <a:p>
                <a:pPr>
                  <a:defRPr lang="ru-RU"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1.1792446089429384E-2"/>
              <c:y val="0.35877916023855794"/>
            </c:manualLayout>
          </c:layout>
          <c:overlay val="0"/>
        </c:title>
        <c:numFmt formatCode="0"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1450904"/>
        <c:crosses val="autoZero"/>
        <c:crossBetween val="between"/>
      </c:valAx>
    </c:plotArea>
    <c:legend>
      <c:legendPos val="b"/>
      <c:layout>
        <c:manualLayout>
          <c:xMode val="edge"/>
          <c:yMode val="edge"/>
          <c:wMode val="edge"/>
          <c:hMode val="edge"/>
          <c:x val="0.19636852108549951"/>
          <c:y val="0.81849211596642024"/>
          <c:w val="0.80485988253283214"/>
          <c:h val="0.95674540682414699"/>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8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295306988739556E-2"/>
          <c:y val="2.7460147885769844E-2"/>
          <c:w val="0.82236256844243816"/>
          <c:h val="0.66030312387422152"/>
        </c:manualLayout>
      </c:layout>
      <c:areaChart>
        <c:grouping val="standard"/>
        <c:varyColors val="0"/>
        <c:ser>
          <c:idx val="3"/>
          <c:order val="2"/>
          <c:tx>
            <c:strRef>
              <c:f>'Figure 3.1.3.8'!$B$5</c:f>
              <c:strCache>
                <c:ptCount val="1"/>
                <c:pt idx="0">
                  <c:v>Reallocation of deposits</c:v>
                </c:pt>
              </c:strCache>
            </c:strRef>
          </c:tx>
          <c:spPr>
            <a:solidFill>
              <a:schemeClr val="accent1">
                <a:lumMod val="60000"/>
                <a:lumOff val="40000"/>
              </a:schemeClr>
            </a:solidFill>
          </c:spPr>
          <c:val>
            <c:numRef>
              <c:f>'Figure 3.1.3.8'!$C$5:$L$5</c:f>
              <c:numCache>
                <c:formatCode>0.00</c:formatCode>
                <c:ptCount val="10"/>
                <c:pt idx="0">
                  <c:v>4.9095941001926073</c:v>
                </c:pt>
                <c:pt idx="1">
                  <c:v>3.1497642618460731</c:v>
                </c:pt>
                <c:pt idx="2">
                  <c:v>7.183085334159081</c:v>
                </c:pt>
                <c:pt idx="3">
                  <c:v>2.6359563122633745</c:v>
                </c:pt>
                <c:pt idx="4">
                  <c:v>1.6355445186762365</c:v>
                </c:pt>
                <c:pt idx="5">
                  <c:v>2.1150932342341751</c:v>
                </c:pt>
                <c:pt idx="6">
                  <c:v>0.39135201793351193</c:v>
                </c:pt>
                <c:pt idx="7">
                  <c:v>4.8433882172538896</c:v>
                </c:pt>
                <c:pt idx="8">
                  <c:v>3.4512414804407143E-2</c:v>
                </c:pt>
                <c:pt idx="9">
                  <c:v>0.44967659279901007</c:v>
                </c:pt>
              </c:numCache>
            </c:numRef>
          </c:val>
          <c:extLst>
            <c:ext xmlns:c16="http://schemas.microsoft.com/office/drawing/2014/chart" uri="{C3380CC4-5D6E-409C-BE32-E72D297353CC}">
              <c16:uniqueId val="{00000000-5C0C-486F-955D-53E42B1C3A29}"/>
            </c:ext>
          </c:extLst>
        </c:ser>
        <c:dLbls>
          <c:showLegendKey val="0"/>
          <c:showVal val="0"/>
          <c:showCatName val="0"/>
          <c:showSerName val="0"/>
          <c:showPercent val="0"/>
          <c:showBubbleSize val="0"/>
        </c:dLbls>
        <c:axId val="491449264"/>
        <c:axId val="1"/>
      </c:areaChart>
      <c:barChart>
        <c:barDir val="col"/>
        <c:grouping val="clustered"/>
        <c:varyColors val="0"/>
        <c:ser>
          <c:idx val="0"/>
          <c:order val="0"/>
          <c:tx>
            <c:strRef>
              <c:f>'Figure 3.1.3.8'!$B$6</c:f>
              <c:strCache>
                <c:ptCount val="1"/>
                <c:pt idx="0">
                  <c:v>Gross inflow in deposits</c:v>
                </c:pt>
              </c:strCache>
            </c:strRef>
          </c:tx>
          <c:invertIfNegative val="0"/>
          <c:cat>
            <c:strRef>
              <c:f>'Figure 3.1.3.8'!$C$4:$L$4</c:f>
              <c:strCache>
                <c:ptCount val="10"/>
                <c:pt idx="0">
                  <c:v>06.2010</c:v>
                </c:pt>
                <c:pt idx="1">
                  <c:v>09.2010</c:v>
                </c:pt>
                <c:pt idx="2">
                  <c:v>12.2010</c:v>
                </c:pt>
                <c:pt idx="3">
                  <c:v>03.2011</c:v>
                </c:pt>
                <c:pt idx="4">
                  <c:v>06.2011</c:v>
                </c:pt>
                <c:pt idx="5">
                  <c:v>09.2011</c:v>
                </c:pt>
                <c:pt idx="6">
                  <c:v>12.2011</c:v>
                </c:pt>
                <c:pt idx="7">
                  <c:v>03.2012</c:v>
                </c:pt>
                <c:pt idx="8">
                  <c:v>06.2012</c:v>
                </c:pt>
                <c:pt idx="9">
                  <c:v>09.2012</c:v>
                </c:pt>
              </c:strCache>
            </c:strRef>
          </c:cat>
          <c:val>
            <c:numRef>
              <c:f>'Figure 3.1.3.8'!$C$6:$L$6</c:f>
              <c:numCache>
                <c:formatCode>0.00</c:formatCode>
                <c:ptCount val="10"/>
                <c:pt idx="0">
                  <c:v>5.6713944475225624</c:v>
                </c:pt>
                <c:pt idx="1">
                  <c:v>6.2755321653251261</c:v>
                </c:pt>
                <c:pt idx="2">
                  <c:v>8.9119894804670192</c:v>
                </c:pt>
                <c:pt idx="3">
                  <c:v>4.865568192435398</c:v>
                </c:pt>
                <c:pt idx="4">
                  <c:v>7.2274474993170452</c:v>
                </c:pt>
                <c:pt idx="5">
                  <c:v>6.0509337753067411</c:v>
                </c:pt>
                <c:pt idx="6">
                  <c:v>6.2162404156957063</c:v>
                </c:pt>
                <c:pt idx="7">
                  <c:v>6.4499127480823857</c:v>
                </c:pt>
                <c:pt idx="8">
                  <c:v>6.087882880382212</c:v>
                </c:pt>
                <c:pt idx="9">
                  <c:v>4.2389261679068868</c:v>
                </c:pt>
              </c:numCache>
            </c:numRef>
          </c:val>
          <c:extLst>
            <c:ext xmlns:c16="http://schemas.microsoft.com/office/drawing/2014/chart" uri="{C3380CC4-5D6E-409C-BE32-E72D297353CC}">
              <c16:uniqueId val="{00000001-5C0C-486F-955D-53E42B1C3A29}"/>
            </c:ext>
          </c:extLst>
        </c:ser>
        <c:ser>
          <c:idx val="1"/>
          <c:order val="1"/>
          <c:tx>
            <c:strRef>
              <c:f>'Figure 3.1.3.8'!$B$7</c:f>
              <c:strCache>
                <c:ptCount val="1"/>
                <c:pt idx="0">
                  <c:v>Gross outflow of deposits</c:v>
                </c:pt>
              </c:strCache>
            </c:strRef>
          </c:tx>
          <c:invertIfNegative val="0"/>
          <c:cat>
            <c:strRef>
              <c:f>'Figure 3.1.3.8'!$C$4:$L$4</c:f>
              <c:strCache>
                <c:ptCount val="10"/>
                <c:pt idx="0">
                  <c:v>06.2010</c:v>
                </c:pt>
                <c:pt idx="1">
                  <c:v>09.2010</c:v>
                </c:pt>
                <c:pt idx="2">
                  <c:v>12.2010</c:v>
                </c:pt>
                <c:pt idx="3">
                  <c:v>03.2011</c:v>
                </c:pt>
                <c:pt idx="4">
                  <c:v>06.2011</c:v>
                </c:pt>
                <c:pt idx="5">
                  <c:v>09.2011</c:v>
                </c:pt>
                <c:pt idx="6">
                  <c:v>12.2011</c:v>
                </c:pt>
                <c:pt idx="7">
                  <c:v>03.2012</c:v>
                </c:pt>
                <c:pt idx="8">
                  <c:v>06.2012</c:v>
                </c:pt>
                <c:pt idx="9">
                  <c:v>09.2012</c:v>
                </c:pt>
              </c:strCache>
            </c:strRef>
          </c:cat>
          <c:val>
            <c:numRef>
              <c:f>'Figure 3.1.3.8'!$C$7:$L$7</c:f>
              <c:numCache>
                <c:formatCode>0.00</c:formatCode>
                <c:ptCount val="10"/>
                <c:pt idx="0">
                  <c:v>-2.4547970500963041</c:v>
                </c:pt>
                <c:pt idx="1">
                  <c:v>-1.5748821309230363</c:v>
                </c:pt>
                <c:pt idx="2">
                  <c:v>-3.5915426670795405</c:v>
                </c:pt>
                <c:pt idx="3">
                  <c:v>-1.3179781561316875</c:v>
                </c:pt>
                <c:pt idx="4">
                  <c:v>-0.81777225933811859</c:v>
                </c:pt>
                <c:pt idx="5">
                  <c:v>-1.0575466171170873</c:v>
                </c:pt>
                <c:pt idx="6">
                  <c:v>-0.19567600896675585</c:v>
                </c:pt>
                <c:pt idx="7">
                  <c:v>-2.4216941086269443</c:v>
                </c:pt>
                <c:pt idx="8">
                  <c:v>-1.7256207402203263E-2</c:v>
                </c:pt>
                <c:pt idx="9">
                  <c:v>-0.22483829639950459</c:v>
                </c:pt>
              </c:numCache>
            </c:numRef>
          </c:val>
          <c:extLst>
            <c:ext xmlns:c16="http://schemas.microsoft.com/office/drawing/2014/chart" uri="{C3380CC4-5D6E-409C-BE32-E72D297353CC}">
              <c16:uniqueId val="{00000002-5C0C-486F-955D-53E42B1C3A29}"/>
            </c:ext>
          </c:extLst>
        </c:ser>
        <c:dLbls>
          <c:showLegendKey val="0"/>
          <c:showVal val="0"/>
          <c:showCatName val="0"/>
          <c:showSerName val="0"/>
          <c:showPercent val="0"/>
          <c:showBubbleSize val="0"/>
        </c:dLbls>
        <c:gapWidth val="150"/>
        <c:axId val="491449264"/>
        <c:axId val="1"/>
      </c:barChart>
      <c:lineChart>
        <c:grouping val="standard"/>
        <c:varyColors val="0"/>
        <c:ser>
          <c:idx val="5"/>
          <c:order val="3"/>
          <c:tx>
            <c:strRef>
              <c:f>'Figure 3.1.3.8'!$B$8</c:f>
              <c:strCache>
                <c:ptCount val="1"/>
                <c:pt idx="0">
                  <c:v>Growth in short-term deposits, in KZT (right axis)</c:v>
                </c:pt>
              </c:strCache>
            </c:strRef>
          </c:tx>
          <c:spPr>
            <a:ln w="50800"/>
          </c:spPr>
          <c:marker>
            <c:symbol val="none"/>
          </c:marker>
          <c:val>
            <c:numRef>
              <c:f>'Figure 3.1.3.8'!$C$8:$L$8</c:f>
              <c:numCache>
                <c:formatCode>0.00</c:formatCode>
                <c:ptCount val="10"/>
                <c:pt idx="0">
                  <c:v>9.6333521992847011</c:v>
                </c:pt>
                <c:pt idx="1">
                  <c:v>21.351796031489641</c:v>
                </c:pt>
                <c:pt idx="2">
                  <c:v>25.918635725629329</c:v>
                </c:pt>
                <c:pt idx="3">
                  <c:v>27.272196088728833</c:v>
                </c:pt>
                <c:pt idx="4">
                  <c:v>26.728306477499132</c:v>
                </c:pt>
                <c:pt idx="5">
                  <c:v>22.654407911252392</c:v>
                </c:pt>
                <c:pt idx="6">
                  <c:v>14.560193205608599</c:v>
                </c:pt>
                <c:pt idx="7">
                  <c:v>21.138484004606184</c:v>
                </c:pt>
                <c:pt idx="8">
                  <c:v>13.916540740487321</c:v>
                </c:pt>
                <c:pt idx="9">
                  <c:v>13.110444617871892</c:v>
                </c:pt>
              </c:numCache>
            </c:numRef>
          </c:val>
          <c:smooth val="0"/>
          <c:extLst>
            <c:ext xmlns:c16="http://schemas.microsoft.com/office/drawing/2014/chart" uri="{C3380CC4-5D6E-409C-BE32-E72D297353CC}">
              <c16:uniqueId val="{00000003-5C0C-486F-955D-53E42B1C3A29}"/>
            </c:ext>
          </c:extLst>
        </c:ser>
        <c:ser>
          <c:idx val="6"/>
          <c:order val="4"/>
          <c:tx>
            <c:strRef>
              <c:f>'Figure 3.1.3.8'!$B$9</c:f>
              <c:strCache>
                <c:ptCount val="1"/>
                <c:pt idx="0">
                  <c:v>Growth in long-term deposits, in KZT (right axis)</c:v>
                </c:pt>
              </c:strCache>
            </c:strRef>
          </c:tx>
          <c:spPr>
            <a:ln w="50800">
              <a:solidFill>
                <a:schemeClr val="accent4">
                  <a:lumMod val="75000"/>
                </a:schemeClr>
              </a:solidFill>
            </a:ln>
          </c:spPr>
          <c:marker>
            <c:symbol val="none"/>
          </c:marker>
          <c:val>
            <c:numRef>
              <c:f>'Figure 3.1.3.8'!$C$9:$L$9</c:f>
              <c:numCache>
                <c:formatCode>0.00</c:formatCode>
                <c:ptCount val="10"/>
                <c:pt idx="0">
                  <c:v>6.8170491631322392</c:v>
                </c:pt>
                <c:pt idx="1">
                  <c:v>4.5148098198321662</c:v>
                </c:pt>
                <c:pt idx="2">
                  <c:v>7.5525883872920048</c:v>
                </c:pt>
                <c:pt idx="3">
                  <c:v>3.9148287246203921</c:v>
                </c:pt>
                <c:pt idx="4">
                  <c:v>1.6205477733838052</c:v>
                </c:pt>
                <c:pt idx="5">
                  <c:v>1.0430579086442719</c:v>
                </c:pt>
                <c:pt idx="6">
                  <c:v>-1.6940632020531865</c:v>
                </c:pt>
                <c:pt idx="7">
                  <c:v>0.72388577192896264</c:v>
                </c:pt>
                <c:pt idx="8">
                  <c:v>-1.8039003186064377</c:v>
                </c:pt>
                <c:pt idx="9">
                  <c:v>0.79171521451813476</c:v>
                </c:pt>
              </c:numCache>
            </c:numRef>
          </c:val>
          <c:smooth val="0"/>
          <c:extLst>
            <c:ext xmlns:c16="http://schemas.microsoft.com/office/drawing/2014/chart" uri="{C3380CC4-5D6E-409C-BE32-E72D297353CC}">
              <c16:uniqueId val="{00000004-5C0C-486F-955D-53E42B1C3A29}"/>
            </c:ext>
          </c:extLst>
        </c:ser>
        <c:dLbls>
          <c:showLegendKey val="0"/>
          <c:showVal val="0"/>
          <c:showCatName val="0"/>
          <c:showSerName val="0"/>
          <c:showPercent val="0"/>
          <c:showBubbleSize val="0"/>
        </c:dLbls>
        <c:marker val="1"/>
        <c:smooth val="0"/>
        <c:axId val="3"/>
        <c:axId val="4"/>
      </c:lineChart>
      <c:catAx>
        <c:axId val="491449264"/>
        <c:scaling>
          <c:orientation val="minMax"/>
        </c:scaling>
        <c:delete val="0"/>
        <c:axPos val="b"/>
        <c:numFmt formatCode="@" sourceLinked="1"/>
        <c:majorTickMark val="out"/>
        <c:minorTickMark val="none"/>
        <c:tickLblPos val="low"/>
        <c:txPr>
          <a:bodyPr rot="0" vert="horz"/>
          <a:lstStyle/>
          <a:p>
            <a:pPr>
              <a:defRPr lang="ru-RU">
                <a:latin typeface="Times New Roman" pitchFamily="18" charset="0"/>
                <a:cs typeface="Times New Roman" pitchFamily="18" charset="0"/>
              </a:defRPr>
            </a:pPr>
            <a:endParaRPr lang="ru-RU"/>
          </a:p>
        </c:txPr>
        <c:crossAx val="1"/>
        <c:crossesAt val="0"/>
        <c:auto val="1"/>
        <c:lblAlgn val="ctr"/>
        <c:lblOffset val="100"/>
        <c:tickLblSkip val="1"/>
        <c:tickMarkSkip val="1"/>
        <c:noMultiLvlLbl val="0"/>
      </c:catAx>
      <c:valAx>
        <c:axId val="1"/>
        <c:scaling>
          <c:orientation val="minMax"/>
        </c:scaling>
        <c:delete val="0"/>
        <c:axPos val="l"/>
        <c:majorGridlines/>
        <c:title>
          <c:tx>
            <c:rich>
              <a:bodyPr rot="0" vert="horz"/>
              <a:lstStyle/>
              <a:p>
                <a:pPr>
                  <a:defRPr lang="ru-RU"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9.1401395338403212E-3"/>
              <c:y val="0.34385054809325305"/>
            </c:manualLayout>
          </c:layout>
          <c:overlay val="0"/>
        </c:title>
        <c:numFmt formatCode="General" sourceLinked="0"/>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1449264"/>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0"/>
        <c:axPos val="r"/>
        <c:title>
          <c:tx>
            <c:rich>
              <a:bodyPr rot="0" vert="horz"/>
              <a:lstStyle/>
              <a:p>
                <a:pPr>
                  <a:defRPr lang="ru-RU"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0.95113157009220006"/>
              <c:y val="0.31722531007153515"/>
            </c:manualLayout>
          </c:layout>
          <c:overlay val="0"/>
        </c:title>
        <c:numFmt formatCode="0" sourceLinked="0"/>
        <c:majorTickMark val="out"/>
        <c:minorTickMark val="none"/>
        <c:tickLblPos val="nextTo"/>
        <c:txPr>
          <a:bodyPr/>
          <a:lstStyle/>
          <a:p>
            <a:pPr>
              <a:defRPr lang="ru-RU">
                <a:latin typeface="Times New Roman" pitchFamily="18" charset="0"/>
                <a:cs typeface="Times New Roman" pitchFamily="18" charset="0"/>
              </a:defRPr>
            </a:pPr>
            <a:endParaRPr lang="ru-RU"/>
          </a:p>
        </c:txPr>
        <c:crossAx val="3"/>
        <c:crosses val="max"/>
        <c:crossBetween val="between"/>
      </c:valAx>
    </c:plotArea>
    <c:legend>
      <c:legendPos val="b"/>
      <c:layout>
        <c:manualLayout>
          <c:xMode val="edge"/>
          <c:yMode val="edge"/>
          <c:wMode val="edge"/>
          <c:hMode val="edge"/>
          <c:x val="1.6224689862485136E-2"/>
          <c:y val="0.7914337913643148"/>
          <c:w val="0.97831850505866247"/>
          <c:h val="0.97374298800885184"/>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orientation="portrait"/>
  </c:printSettings>
</c:chartSpace>
</file>

<file path=xl/charts/chart8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6253369272237521E-2"/>
          <c:y val="6.0241200117658565E-2"/>
          <c:w val="0.90296495956873313"/>
          <c:h val="0.56626728110599056"/>
        </c:manualLayout>
      </c:layout>
      <c:barChart>
        <c:barDir val="col"/>
        <c:grouping val="clustered"/>
        <c:varyColors val="0"/>
        <c:ser>
          <c:idx val="0"/>
          <c:order val="0"/>
          <c:tx>
            <c:strRef>
              <c:f>'Figure 3.1.3.9'!$B$6</c:f>
              <c:strCache>
                <c:ptCount val="1"/>
                <c:pt idx="0">
                  <c:v>Less than 1 year</c:v>
                </c:pt>
              </c:strCache>
            </c:strRef>
          </c:tx>
          <c:invertIfNegative val="0"/>
          <c:cat>
            <c:multiLvlStrRef>
              <c:f>'Figure 3.1.3.9'!$C$4:$O$5</c:f>
              <c:multiLvlStrCache>
                <c:ptCount val="13"/>
                <c:lvl>
                  <c:pt idx="0">
                    <c:v>01.2010</c:v>
                  </c:pt>
                  <c:pt idx="1">
                    <c:v>01.2011</c:v>
                  </c:pt>
                  <c:pt idx="2">
                    <c:v>01.2012</c:v>
                  </c:pt>
                  <c:pt idx="3">
                    <c:v>04.2012</c:v>
                  </c:pt>
                  <c:pt idx="4">
                    <c:v>07.2012</c:v>
                  </c:pt>
                  <c:pt idx="5">
                    <c:v>10.2012</c:v>
                  </c:pt>
                  <c:pt idx="7">
                    <c:v>01.2010</c:v>
                  </c:pt>
                  <c:pt idx="8">
                    <c:v>01.2011</c:v>
                  </c:pt>
                  <c:pt idx="9">
                    <c:v>01.2012</c:v>
                  </c:pt>
                  <c:pt idx="10">
                    <c:v>04.2012</c:v>
                  </c:pt>
                  <c:pt idx="11">
                    <c:v>07.2012</c:v>
                  </c:pt>
                  <c:pt idx="12">
                    <c:v>10.2012</c:v>
                  </c:pt>
                </c:lvl>
                <c:lvl>
                  <c:pt idx="0">
                    <c:v>In foreign currency</c:v>
                  </c:pt>
                  <c:pt idx="7">
                    <c:v>In the domestic currency</c:v>
                  </c:pt>
                </c:lvl>
              </c:multiLvlStrCache>
            </c:multiLvlStrRef>
          </c:cat>
          <c:val>
            <c:numRef>
              <c:f>'Figure 3.1.3.9'!$C$6:$O$6</c:f>
              <c:numCache>
                <c:formatCode>0.00</c:formatCode>
                <c:ptCount val="13"/>
                <c:pt idx="0">
                  <c:v>1.0132371404335838</c:v>
                </c:pt>
                <c:pt idx="1">
                  <c:v>0.82675080391565348</c:v>
                </c:pt>
                <c:pt idx="2">
                  <c:v>1.0286730552161183</c:v>
                </c:pt>
                <c:pt idx="3">
                  <c:v>1.0207280064267368</c:v>
                </c:pt>
                <c:pt idx="4">
                  <c:v>1.0841560418512317</c:v>
                </c:pt>
                <c:pt idx="5">
                  <c:v>1.0954943012056195</c:v>
                </c:pt>
                <c:pt idx="7">
                  <c:v>0.88684200228676191</c:v>
                </c:pt>
                <c:pt idx="8">
                  <c:v>1.0731509517036328</c:v>
                </c:pt>
                <c:pt idx="9">
                  <c:v>0.87783544518412149</c:v>
                </c:pt>
                <c:pt idx="10">
                  <c:v>0.89246400623731481</c:v>
                </c:pt>
                <c:pt idx="11">
                  <c:v>0.84126969337501845</c:v>
                </c:pt>
                <c:pt idx="12">
                  <c:v>0.93949880222011495</c:v>
                </c:pt>
              </c:numCache>
            </c:numRef>
          </c:val>
          <c:extLst>
            <c:ext xmlns:c16="http://schemas.microsoft.com/office/drawing/2014/chart" uri="{C3380CC4-5D6E-409C-BE32-E72D297353CC}">
              <c16:uniqueId val="{00000000-B091-49F7-B5F2-8C6D4BB551DA}"/>
            </c:ext>
          </c:extLst>
        </c:ser>
        <c:ser>
          <c:idx val="1"/>
          <c:order val="1"/>
          <c:tx>
            <c:strRef>
              <c:f>'Figure 3.1.3.9'!$B$7</c:f>
              <c:strCache>
                <c:ptCount val="1"/>
                <c:pt idx="0">
                  <c:v>From 1 to 3 years</c:v>
                </c:pt>
              </c:strCache>
            </c:strRef>
          </c:tx>
          <c:invertIfNegative val="0"/>
          <c:cat>
            <c:multiLvlStrRef>
              <c:f>'Figure 3.1.3.9'!$C$4:$O$5</c:f>
              <c:multiLvlStrCache>
                <c:ptCount val="13"/>
                <c:lvl>
                  <c:pt idx="0">
                    <c:v>01.2010</c:v>
                  </c:pt>
                  <c:pt idx="1">
                    <c:v>01.2011</c:v>
                  </c:pt>
                  <c:pt idx="2">
                    <c:v>01.2012</c:v>
                  </c:pt>
                  <c:pt idx="3">
                    <c:v>04.2012</c:v>
                  </c:pt>
                  <c:pt idx="4">
                    <c:v>07.2012</c:v>
                  </c:pt>
                  <c:pt idx="5">
                    <c:v>10.2012</c:v>
                  </c:pt>
                  <c:pt idx="7">
                    <c:v>01.2010</c:v>
                  </c:pt>
                  <c:pt idx="8">
                    <c:v>01.2011</c:v>
                  </c:pt>
                  <c:pt idx="9">
                    <c:v>01.2012</c:v>
                  </c:pt>
                  <c:pt idx="10">
                    <c:v>04.2012</c:v>
                  </c:pt>
                  <c:pt idx="11">
                    <c:v>07.2012</c:v>
                  </c:pt>
                  <c:pt idx="12">
                    <c:v>10.2012</c:v>
                  </c:pt>
                </c:lvl>
                <c:lvl>
                  <c:pt idx="0">
                    <c:v>In foreign currency</c:v>
                  </c:pt>
                  <c:pt idx="7">
                    <c:v>In the domestic currency</c:v>
                  </c:pt>
                </c:lvl>
              </c:multiLvlStrCache>
            </c:multiLvlStrRef>
          </c:cat>
          <c:val>
            <c:numRef>
              <c:f>'Figure 3.1.3.9'!$C$7:$O$7</c:f>
              <c:numCache>
                <c:formatCode>0.00</c:formatCode>
                <c:ptCount val="13"/>
                <c:pt idx="0">
                  <c:v>0.5133946450605974</c:v>
                </c:pt>
                <c:pt idx="1">
                  <c:v>0.60703862365306493</c:v>
                </c:pt>
                <c:pt idx="2">
                  <c:v>0.55839499232029666</c:v>
                </c:pt>
                <c:pt idx="3">
                  <c:v>0.51585661820207329</c:v>
                </c:pt>
                <c:pt idx="4">
                  <c:v>0.61517764207513814</c:v>
                </c:pt>
                <c:pt idx="5">
                  <c:v>0.52883717968904531</c:v>
                </c:pt>
                <c:pt idx="7">
                  <c:v>0.85785155237961075</c:v>
                </c:pt>
                <c:pt idx="8">
                  <c:v>0.87073085296627772</c:v>
                </c:pt>
                <c:pt idx="9">
                  <c:v>1.1700366861058884</c:v>
                </c:pt>
                <c:pt idx="10">
                  <c:v>1.1838708029448752</c:v>
                </c:pt>
                <c:pt idx="11">
                  <c:v>1.4476848985206803</c:v>
                </c:pt>
                <c:pt idx="12">
                  <c:v>1.4930067997816421</c:v>
                </c:pt>
              </c:numCache>
            </c:numRef>
          </c:val>
          <c:extLst>
            <c:ext xmlns:c16="http://schemas.microsoft.com/office/drawing/2014/chart" uri="{C3380CC4-5D6E-409C-BE32-E72D297353CC}">
              <c16:uniqueId val="{00000001-B091-49F7-B5F2-8C6D4BB551DA}"/>
            </c:ext>
          </c:extLst>
        </c:ser>
        <c:ser>
          <c:idx val="2"/>
          <c:order val="2"/>
          <c:tx>
            <c:strRef>
              <c:f>'Figure 3.1.3.9'!$B$8</c:f>
              <c:strCache>
                <c:ptCount val="1"/>
                <c:pt idx="0">
                  <c:v>Over 3 years</c:v>
                </c:pt>
              </c:strCache>
            </c:strRef>
          </c:tx>
          <c:invertIfNegative val="0"/>
          <c:cat>
            <c:multiLvlStrRef>
              <c:f>'Figure 3.1.3.9'!$C$4:$O$5</c:f>
              <c:multiLvlStrCache>
                <c:ptCount val="13"/>
                <c:lvl>
                  <c:pt idx="0">
                    <c:v>01.2010</c:v>
                  </c:pt>
                  <c:pt idx="1">
                    <c:v>01.2011</c:v>
                  </c:pt>
                  <c:pt idx="2">
                    <c:v>01.2012</c:v>
                  </c:pt>
                  <c:pt idx="3">
                    <c:v>04.2012</c:v>
                  </c:pt>
                  <c:pt idx="4">
                    <c:v>07.2012</c:v>
                  </c:pt>
                  <c:pt idx="5">
                    <c:v>10.2012</c:v>
                  </c:pt>
                  <c:pt idx="7">
                    <c:v>01.2010</c:v>
                  </c:pt>
                  <c:pt idx="8">
                    <c:v>01.2011</c:v>
                  </c:pt>
                  <c:pt idx="9">
                    <c:v>01.2012</c:v>
                  </c:pt>
                  <c:pt idx="10">
                    <c:v>04.2012</c:v>
                  </c:pt>
                  <c:pt idx="11">
                    <c:v>07.2012</c:v>
                  </c:pt>
                  <c:pt idx="12">
                    <c:v>10.2012</c:v>
                  </c:pt>
                </c:lvl>
                <c:lvl>
                  <c:pt idx="0">
                    <c:v>In foreign currency</c:v>
                  </c:pt>
                  <c:pt idx="7">
                    <c:v>In the domestic currency</c:v>
                  </c:pt>
                </c:lvl>
              </c:multiLvlStrCache>
            </c:multiLvlStrRef>
          </c:cat>
          <c:val>
            <c:numRef>
              <c:f>'Figure 3.1.3.9'!$C$8:$O$8</c:f>
              <c:numCache>
                <c:formatCode>0.00</c:formatCode>
                <c:ptCount val="13"/>
                <c:pt idx="0">
                  <c:v>1.4134791854503117</c:v>
                </c:pt>
                <c:pt idx="1">
                  <c:v>1.5396529467416185</c:v>
                </c:pt>
                <c:pt idx="2">
                  <c:v>1.648798762098924</c:v>
                </c:pt>
                <c:pt idx="3">
                  <c:v>1.5195801150889343</c:v>
                </c:pt>
                <c:pt idx="4">
                  <c:v>1.5822187180839509</c:v>
                </c:pt>
                <c:pt idx="5">
                  <c:v>1.5822187180839509</c:v>
                </c:pt>
                <c:pt idx="7">
                  <c:v>1.8842792896341845</c:v>
                </c:pt>
                <c:pt idx="8">
                  <c:v>1.8587612537593046</c:v>
                </c:pt>
                <c:pt idx="9">
                  <c:v>2.3830760730022398</c:v>
                </c:pt>
                <c:pt idx="10">
                  <c:v>2.5570863454840786</c:v>
                </c:pt>
                <c:pt idx="11">
                  <c:v>2.9000429086635875</c:v>
                </c:pt>
                <c:pt idx="12">
                  <c:v>4.4827415121865943</c:v>
                </c:pt>
              </c:numCache>
            </c:numRef>
          </c:val>
          <c:extLst>
            <c:ext xmlns:c16="http://schemas.microsoft.com/office/drawing/2014/chart" uri="{C3380CC4-5D6E-409C-BE32-E72D297353CC}">
              <c16:uniqueId val="{00000002-B091-49F7-B5F2-8C6D4BB551DA}"/>
            </c:ext>
          </c:extLst>
        </c:ser>
        <c:dLbls>
          <c:showLegendKey val="0"/>
          <c:showVal val="0"/>
          <c:showCatName val="0"/>
          <c:showSerName val="0"/>
          <c:showPercent val="0"/>
          <c:showBubbleSize val="0"/>
        </c:dLbls>
        <c:gapWidth val="20"/>
        <c:axId val="491769424"/>
        <c:axId val="1"/>
      </c:barChart>
      <c:catAx>
        <c:axId val="491769424"/>
        <c:scaling>
          <c:orientation val="minMax"/>
        </c:scaling>
        <c:delete val="0"/>
        <c:axPos val="b"/>
        <c:numFmt formatCode="General" sourceLinked="1"/>
        <c:majorTickMark val="out"/>
        <c:minorTickMark val="none"/>
        <c:tickLblPos val="low"/>
        <c:txPr>
          <a:bodyPr rot="-5400000" vert="horz"/>
          <a:lstStyle/>
          <a:p>
            <a:pPr>
              <a:defRPr lang="ru-RU">
                <a:latin typeface="Times New Roman" pitchFamily="18" charset="0"/>
                <a:cs typeface="Times New Roman" pitchFamily="18" charset="0"/>
              </a:defRPr>
            </a:pPr>
            <a:endParaRPr lang="ru-RU"/>
          </a:p>
        </c:txPr>
        <c:crossAx val="1"/>
        <c:crossesAt val="1"/>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General" sourceLinked="0"/>
        <c:majorTickMark val="out"/>
        <c:minorTickMark val="none"/>
        <c:tickLblPos val="low"/>
        <c:txPr>
          <a:bodyPr rot="0" vert="horz"/>
          <a:lstStyle/>
          <a:p>
            <a:pPr>
              <a:defRPr lang="ru-RU">
                <a:latin typeface="Times New Roman" pitchFamily="18" charset="0"/>
                <a:cs typeface="Times New Roman" pitchFamily="18" charset="0"/>
              </a:defRPr>
            </a:pPr>
            <a:endParaRPr lang="ru-RU"/>
          </a:p>
        </c:txPr>
        <c:crossAx val="491769424"/>
        <c:crosses val="autoZero"/>
        <c:crossBetween val="between"/>
      </c:valAx>
    </c:plotArea>
    <c:legend>
      <c:legendPos val="r"/>
      <c:layout>
        <c:manualLayout>
          <c:xMode val="edge"/>
          <c:yMode val="edge"/>
          <c:wMode val="edge"/>
          <c:hMode val="edge"/>
          <c:x val="0.21832873865595173"/>
          <c:y val="0.90763386284031566"/>
          <c:w val="0.84905649951650786"/>
          <c:h val="0.98795540801302273"/>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8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5000103759892726E-2"/>
          <c:y val="5.1020577635315804E-2"/>
          <c:w val="0.82259948786252701"/>
          <c:h val="0.58053869529658908"/>
        </c:manualLayout>
      </c:layout>
      <c:barChart>
        <c:barDir val="col"/>
        <c:grouping val="clustered"/>
        <c:varyColors val="0"/>
        <c:ser>
          <c:idx val="0"/>
          <c:order val="0"/>
          <c:tx>
            <c:strRef>
              <c:f>'Figure 3.1.3.10'!$B$5</c:f>
              <c:strCache>
                <c:ptCount val="1"/>
                <c:pt idx="0">
                  <c:v>Growth in loans to corporate sector*</c:v>
                </c:pt>
              </c:strCache>
            </c:strRef>
          </c:tx>
          <c:invertIfNegative val="0"/>
          <c:cat>
            <c:strRef>
              <c:f>'Figure 3.1.3.10'!$C$4:$F$4</c:f>
              <c:strCache>
                <c:ptCount val="4"/>
                <c:pt idx="0">
                  <c:v>01.2010</c:v>
                </c:pt>
                <c:pt idx="1">
                  <c:v>01.2011</c:v>
                </c:pt>
                <c:pt idx="2">
                  <c:v>01.2012</c:v>
                </c:pt>
                <c:pt idx="3">
                  <c:v>10.2012</c:v>
                </c:pt>
              </c:strCache>
            </c:strRef>
          </c:cat>
          <c:val>
            <c:numRef>
              <c:f>'Figure 3.1.3.10'!$C$5:$F$5</c:f>
              <c:numCache>
                <c:formatCode>0.00</c:formatCode>
                <c:ptCount val="4"/>
                <c:pt idx="0">
                  <c:v>10.416300445769238</c:v>
                </c:pt>
                <c:pt idx="1">
                  <c:v>-9.8265315687947776</c:v>
                </c:pt>
                <c:pt idx="2">
                  <c:v>18.23999544827133</c:v>
                </c:pt>
                <c:pt idx="3">
                  <c:v>2.112372101115966</c:v>
                </c:pt>
              </c:numCache>
            </c:numRef>
          </c:val>
          <c:extLst>
            <c:ext xmlns:c16="http://schemas.microsoft.com/office/drawing/2014/chart" uri="{C3380CC4-5D6E-409C-BE32-E72D297353CC}">
              <c16:uniqueId val="{00000000-0802-47A4-BB9F-9A703E45679D}"/>
            </c:ext>
          </c:extLst>
        </c:ser>
        <c:ser>
          <c:idx val="1"/>
          <c:order val="1"/>
          <c:tx>
            <c:strRef>
              <c:f>'Figure 3.1.3.10'!$B$6</c:f>
              <c:strCache>
                <c:ptCount val="1"/>
                <c:pt idx="0">
                  <c:v>Growth in consumer lending*</c:v>
                </c:pt>
              </c:strCache>
            </c:strRef>
          </c:tx>
          <c:invertIfNegative val="0"/>
          <c:cat>
            <c:strRef>
              <c:f>'Figure 3.1.3.10'!$C$4:$F$4</c:f>
              <c:strCache>
                <c:ptCount val="4"/>
                <c:pt idx="0">
                  <c:v>01.2010</c:v>
                </c:pt>
                <c:pt idx="1">
                  <c:v>01.2011</c:v>
                </c:pt>
                <c:pt idx="2">
                  <c:v>01.2012</c:v>
                </c:pt>
                <c:pt idx="3">
                  <c:v>10.2012</c:v>
                </c:pt>
              </c:strCache>
            </c:strRef>
          </c:cat>
          <c:val>
            <c:numRef>
              <c:f>'Figure 3.1.3.10'!$C$6:$F$6</c:f>
              <c:numCache>
                <c:formatCode>0.00</c:formatCode>
                <c:ptCount val="4"/>
                <c:pt idx="0">
                  <c:v>-20.524932585167903</c:v>
                </c:pt>
                <c:pt idx="1">
                  <c:v>11.837115733712665</c:v>
                </c:pt>
                <c:pt idx="2">
                  <c:v>21.83127463642964</c:v>
                </c:pt>
                <c:pt idx="3">
                  <c:v>30.277248743467879</c:v>
                </c:pt>
              </c:numCache>
            </c:numRef>
          </c:val>
          <c:extLst>
            <c:ext xmlns:c16="http://schemas.microsoft.com/office/drawing/2014/chart" uri="{C3380CC4-5D6E-409C-BE32-E72D297353CC}">
              <c16:uniqueId val="{00000001-0802-47A4-BB9F-9A703E45679D}"/>
            </c:ext>
          </c:extLst>
        </c:ser>
        <c:ser>
          <c:idx val="2"/>
          <c:order val="2"/>
          <c:tx>
            <c:strRef>
              <c:f>'Figure 3.1.3.10'!$B$7</c:f>
              <c:strCache>
                <c:ptCount val="1"/>
                <c:pt idx="0">
                  <c:v>Growth in residential mortgage loans*</c:v>
                </c:pt>
              </c:strCache>
            </c:strRef>
          </c:tx>
          <c:invertIfNegative val="0"/>
          <c:cat>
            <c:strRef>
              <c:f>'Figure 3.1.3.10'!$C$4:$F$4</c:f>
              <c:strCache>
                <c:ptCount val="4"/>
                <c:pt idx="0">
                  <c:v>01.2010</c:v>
                </c:pt>
                <c:pt idx="1">
                  <c:v>01.2011</c:v>
                </c:pt>
                <c:pt idx="2">
                  <c:v>01.2012</c:v>
                </c:pt>
                <c:pt idx="3">
                  <c:v>10.2012</c:v>
                </c:pt>
              </c:strCache>
            </c:strRef>
          </c:cat>
          <c:val>
            <c:numRef>
              <c:f>'Figure 3.1.3.10'!$C$7:$F$7</c:f>
              <c:numCache>
                <c:formatCode>0.00</c:formatCode>
                <c:ptCount val="4"/>
                <c:pt idx="0">
                  <c:v>8.0320114079358831</c:v>
                </c:pt>
                <c:pt idx="1">
                  <c:v>-16.195907996542658</c:v>
                </c:pt>
                <c:pt idx="2">
                  <c:v>6.2676010346164617</c:v>
                </c:pt>
                <c:pt idx="3">
                  <c:v>5.8689636238817826</c:v>
                </c:pt>
              </c:numCache>
            </c:numRef>
          </c:val>
          <c:extLst>
            <c:ext xmlns:c16="http://schemas.microsoft.com/office/drawing/2014/chart" uri="{C3380CC4-5D6E-409C-BE32-E72D297353CC}">
              <c16:uniqueId val="{00000002-0802-47A4-BB9F-9A703E45679D}"/>
            </c:ext>
          </c:extLst>
        </c:ser>
        <c:ser>
          <c:idx val="3"/>
          <c:order val="3"/>
          <c:tx>
            <c:strRef>
              <c:f>'Figure 3.1.3.10'!$B$8</c:f>
              <c:strCache>
                <c:ptCount val="1"/>
                <c:pt idx="0">
                  <c:v>Growth in loans to small and medium-size businesses*</c:v>
                </c:pt>
              </c:strCache>
            </c:strRef>
          </c:tx>
          <c:invertIfNegative val="0"/>
          <c:cat>
            <c:strRef>
              <c:f>'Figure 3.1.3.10'!$C$4:$F$4</c:f>
              <c:strCache>
                <c:ptCount val="4"/>
                <c:pt idx="0">
                  <c:v>01.2010</c:v>
                </c:pt>
                <c:pt idx="1">
                  <c:v>01.2011</c:v>
                </c:pt>
                <c:pt idx="2">
                  <c:v>01.2012</c:v>
                </c:pt>
                <c:pt idx="3">
                  <c:v>10.2012</c:v>
                </c:pt>
              </c:strCache>
            </c:strRef>
          </c:cat>
          <c:val>
            <c:numRef>
              <c:f>'Figure 3.1.3.10'!$C$8:$F$8</c:f>
              <c:numCache>
                <c:formatCode>0.00</c:formatCode>
                <c:ptCount val="4"/>
                <c:pt idx="0">
                  <c:v>2.2412933498181076</c:v>
                </c:pt>
                <c:pt idx="1">
                  <c:v>14.524475419447654</c:v>
                </c:pt>
                <c:pt idx="2">
                  <c:v>8.5045879895113643</c:v>
                </c:pt>
                <c:pt idx="3">
                  <c:v>13.27219843862315</c:v>
                </c:pt>
              </c:numCache>
            </c:numRef>
          </c:val>
          <c:extLst>
            <c:ext xmlns:c16="http://schemas.microsoft.com/office/drawing/2014/chart" uri="{C3380CC4-5D6E-409C-BE32-E72D297353CC}">
              <c16:uniqueId val="{00000003-0802-47A4-BB9F-9A703E45679D}"/>
            </c:ext>
          </c:extLst>
        </c:ser>
        <c:dLbls>
          <c:showLegendKey val="0"/>
          <c:showVal val="0"/>
          <c:showCatName val="0"/>
          <c:showSerName val="0"/>
          <c:showPercent val="0"/>
          <c:showBubbleSize val="0"/>
        </c:dLbls>
        <c:gapWidth val="150"/>
        <c:axId val="490949552"/>
        <c:axId val="1"/>
      </c:barChart>
      <c:lineChart>
        <c:grouping val="standard"/>
        <c:varyColors val="0"/>
        <c:ser>
          <c:idx val="5"/>
          <c:order val="4"/>
          <c:tx>
            <c:strRef>
              <c:f>'Figure 3.1.3.10'!$B$10</c:f>
              <c:strCache>
                <c:ptCount val="1"/>
                <c:pt idx="0">
                  <c:v>Dynamics of remaining maturity of attracted deposits (right axis)</c:v>
                </c:pt>
              </c:strCache>
            </c:strRef>
          </c:tx>
          <c:spPr>
            <a:ln w="50800"/>
          </c:spPr>
          <c:marker>
            <c:symbol val="none"/>
          </c:marker>
          <c:cat>
            <c:strRef>
              <c:f>'Figure 3.1.3.10'!$C$4:$F$4</c:f>
              <c:strCache>
                <c:ptCount val="4"/>
                <c:pt idx="0">
                  <c:v>01.2010</c:v>
                </c:pt>
                <c:pt idx="1">
                  <c:v>01.2011</c:v>
                </c:pt>
                <c:pt idx="2">
                  <c:v>01.2012</c:v>
                </c:pt>
                <c:pt idx="3">
                  <c:v>10.2012</c:v>
                </c:pt>
              </c:strCache>
            </c:strRef>
          </c:cat>
          <c:val>
            <c:numRef>
              <c:f>'Figure 3.1.3.10'!$C$10:$F$10</c:f>
              <c:numCache>
                <c:formatCode>General</c:formatCode>
                <c:ptCount val="4"/>
                <c:pt idx="0">
                  <c:v>16</c:v>
                </c:pt>
                <c:pt idx="1">
                  <c:v>19</c:v>
                </c:pt>
                <c:pt idx="2">
                  <c:v>17</c:v>
                </c:pt>
                <c:pt idx="3">
                  <c:v>16</c:v>
                </c:pt>
              </c:numCache>
            </c:numRef>
          </c:val>
          <c:smooth val="0"/>
          <c:extLst>
            <c:ext xmlns:c16="http://schemas.microsoft.com/office/drawing/2014/chart" uri="{C3380CC4-5D6E-409C-BE32-E72D297353CC}">
              <c16:uniqueId val="{00000004-0802-47A4-BB9F-9A703E45679D}"/>
            </c:ext>
          </c:extLst>
        </c:ser>
        <c:ser>
          <c:idx val="6"/>
          <c:order val="5"/>
          <c:tx>
            <c:strRef>
              <c:f>'Figure 3.1.3.10'!$B$11</c:f>
              <c:strCache>
                <c:ptCount val="1"/>
                <c:pt idx="0">
                  <c:v>Dynamics of the term to maturity of granted loans (right axis)</c:v>
                </c:pt>
              </c:strCache>
            </c:strRef>
          </c:tx>
          <c:spPr>
            <a:ln w="50800"/>
          </c:spPr>
          <c:marker>
            <c:symbol val="circle"/>
            <c:size val="3"/>
          </c:marker>
          <c:cat>
            <c:strRef>
              <c:f>'Figure 3.1.3.10'!$C$4:$F$4</c:f>
              <c:strCache>
                <c:ptCount val="4"/>
                <c:pt idx="0">
                  <c:v>01.2010</c:v>
                </c:pt>
                <c:pt idx="1">
                  <c:v>01.2011</c:v>
                </c:pt>
                <c:pt idx="2">
                  <c:v>01.2012</c:v>
                </c:pt>
                <c:pt idx="3">
                  <c:v>10.2012</c:v>
                </c:pt>
              </c:strCache>
            </c:strRef>
          </c:cat>
          <c:val>
            <c:numRef>
              <c:f>'Figure 3.1.3.10'!$C$11:$F$11</c:f>
              <c:numCache>
                <c:formatCode>General</c:formatCode>
                <c:ptCount val="4"/>
                <c:pt idx="0">
                  <c:v>53</c:v>
                </c:pt>
                <c:pt idx="1">
                  <c:v>49</c:v>
                </c:pt>
                <c:pt idx="2">
                  <c:v>45</c:v>
                </c:pt>
                <c:pt idx="3">
                  <c:v>43</c:v>
                </c:pt>
              </c:numCache>
            </c:numRef>
          </c:val>
          <c:smooth val="0"/>
          <c:extLst>
            <c:ext xmlns:c16="http://schemas.microsoft.com/office/drawing/2014/chart" uri="{C3380CC4-5D6E-409C-BE32-E72D297353CC}">
              <c16:uniqueId val="{00000005-0802-47A4-BB9F-9A703E45679D}"/>
            </c:ext>
          </c:extLst>
        </c:ser>
        <c:dLbls>
          <c:showLegendKey val="0"/>
          <c:showVal val="0"/>
          <c:showCatName val="0"/>
          <c:showSerName val="0"/>
          <c:showPercent val="0"/>
          <c:showBubbleSize val="0"/>
        </c:dLbls>
        <c:marker val="1"/>
        <c:smooth val="0"/>
        <c:axId val="3"/>
        <c:axId val="4"/>
      </c:lineChart>
      <c:catAx>
        <c:axId val="490949552"/>
        <c:scaling>
          <c:orientation val="minMax"/>
        </c:scaling>
        <c:delete val="0"/>
        <c:axPos val="b"/>
        <c:numFmt formatCode="General" sourceLinked="1"/>
        <c:majorTickMark val="out"/>
        <c:minorTickMark val="none"/>
        <c:tickLblPos val="low"/>
        <c:txPr>
          <a:bodyPr rot="0" vert="horz"/>
          <a:lstStyle/>
          <a:p>
            <a:pPr>
              <a:defRPr lang="ru-RU">
                <a:latin typeface="Times New Roman" pitchFamily="18" charset="0"/>
                <a:cs typeface="Times New Roman" pitchFamily="18" charset="0"/>
              </a:defRPr>
            </a:pPr>
            <a:endParaRPr lang="ru-RU"/>
          </a:p>
        </c:txPr>
        <c:crossAx val="1"/>
        <c:crossesAt val="0"/>
        <c:auto val="1"/>
        <c:lblAlgn val="ctr"/>
        <c:lblOffset val="100"/>
        <c:tickLblSkip val="1"/>
        <c:tickMarkSkip val="1"/>
        <c:noMultiLvlLbl val="0"/>
      </c:catAx>
      <c:valAx>
        <c:axId val="1"/>
        <c:scaling>
          <c:orientation val="minMax"/>
          <c:max val="30"/>
          <c:min val="-25"/>
        </c:scaling>
        <c:delete val="0"/>
        <c:axPos val="l"/>
        <c:majorGridlines>
          <c:spPr>
            <a:ln w="0">
              <a:prstDash val="sysDot"/>
            </a:ln>
          </c:spPr>
        </c:majorGridlines>
        <c:title>
          <c:tx>
            <c:rich>
              <a:bodyPr rot="0" vert="horz"/>
              <a:lstStyle/>
              <a:p>
                <a:pPr>
                  <a:defRPr lang="ru-RU"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1.250005166677E-2"/>
              <c:y val="0.29932084265123188"/>
            </c:manualLayout>
          </c:layout>
          <c:overlay val="0"/>
        </c:title>
        <c:numFmt formatCode="0" sourceLinked="0"/>
        <c:majorTickMark val="out"/>
        <c:minorTickMark val="none"/>
        <c:tickLblPos val="low"/>
        <c:txPr>
          <a:bodyPr rot="0" vert="horz"/>
          <a:lstStyle/>
          <a:p>
            <a:pPr>
              <a:defRPr lang="ru-RU">
                <a:latin typeface="Times New Roman" pitchFamily="18" charset="0"/>
                <a:cs typeface="Times New Roman" pitchFamily="18" charset="0"/>
              </a:defRPr>
            </a:pPr>
            <a:endParaRPr lang="ru-RU"/>
          </a:p>
        </c:txPr>
        <c:crossAx val="49094955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60"/>
          <c:min val="-45"/>
        </c:scaling>
        <c:delete val="0"/>
        <c:axPos val="r"/>
        <c:title>
          <c:tx>
            <c:rich>
              <a:bodyPr rot="5400000" vert="horz"/>
              <a:lstStyle/>
              <a:p>
                <a:pPr>
                  <a:defRPr lang="ru-RU" b="0">
                    <a:latin typeface="Times New Roman" pitchFamily="18" charset="0"/>
                    <a:cs typeface="Times New Roman" pitchFamily="18" charset="0"/>
                  </a:defRPr>
                </a:pPr>
                <a:r>
                  <a:rPr lang="en-US" b="0">
                    <a:latin typeface="Times New Roman" pitchFamily="18" charset="0"/>
                    <a:cs typeface="Times New Roman" pitchFamily="18" charset="0"/>
                  </a:rPr>
                  <a:t>number of months</a:t>
                </a:r>
                <a:endParaRPr lang="ru-RU" b="0">
                  <a:latin typeface="Times New Roman" pitchFamily="18" charset="0"/>
                  <a:cs typeface="Times New Roman" pitchFamily="18" charset="0"/>
                </a:endParaRPr>
              </a:p>
            </c:rich>
          </c:tx>
          <c:layout>
            <c:manualLayout>
              <c:xMode val="edge"/>
              <c:yMode val="edge"/>
              <c:x val="0.95639870213073752"/>
              <c:y val="0.24655428811255395"/>
            </c:manualLayout>
          </c:layout>
          <c:overlay val="0"/>
        </c:title>
        <c:numFmt formatCode="General" sourceLinked="1"/>
        <c:majorTickMark val="cross"/>
        <c:minorTickMark val="none"/>
        <c:tickLblPos val="nextTo"/>
        <c:txPr>
          <a:bodyPr rot="0" vert="horz"/>
          <a:lstStyle/>
          <a:p>
            <a:pPr>
              <a:defRPr lang="ru-RU">
                <a:latin typeface="Times New Roman" pitchFamily="18" charset="0"/>
                <a:cs typeface="Times New Roman" pitchFamily="18" charset="0"/>
              </a:defRPr>
            </a:pPr>
            <a:endParaRPr lang="ru-RU"/>
          </a:p>
        </c:txPr>
        <c:crossAx val="3"/>
        <c:crosses val="max"/>
        <c:crossBetween val="between"/>
        <c:minorUnit val="1"/>
      </c:valAx>
    </c:plotArea>
    <c:legend>
      <c:legendPos val="b"/>
      <c:layout>
        <c:manualLayout>
          <c:xMode val="edge"/>
          <c:yMode val="edge"/>
          <c:wMode val="edge"/>
          <c:hMode val="edge"/>
          <c:x val="1.499989666646E-2"/>
          <c:y val="0.72041493619980079"/>
          <c:w val="0.935000888668444"/>
          <c:h val="0.98979973565356838"/>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8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8.6519984052626328E-2"/>
          <c:y val="4.8442988421463461E-2"/>
          <c:w val="0.892690953187815"/>
          <c:h val="0.66868283705916343"/>
        </c:manualLayout>
      </c:layout>
      <c:barChart>
        <c:barDir val="col"/>
        <c:grouping val="clustered"/>
        <c:varyColors val="0"/>
        <c:ser>
          <c:idx val="0"/>
          <c:order val="0"/>
          <c:tx>
            <c:strRef>
              <c:f>'Figure 3.1.3.11'!$C$4:$C$5</c:f>
              <c:strCache>
                <c:ptCount val="2"/>
                <c:pt idx="0">
                  <c:v>FX position under the balance sheet</c:v>
                </c:pt>
              </c:strCache>
            </c:strRef>
          </c:tx>
          <c:invertIfNegative val="0"/>
          <c:cat>
            <c:strRef>
              <c:f>'Figure 3.1.3.11'!$B$6:$B$11</c:f>
              <c:strCache>
                <c:ptCount val="6"/>
                <c:pt idx="0">
                  <c:v>01.2010</c:v>
                </c:pt>
                <c:pt idx="1">
                  <c:v>01.2011</c:v>
                </c:pt>
                <c:pt idx="2">
                  <c:v>01.2012</c:v>
                </c:pt>
                <c:pt idx="3">
                  <c:v>04.2012</c:v>
                </c:pt>
                <c:pt idx="4">
                  <c:v>07.2012</c:v>
                </c:pt>
                <c:pt idx="5">
                  <c:v> 10.2012</c:v>
                </c:pt>
              </c:strCache>
            </c:strRef>
          </c:cat>
          <c:val>
            <c:numRef>
              <c:f>'Figure 3.1.3.11'!$C$6:$C$11</c:f>
              <c:numCache>
                <c:formatCode>0.00</c:formatCode>
                <c:ptCount val="6"/>
                <c:pt idx="0">
                  <c:v>-10.656397025174035</c:v>
                </c:pt>
                <c:pt idx="1">
                  <c:v>75.629318311797903</c:v>
                </c:pt>
                <c:pt idx="2">
                  <c:v>10.584972853529608</c:v>
                </c:pt>
                <c:pt idx="3">
                  <c:v>-1.7386598919185554</c:v>
                </c:pt>
                <c:pt idx="4">
                  <c:v>18.926911658378366</c:v>
                </c:pt>
                <c:pt idx="5">
                  <c:v>9.6113331918705569</c:v>
                </c:pt>
              </c:numCache>
            </c:numRef>
          </c:val>
          <c:extLst>
            <c:ext xmlns:c16="http://schemas.microsoft.com/office/drawing/2014/chart" uri="{C3380CC4-5D6E-409C-BE32-E72D297353CC}">
              <c16:uniqueId val="{00000000-3DDD-429E-B70D-A193B46EE8DE}"/>
            </c:ext>
          </c:extLst>
        </c:ser>
        <c:dLbls>
          <c:showLegendKey val="0"/>
          <c:showVal val="0"/>
          <c:showCatName val="0"/>
          <c:showSerName val="0"/>
          <c:showPercent val="0"/>
          <c:showBubbleSize val="0"/>
        </c:dLbls>
        <c:gapWidth val="150"/>
        <c:axId val="490948240"/>
        <c:axId val="1"/>
      </c:barChart>
      <c:lineChart>
        <c:grouping val="standard"/>
        <c:varyColors val="0"/>
        <c:ser>
          <c:idx val="1"/>
          <c:order val="1"/>
          <c:tx>
            <c:strRef>
              <c:f>'Figure 3.1.3.11'!$D$4:$D$5</c:f>
              <c:strCache>
                <c:ptCount val="2"/>
                <c:pt idx="0">
                  <c:v>Net FX position</c:v>
                </c:pt>
              </c:strCache>
            </c:strRef>
          </c:tx>
          <c:spPr>
            <a:ln w="50800"/>
          </c:spPr>
          <c:marker>
            <c:symbol val="none"/>
          </c:marker>
          <c:cat>
            <c:strRef>
              <c:f>'Figure 3.1.3.11'!$B$6:$B$11</c:f>
              <c:strCache>
                <c:ptCount val="6"/>
                <c:pt idx="0">
                  <c:v>01.2010</c:v>
                </c:pt>
                <c:pt idx="1">
                  <c:v>01.2011</c:v>
                </c:pt>
                <c:pt idx="2">
                  <c:v>01.2012</c:v>
                </c:pt>
                <c:pt idx="3">
                  <c:v>04.2012</c:v>
                </c:pt>
                <c:pt idx="4">
                  <c:v>07.2012</c:v>
                </c:pt>
                <c:pt idx="5">
                  <c:v> 10.2012</c:v>
                </c:pt>
              </c:strCache>
            </c:strRef>
          </c:cat>
          <c:val>
            <c:numRef>
              <c:f>'Figure 3.1.3.11'!$D$6:$D$11</c:f>
              <c:numCache>
                <c:formatCode>0.00</c:formatCode>
                <c:ptCount val="6"/>
                <c:pt idx="0">
                  <c:v>0.99461415795546393</c:v>
                </c:pt>
                <c:pt idx="1">
                  <c:v>-1.5563618947568536</c:v>
                </c:pt>
                <c:pt idx="2">
                  <c:v>0.1759866481944273</c:v>
                </c:pt>
                <c:pt idx="3">
                  <c:v>-1.9098185103058078</c:v>
                </c:pt>
                <c:pt idx="4">
                  <c:v>-0.48408634518765509</c:v>
                </c:pt>
                <c:pt idx="5">
                  <c:v>-4.3298095687639613</c:v>
                </c:pt>
              </c:numCache>
            </c:numRef>
          </c:val>
          <c:smooth val="1"/>
          <c:extLst>
            <c:ext xmlns:c16="http://schemas.microsoft.com/office/drawing/2014/chart" uri="{C3380CC4-5D6E-409C-BE32-E72D297353CC}">
              <c16:uniqueId val="{00000001-3DDD-429E-B70D-A193B46EE8DE}"/>
            </c:ext>
          </c:extLst>
        </c:ser>
        <c:ser>
          <c:idx val="2"/>
          <c:order val="2"/>
          <c:tx>
            <c:strRef>
              <c:f>'Figure 3.1.3.11'!$E$4:$E$5</c:f>
              <c:strCache>
                <c:ptCount val="2"/>
                <c:pt idx="0">
                  <c:v>Requirement for FX position for USD and Euro</c:v>
                </c:pt>
              </c:strCache>
            </c:strRef>
          </c:tx>
          <c:spPr>
            <a:ln w="50800"/>
          </c:spPr>
          <c:marker>
            <c:symbol val="none"/>
          </c:marker>
          <c:cat>
            <c:strRef>
              <c:f>'Figure 3.1.3.11'!$B$6:$B$11</c:f>
              <c:strCache>
                <c:ptCount val="6"/>
                <c:pt idx="0">
                  <c:v>01.2010</c:v>
                </c:pt>
                <c:pt idx="1">
                  <c:v>01.2011</c:v>
                </c:pt>
                <c:pt idx="2">
                  <c:v>01.2012</c:v>
                </c:pt>
                <c:pt idx="3">
                  <c:v>04.2012</c:v>
                </c:pt>
                <c:pt idx="4">
                  <c:v>07.2012</c:v>
                </c:pt>
                <c:pt idx="5">
                  <c:v> 10.2012</c:v>
                </c:pt>
              </c:strCache>
            </c:strRef>
          </c:cat>
          <c:val>
            <c:numRef>
              <c:f>'Figure 3.1.3.11'!$E$6:$E$11</c:f>
              <c:numCache>
                <c:formatCode>General</c:formatCode>
                <c:ptCount val="6"/>
                <c:pt idx="0">
                  <c:v>12.5</c:v>
                </c:pt>
                <c:pt idx="1">
                  <c:v>12.5</c:v>
                </c:pt>
                <c:pt idx="2">
                  <c:v>12.5</c:v>
                </c:pt>
                <c:pt idx="3">
                  <c:v>12.5</c:v>
                </c:pt>
                <c:pt idx="4">
                  <c:v>12.5</c:v>
                </c:pt>
                <c:pt idx="5">
                  <c:v>12.5</c:v>
                </c:pt>
              </c:numCache>
            </c:numRef>
          </c:val>
          <c:smooth val="0"/>
          <c:extLst>
            <c:ext xmlns:c16="http://schemas.microsoft.com/office/drawing/2014/chart" uri="{C3380CC4-5D6E-409C-BE32-E72D297353CC}">
              <c16:uniqueId val="{00000002-3DDD-429E-B70D-A193B46EE8DE}"/>
            </c:ext>
          </c:extLst>
        </c:ser>
        <c:ser>
          <c:idx val="3"/>
          <c:order val="3"/>
          <c:tx>
            <c:strRef>
              <c:f>'Figure 3.1.3.11'!$F$4:$F$5</c:f>
              <c:strCache>
                <c:ptCount val="2"/>
                <c:pt idx="0">
                  <c:v>Requirement for FX position</c:v>
                </c:pt>
              </c:strCache>
            </c:strRef>
          </c:tx>
          <c:spPr>
            <a:ln w="50800"/>
          </c:spPr>
          <c:marker>
            <c:symbol val="none"/>
          </c:marker>
          <c:cat>
            <c:strRef>
              <c:f>'Figure 3.1.3.11'!$B$6:$B$11</c:f>
              <c:strCache>
                <c:ptCount val="6"/>
                <c:pt idx="0">
                  <c:v>01.2010</c:v>
                </c:pt>
                <c:pt idx="1">
                  <c:v>01.2011</c:v>
                </c:pt>
                <c:pt idx="2">
                  <c:v>01.2012</c:v>
                </c:pt>
                <c:pt idx="3">
                  <c:v>04.2012</c:v>
                </c:pt>
                <c:pt idx="4">
                  <c:v>07.2012</c:v>
                </c:pt>
                <c:pt idx="5">
                  <c:v> 10.2012</c:v>
                </c:pt>
              </c:strCache>
            </c:strRef>
          </c:cat>
          <c:val>
            <c:numRef>
              <c:f>'Figure 3.1.3.11'!$F$6:$F$11</c:f>
              <c:numCache>
                <c:formatCode>General</c:formatCode>
                <c:ptCount val="6"/>
                <c:pt idx="0">
                  <c:v>30</c:v>
                </c:pt>
                <c:pt idx="1">
                  <c:v>30</c:v>
                </c:pt>
                <c:pt idx="2">
                  <c:v>30</c:v>
                </c:pt>
                <c:pt idx="3">
                  <c:v>30</c:v>
                </c:pt>
                <c:pt idx="4">
                  <c:v>30</c:v>
                </c:pt>
                <c:pt idx="5">
                  <c:v>30</c:v>
                </c:pt>
              </c:numCache>
            </c:numRef>
          </c:val>
          <c:smooth val="0"/>
          <c:extLst>
            <c:ext xmlns:c16="http://schemas.microsoft.com/office/drawing/2014/chart" uri="{C3380CC4-5D6E-409C-BE32-E72D297353CC}">
              <c16:uniqueId val="{00000003-3DDD-429E-B70D-A193B46EE8DE}"/>
            </c:ext>
          </c:extLst>
        </c:ser>
        <c:dLbls>
          <c:showLegendKey val="0"/>
          <c:showVal val="0"/>
          <c:showCatName val="0"/>
          <c:showSerName val="0"/>
          <c:showPercent val="0"/>
          <c:showBubbleSize val="0"/>
        </c:dLbls>
        <c:marker val="1"/>
        <c:smooth val="0"/>
        <c:axId val="490948240"/>
        <c:axId val="1"/>
      </c:lineChart>
      <c:catAx>
        <c:axId val="490948240"/>
        <c:scaling>
          <c:orientation val="minMax"/>
        </c:scaling>
        <c:delete val="0"/>
        <c:axPos val="b"/>
        <c:numFmt formatCode="mm/yyyy" sourceLinked="0"/>
        <c:majorTickMark val="out"/>
        <c:minorTickMark val="none"/>
        <c:tickLblPos val="low"/>
        <c:txPr>
          <a:bodyPr/>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min val="-15"/>
        </c:scaling>
        <c:delete val="0"/>
        <c:axPos val="l"/>
        <c:majorGridlines>
          <c:spPr>
            <a:ln w="0">
              <a:prstDash val="sysDot"/>
            </a:ln>
          </c:spPr>
        </c:majorGridlines>
        <c:title>
          <c:tx>
            <c:rich>
              <a:bodyPr rot="0" vert="horz"/>
              <a:lstStyle/>
              <a:p>
                <a:pPr>
                  <a:defRPr lang="ru-RU" b="0">
                    <a:latin typeface="Times New Roman" pitchFamily="18" charset="0"/>
                    <a:cs typeface="Times New Roman" pitchFamily="18" charset="0"/>
                  </a:defRPr>
                </a:pPr>
                <a:r>
                  <a:rPr lang="ru-RU" b="0">
                    <a:latin typeface="Times New Roman" pitchFamily="18" charset="0"/>
                    <a:cs typeface="Times New Roman" pitchFamily="18" charset="0"/>
                  </a:rPr>
                  <a:t>%</a:t>
                </a:r>
              </a:p>
            </c:rich>
          </c:tx>
          <c:layout>
            <c:manualLayout>
              <c:xMode val="edge"/>
              <c:yMode val="edge"/>
              <c:x val="1.4000299013256255E-2"/>
              <c:y val="0.33724499954747034"/>
            </c:manualLayout>
          </c:layout>
          <c:overlay val="0"/>
        </c:title>
        <c:numFmt formatCode="0" sourceLinked="0"/>
        <c:majorTickMark val="out"/>
        <c:minorTickMark val="none"/>
        <c:tickLblPos val="nextTo"/>
        <c:txPr>
          <a:bodyPr/>
          <a:lstStyle/>
          <a:p>
            <a:pPr>
              <a:defRPr lang="ru-RU">
                <a:latin typeface="Times New Roman" pitchFamily="18" charset="0"/>
                <a:cs typeface="Times New Roman" pitchFamily="18" charset="0"/>
              </a:defRPr>
            </a:pPr>
            <a:endParaRPr lang="ru-RU"/>
          </a:p>
        </c:txPr>
        <c:crossAx val="490948240"/>
        <c:crosses val="autoZero"/>
        <c:crossBetween val="between"/>
      </c:valAx>
    </c:plotArea>
    <c:legend>
      <c:legendPos val="r"/>
      <c:layout>
        <c:manualLayout>
          <c:xMode val="edge"/>
          <c:yMode val="edge"/>
          <c:wMode val="edge"/>
          <c:hMode val="edge"/>
          <c:x val="1.8711086747068006E-2"/>
          <c:y val="0.80597791655353423"/>
          <c:w val="0.99168510581746905"/>
          <c:h val="0.96885992699188461"/>
        </c:manualLayout>
      </c:layout>
      <c:overlay val="0"/>
      <c:txPr>
        <a:bodyPr/>
        <a:lstStyle/>
        <a:p>
          <a:pPr>
            <a:defRPr lang="ru-RU" sz="10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1" l="0.75000000000000155" r="0.75000000000000155" t="1" header="0.5" footer="0.5"/>
    <c:pageSetup/>
  </c:printSettings>
</c:chartSpace>
</file>

<file path=xl/charts/chart8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5760869565217431"/>
          <c:y val="9.0909475232833228E-2"/>
          <c:w val="0.77989130434782794"/>
          <c:h val="0.51515369298605329"/>
        </c:manualLayout>
      </c:layout>
      <c:barChart>
        <c:barDir val="bar"/>
        <c:grouping val="stacked"/>
        <c:varyColors val="0"/>
        <c:ser>
          <c:idx val="7"/>
          <c:order val="0"/>
          <c:tx>
            <c:strRef>
              <c:f>'Figure 3.1.3.12'!$C$4</c:f>
              <c:strCache>
                <c:ptCount val="1"/>
                <c:pt idx="0">
                  <c:v>Hedging</c:v>
                </c:pt>
              </c:strCache>
            </c:strRef>
          </c:tx>
          <c:invertIfNegative val="0"/>
          <c:cat>
            <c:strRef>
              <c:f>'Figure 3.1.3.12'!$B$5:$B$7</c:f>
              <c:strCache>
                <c:ptCount val="3"/>
                <c:pt idx="0">
                  <c:v>1 group</c:v>
                </c:pt>
                <c:pt idx="1">
                  <c:v>2 group</c:v>
                </c:pt>
                <c:pt idx="2">
                  <c:v>3 group</c:v>
                </c:pt>
              </c:strCache>
            </c:strRef>
          </c:cat>
          <c:val>
            <c:numRef>
              <c:f>'Figure 3.1.3.12'!$C$5:$C$7</c:f>
              <c:numCache>
                <c:formatCode>#,##0</c:formatCode>
                <c:ptCount val="3"/>
                <c:pt idx="0">
                  <c:v>0</c:v>
                </c:pt>
                <c:pt idx="1">
                  <c:v>10278034</c:v>
                </c:pt>
                <c:pt idx="2">
                  <c:v>71132873</c:v>
                </c:pt>
              </c:numCache>
            </c:numRef>
          </c:val>
          <c:extLst>
            <c:ext xmlns:c16="http://schemas.microsoft.com/office/drawing/2014/chart" uri="{C3380CC4-5D6E-409C-BE32-E72D297353CC}">
              <c16:uniqueId val="{00000000-780C-410D-8893-5BF7F04BD0FE}"/>
            </c:ext>
          </c:extLst>
        </c:ser>
        <c:ser>
          <c:idx val="1"/>
          <c:order val="1"/>
          <c:tx>
            <c:strRef>
              <c:f>'Figure 3.1.3.12'!$D$4</c:f>
              <c:strCache>
                <c:ptCount val="1"/>
                <c:pt idx="0">
                  <c:v>FX forward</c:v>
                </c:pt>
              </c:strCache>
            </c:strRef>
          </c:tx>
          <c:invertIfNegative val="0"/>
          <c:cat>
            <c:strRef>
              <c:f>'Figure 3.1.3.12'!$B$5:$B$7</c:f>
              <c:strCache>
                <c:ptCount val="3"/>
                <c:pt idx="0">
                  <c:v>1 group</c:v>
                </c:pt>
                <c:pt idx="1">
                  <c:v>2 group</c:v>
                </c:pt>
                <c:pt idx="2">
                  <c:v>3 group</c:v>
                </c:pt>
              </c:strCache>
            </c:strRef>
          </c:cat>
          <c:val>
            <c:numRef>
              <c:f>'Figure 3.1.3.12'!$D$5:$D$7</c:f>
              <c:numCache>
                <c:formatCode>#,##0</c:formatCode>
                <c:ptCount val="3"/>
                <c:pt idx="0">
                  <c:v>130458134</c:v>
                </c:pt>
                <c:pt idx="1">
                  <c:v>338161494</c:v>
                </c:pt>
                <c:pt idx="2">
                  <c:v>3368566</c:v>
                </c:pt>
              </c:numCache>
            </c:numRef>
          </c:val>
          <c:extLst>
            <c:ext xmlns:c16="http://schemas.microsoft.com/office/drawing/2014/chart" uri="{C3380CC4-5D6E-409C-BE32-E72D297353CC}">
              <c16:uniqueId val="{00000001-780C-410D-8893-5BF7F04BD0FE}"/>
            </c:ext>
          </c:extLst>
        </c:ser>
        <c:ser>
          <c:idx val="0"/>
          <c:order val="2"/>
          <c:tx>
            <c:strRef>
              <c:f>'Figure 3.1.3.12'!$E$4</c:f>
              <c:strCache>
                <c:ptCount val="1"/>
                <c:pt idx="0">
                  <c:v>Call option contracts</c:v>
                </c:pt>
              </c:strCache>
            </c:strRef>
          </c:tx>
          <c:invertIfNegative val="0"/>
          <c:cat>
            <c:strRef>
              <c:f>'Figure 3.1.3.12'!$B$5:$B$7</c:f>
              <c:strCache>
                <c:ptCount val="3"/>
                <c:pt idx="0">
                  <c:v>1 group</c:v>
                </c:pt>
                <c:pt idx="1">
                  <c:v>2 group</c:v>
                </c:pt>
                <c:pt idx="2">
                  <c:v>3 group</c:v>
                </c:pt>
              </c:strCache>
            </c:strRef>
          </c:cat>
          <c:val>
            <c:numRef>
              <c:f>'Figure 3.1.3.12'!$E$5:$E$7</c:f>
              <c:numCache>
                <c:formatCode>#,##0</c:formatCode>
                <c:ptCount val="3"/>
                <c:pt idx="0">
                  <c:v>1147154</c:v>
                </c:pt>
                <c:pt idx="1">
                  <c:v>0</c:v>
                </c:pt>
                <c:pt idx="2">
                  <c:v>4448125</c:v>
                </c:pt>
              </c:numCache>
            </c:numRef>
          </c:val>
          <c:extLst>
            <c:ext xmlns:c16="http://schemas.microsoft.com/office/drawing/2014/chart" uri="{C3380CC4-5D6E-409C-BE32-E72D297353CC}">
              <c16:uniqueId val="{00000002-780C-410D-8893-5BF7F04BD0FE}"/>
            </c:ext>
          </c:extLst>
        </c:ser>
        <c:ser>
          <c:idx val="6"/>
          <c:order val="3"/>
          <c:tx>
            <c:strRef>
              <c:f>'Figure 3.1.3.12'!$F$4</c:f>
              <c:strCache>
                <c:ptCount val="1"/>
                <c:pt idx="0">
                  <c:v>Put option contracts</c:v>
                </c:pt>
              </c:strCache>
            </c:strRef>
          </c:tx>
          <c:invertIfNegative val="0"/>
          <c:cat>
            <c:strRef>
              <c:f>'Figure 3.1.3.12'!$B$5:$B$7</c:f>
              <c:strCache>
                <c:ptCount val="3"/>
                <c:pt idx="0">
                  <c:v>1 group</c:v>
                </c:pt>
                <c:pt idx="1">
                  <c:v>2 group</c:v>
                </c:pt>
                <c:pt idx="2">
                  <c:v>3 group</c:v>
                </c:pt>
              </c:strCache>
            </c:strRef>
          </c:cat>
          <c:val>
            <c:numRef>
              <c:f>'Figure 3.1.3.12'!$F$5:$F$7</c:f>
              <c:numCache>
                <c:formatCode>#,##0</c:formatCode>
                <c:ptCount val="3"/>
                <c:pt idx="0">
                  <c:v>0</c:v>
                </c:pt>
                <c:pt idx="1">
                  <c:v>0</c:v>
                </c:pt>
                <c:pt idx="2">
                  <c:v>22016409</c:v>
                </c:pt>
              </c:numCache>
            </c:numRef>
          </c:val>
          <c:extLst>
            <c:ext xmlns:c16="http://schemas.microsoft.com/office/drawing/2014/chart" uri="{C3380CC4-5D6E-409C-BE32-E72D297353CC}">
              <c16:uniqueId val="{00000003-780C-410D-8893-5BF7F04BD0FE}"/>
            </c:ext>
          </c:extLst>
        </c:ser>
        <c:ser>
          <c:idx val="5"/>
          <c:order val="4"/>
          <c:tx>
            <c:strRef>
              <c:f>'Figure 3.1.3.12'!$G$4</c:f>
              <c:strCache>
                <c:ptCount val="1"/>
                <c:pt idx="0">
                  <c:v>Floating interest rate swap</c:v>
                </c:pt>
              </c:strCache>
            </c:strRef>
          </c:tx>
          <c:invertIfNegative val="0"/>
          <c:cat>
            <c:strRef>
              <c:f>'Figure 3.1.3.12'!$B$5:$B$7</c:f>
              <c:strCache>
                <c:ptCount val="3"/>
                <c:pt idx="0">
                  <c:v>1 group</c:v>
                </c:pt>
                <c:pt idx="1">
                  <c:v>2 group</c:v>
                </c:pt>
                <c:pt idx="2">
                  <c:v>3 group</c:v>
                </c:pt>
              </c:strCache>
            </c:strRef>
          </c:cat>
          <c:val>
            <c:numRef>
              <c:f>'Figure 3.1.3.12'!$G$5:$G$7</c:f>
              <c:numCache>
                <c:formatCode>#,##0</c:formatCode>
                <c:ptCount val="3"/>
                <c:pt idx="0">
                  <c:v>539082</c:v>
                </c:pt>
                <c:pt idx="1">
                  <c:v>0</c:v>
                </c:pt>
                <c:pt idx="2">
                  <c:v>0</c:v>
                </c:pt>
              </c:numCache>
            </c:numRef>
          </c:val>
          <c:extLst>
            <c:ext xmlns:c16="http://schemas.microsoft.com/office/drawing/2014/chart" uri="{C3380CC4-5D6E-409C-BE32-E72D297353CC}">
              <c16:uniqueId val="{00000004-780C-410D-8893-5BF7F04BD0FE}"/>
            </c:ext>
          </c:extLst>
        </c:ser>
        <c:ser>
          <c:idx val="2"/>
          <c:order val="5"/>
          <c:tx>
            <c:strRef>
              <c:f>'Figure 3.1.3.12'!$H$4</c:f>
              <c:strCache>
                <c:ptCount val="1"/>
                <c:pt idx="0">
                  <c:v>Fixed interest rate swap</c:v>
                </c:pt>
              </c:strCache>
            </c:strRef>
          </c:tx>
          <c:invertIfNegative val="0"/>
          <c:cat>
            <c:strRef>
              <c:f>'Figure 3.1.3.12'!$B$5:$B$7</c:f>
              <c:strCache>
                <c:ptCount val="3"/>
                <c:pt idx="0">
                  <c:v>1 group</c:v>
                </c:pt>
                <c:pt idx="1">
                  <c:v>2 group</c:v>
                </c:pt>
                <c:pt idx="2">
                  <c:v>3 group</c:v>
                </c:pt>
              </c:strCache>
            </c:strRef>
          </c:cat>
          <c:val>
            <c:numRef>
              <c:f>'Figure 3.1.3.12'!$H$5:$H$7</c:f>
              <c:numCache>
                <c:formatCode>#,##0</c:formatCode>
                <c:ptCount val="3"/>
                <c:pt idx="0">
                  <c:v>38570429</c:v>
                </c:pt>
                <c:pt idx="1">
                  <c:v>0</c:v>
                </c:pt>
                <c:pt idx="2">
                  <c:v>0</c:v>
                </c:pt>
              </c:numCache>
            </c:numRef>
          </c:val>
          <c:extLst>
            <c:ext xmlns:c16="http://schemas.microsoft.com/office/drawing/2014/chart" uri="{C3380CC4-5D6E-409C-BE32-E72D297353CC}">
              <c16:uniqueId val="{00000005-780C-410D-8893-5BF7F04BD0FE}"/>
            </c:ext>
          </c:extLst>
        </c:ser>
        <c:ser>
          <c:idx val="3"/>
          <c:order val="6"/>
          <c:tx>
            <c:strRef>
              <c:f>'Figure 3.1.3.12'!$I$4</c:f>
              <c:strCache>
                <c:ptCount val="1"/>
                <c:pt idx="0">
                  <c:v>FX swap</c:v>
                </c:pt>
              </c:strCache>
            </c:strRef>
          </c:tx>
          <c:invertIfNegative val="0"/>
          <c:cat>
            <c:strRef>
              <c:f>'Figure 3.1.3.12'!$B$5:$B$7</c:f>
              <c:strCache>
                <c:ptCount val="3"/>
                <c:pt idx="0">
                  <c:v>1 group</c:v>
                </c:pt>
                <c:pt idx="1">
                  <c:v>2 group</c:v>
                </c:pt>
                <c:pt idx="2">
                  <c:v>3 group</c:v>
                </c:pt>
              </c:strCache>
            </c:strRef>
          </c:cat>
          <c:val>
            <c:numRef>
              <c:f>'Figure 3.1.3.12'!$I$5:$I$7</c:f>
              <c:numCache>
                <c:formatCode>#,##0</c:formatCode>
                <c:ptCount val="3"/>
                <c:pt idx="0">
                  <c:v>461726289</c:v>
                </c:pt>
                <c:pt idx="1">
                  <c:v>0</c:v>
                </c:pt>
                <c:pt idx="2">
                  <c:v>0</c:v>
                </c:pt>
              </c:numCache>
            </c:numRef>
          </c:val>
          <c:extLst>
            <c:ext xmlns:c16="http://schemas.microsoft.com/office/drawing/2014/chart" uri="{C3380CC4-5D6E-409C-BE32-E72D297353CC}">
              <c16:uniqueId val="{00000006-780C-410D-8893-5BF7F04BD0FE}"/>
            </c:ext>
          </c:extLst>
        </c:ser>
        <c:ser>
          <c:idx val="4"/>
          <c:order val="7"/>
          <c:tx>
            <c:strRef>
              <c:f>'Figure 3.1.3.12'!$J$4</c:f>
              <c:strCache>
                <c:ptCount val="1"/>
                <c:pt idx="0">
                  <c:v>Other FDs</c:v>
                </c:pt>
              </c:strCache>
            </c:strRef>
          </c:tx>
          <c:invertIfNegative val="0"/>
          <c:cat>
            <c:strRef>
              <c:f>'Figure 3.1.3.12'!$B$5:$B$7</c:f>
              <c:strCache>
                <c:ptCount val="3"/>
                <c:pt idx="0">
                  <c:v>1 group</c:v>
                </c:pt>
                <c:pt idx="1">
                  <c:v>2 group</c:v>
                </c:pt>
                <c:pt idx="2">
                  <c:v>3 group</c:v>
                </c:pt>
              </c:strCache>
            </c:strRef>
          </c:cat>
          <c:val>
            <c:numRef>
              <c:f>'Figure 3.1.3.12'!$J$5:$J$7</c:f>
              <c:numCache>
                <c:formatCode>#,##0</c:formatCode>
                <c:ptCount val="3"/>
                <c:pt idx="0">
                  <c:v>61319602</c:v>
                </c:pt>
                <c:pt idx="1">
                  <c:v>27363609</c:v>
                </c:pt>
                <c:pt idx="2">
                  <c:v>34845067</c:v>
                </c:pt>
              </c:numCache>
            </c:numRef>
          </c:val>
          <c:extLst>
            <c:ext xmlns:c16="http://schemas.microsoft.com/office/drawing/2014/chart" uri="{C3380CC4-5D6E-409C-BE32-E72D297353CC}">
              <c16:uniqueId val="{00000007-780C-410D-8893-5BF7F04BD0FE}"/>
            </c:ext>
          </c:extLst>
        </c:ser>
        <c:dLbls>
          <c:showLegendKey val="0"/>
          <c:showVal val="0"/>
          <c:showCatName val="0"/>
          <c:showSerName val="0"/>
          <c:showPercent val="0"/>
          <c:showBubbleSize val="0"/>
        </c:dLbls>
        <c:gapWidth val="70"/>
        <c:overlap val="100"/>
        <c:axId val="490984632"/>
        <c:axId val="1"/>
      </c:barChart>
      <c:catAx>
        <c:axId val="490984632"/>
        <c:scaling>
          <c:orientation val="minMax"/>
        </c:scaling>
        <c:delete val="0"/>
        <c:axPos val="l"/>
        <c:numFmt formatCode="General" sourceLinked="1"/>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1"/>
        <c:crosses val="autoZero"/>
        <c:auto val="1"/>
        <c:lblAlgn val="ctr"/>
        <c:lblOffset val="100"/>
        <c:tickLblSkip val="1"/>
        <c:tickMarkSkip val="1"/>
        <c:noMultiLvlLbl val="0"/>
      </c:catAx>
      <c:valAx>
        <c:axId val="1"/>
        <c:scaling>
          <c:orientation val="minMax"/>
        </c:scaling>
        <c:delete val="0"/>
        <c:axPos val="b"/>
        <c:majorGridlines>
          <c:spPr>
            <a:ln w="0">
              <a:prstDash val="sysDot"/>
            </a:ln>
          </c:spPr>
        </c:majorGridlines>
        <c:numFmt formatCode="#,##0" sourceLinked="1"/>
        <c:majorTickMark val="out"/>
        <c:minorTickMark val="none"/>
        <c:tickLblPos val="nextTo"/>
        <c:txPr>
          <a:bodyPr rot="0" vert="horz"/>
          <a:lstStyle/>
          <a:p>
            <a:pPr>
              <a:defRPr lang="ru-RU">
                <a:latin typeface="Times New Roman" pitchFamily="18" charset="0"/>
                <a:cs typeface="Times New Roman" pitchFamily="18" charset="0"/>
              </a:defRPr>
            </a:pPr>
            <a:endParaRPr lang="ru-RU"/>
          </a:p>
        </c:txPr>
        <c:crossAx val="490984632"/>
        <c:crosses val="autoZero"/>
        <c:crossBetween val="between"/>
        <c:dispUnits>
          <c:builtInUnit val="millions"/>
          <c:dispUnitsLbl>
            <c:layout>
              <c:manualLayout>
                <c:xMode val="edge"/>
                <c:yMode val="edge"/>
                <c:x val="0.41561403508771932"/>
                <c:y val="0.68737565616798069"/>
              </c:manualLayout>
            </c:layout>
            <c:tx>
              <c:rich>
                <a:bodyPr rot="0" vert="horz"/>
                <a:lstStyle/>
                <a:p>
                  <a:pPr>
                    <a:defRPr lang="ru-RU" b="0">
                      <a:latin typeface="Times New Roman" pitchFamily="18" charset="0"/>
                      <a:cs typeface="Times New Roman" pitchFamily="18" charset="0"/>
                    </a:defRPr>
                  </a:pPr>
                  <a:r>
                    <a:rPr lang="en-US" b="0">
                      <a:latin typeface="Times New Roman" pitchFamily="18" charset="0"/>
                      <a:cs typeface="Times New Roman" pitchFamily="18" charset="0"/>
                    </a:rPr>
                    <a:t>KZT bln.</a:t>
                  </a:r>
                </a:p>
              </c:rich>
            </c:tx>
          </c:dispUnitsLbl>
        </c:dispUnits>
      </c:valAx>
    </c:plotArea>
    <c:legend>
      <c:legendPos val="b"/>
      <c:layout>
        <c:manualLayout>
          <c:xMode val="edge"/>
          <c:yMode val="edge"/>
          <c:wMode val="edge"/>
          <c:hMode val="edge"/>
          <c:x val="1.3587117399798709E-2"/>
          <c:y val="0.77922408136482935"/>
          <c:w val="0.99456535038383365"/>
          <c:h val="0.98701706036745396"/>
        </c:manualLayout>
      </c:layout>
      <c:overlay val="0"/>
      <c:txPr>
        <a:bodyPr/>
        <a:lstStyle/>
        <a:p>
          <a:pPr>
            <a:defRPr lang="ru-RU" sz="9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alignWithMargins="0"/>
    <c:pageMargins b="1" l="0.75000000000000155" r="0.75000000000000155" t="1" header="0.5" footer="0.5"/>
    <c:pageSetup/>
  </c:printSettings>
</c:chartSpace>
</file>

<file path=xl/charts/chart8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3.1.4.1'!$B$5</c:f>
              <c:strCache>
                <c:ptCount val="1"/>
                <c:pt idx="0">
                  <c:v>k2 baseline scenario</c:v>
                </c:pt>
              </c:strCache>
            </c:strRef>
          </c:tx>
          <c:spPr>
            <a:ln w="50800"/>
          </c:spPr>
          <c:marker>
            <c:symbol val="none"/>
          </c:marker>
          <c:cat>
            <c:numRef>
              <c:f>'Figure 3.1.4.1'!$C$4:$K$4</c:f>
              <c:numCache>
                <c:formatCode>mm/yy</c:formatCode>
                <c:ptCount val="9"/>
                <c:pt idx="0">
                  <c:v>40816</c:v>
                </c:pt>
                <c:pt idx="1">
                  <c:v>40908</c:v>
                </c:pt>
                <c:pt idx="2">
                  <c:v>40999</c:v>
                </c:pt>
                <c:pt idx="3">
                  <c:v>41090</c:v>
                </c:pt>
                <c:pt idx="4">
                  <c:v>41182</c:v>
                </c:pt>
                <c:pt idx="5">
                  <c:v>41274</c:v>
                </c:pt>
                <c:pt idx="6">
                  <c:v>41364</c:v>
                </c:pt>
                <c:pt idx="7">
                  <c:v>41455</c:v>
                </c:pt>
                <c:pt idx="8">
                  <c:v>41547</c:v>
                </c:pt>
              </c:numCache>
            </c:numRef>
          </c:cat>
          <c:val>
            <c:numRef>
              <c:f>'Figure 3.1.4.1'!$C$5:$K$5</c:f>
              <c:numCache>
                <c:formatCode>0.000</c:formatCode>
                <c:ptCount val="9"/>
                <c:pt idx="0">
                  <c:v>0.16255615252789737</c:v>
                </c:pt>
                <c:pt idx="1">
                  <c:v>0.1570379426476618</c:v>
                </c:pt>
                <c:pt idx="2">
                  <c:v>0.15989968838745439</c:v>
                </c:pt>
                <c:pt idx="3">
                  <c:v>0.15603736485574776</c:v>
                </c:pt>
                <c:pt idx="4">
                  <c:v>0.15676278027045687</c:v>
                </c:pt>
                <c:pt idx="5">
                  <c:v>0.15329659762335918</c:v>
                </c:pt>
                <c:pt idx="6">
                  <c:v>0.1494245410846593</c:v>
                </c:pt>
                <c:pt idx="7">
                  <c:v>0.14739835960676134</c:v>
                </c:pt>
                <c:pt idx="8">
                  <c:v>0.1441516951118646</c:v>
                </c:pt>
              </c:numCache>
            </c:numRef>
          </c:val>
          <c:smooth val="0"/>
          <c:extLst>
            <c:ext xmlns:c16="http://schemas.microsoft.com/office/drawing/2014/chart" uri="{C3380CC4-5D6E-409C-BE32-E72D297353CC}">
              <c16:uniqueId val="{00000000-1992-4AC2-9A39-2033930568FE}"/>
            </c:ext>
          </c:extLst>
        </c:ser>
        <c:ser>
          <c:idx val="1"/>
          <c:order val="1"/>
          <c:tx>
            <c:strRef>
              <c:f>'Figure 3.1.4.1'!$B$6</c:f>
              <c:strCache>
                <c:ptCount val="1"/>
                <c:pt idx="0">
                  <c:v>k2 stress scenario</c:v>
                </c:pt>
              </c:strCache>
            </c:strRef>
          </c:tx>
          <c:spPr>
            <a:ln w="50800"/>
          </c:spPr>
          <c:marker>
            <c:symbol val="none"/>
          </c:marker>
          <c:val>
            <c:numRef>
              <c:f>'Figure 3.1.4.1'!$C$6:$K$6</c:f>
              <c:numCache>
                <c:formatCode>0.000</c:formatCode>
                <c:ptCount val="9"/>
                <c:pt idx="0">
                  <c:v>0.16255615252789737</c:v>
                </c:pt>
                <c:pt idx="1">
                  <c:v>0.1570379426476618</c:v>
                </c:pt>
                <c:pt idx="2">
                  <c:v>0.15989968838745439</c:v>
                </c:pt>
                <c:pt idx="3">
                  <c:v>0.15603736485574776</c:v>
                </c:pt>
                <c:pt idx="4">
                  <c:v>0.15676278027045687</c:v>
                </c:pt>
                <c:pt idx="5">
                  <c:v>0.14969943186340115</c:v>
                </c:pt>
                <c:pt idx="6">
                  <c:v>0.14307231414174984</c:v>
                </c:pt>
                <c:pt idx="7">
                  <c:v>0.13482835704862994</c:v>
                </c:pt>
                <c:pt idx="8">
                  <c:v>0.12200751268114753</c:v>
                </c:pt>
              </c:numCache>
            </c:numRef>
          </c:val>
          <c:smooth val="0"/>
          <c:extLst>
            <c:ext xmlns:c16="http://schemas.microsoft.com/office/drawing/2014/chart" uri="{C3380CC4-5D6E-409C-BE32-E72D297353CC}">
              <c16:uniqueId val="{00000001-1992-4AC2-9A39-2033930568FE}"/>
            </c:ext>
          </c:extLst>
        </c:ser>
        <c:ser>
          <c:idx val="2"/>
          <c:order val="2"/>
          <c:spPr>
            <a:ln w="50800"/>
          </c:spPr>
          <c:marker>
            <c:symbol val="none"/>
          </c:marker>
          <c:val>
            <c:numRef>
              <c:f>'Figure 3.1.4.1'!$C$5:$G$5</c:f>
              <c:numCache>
                <c:formatCode>0.000</c:formatCode>
                <c:ptCount val="5"/>
                <c:pt idx="0">
                  <c:v>0.16255615252789737</c:v>
                </c:pt>
                <c:pt idx="1">
                  <c:v>0.1570379426476618</c:v>
                </c:pt>
                <c:pt idx="2">
                  <c:v>0.15989968838745439</c:v>
                </c:pt>
                <c:pt idx="3">
                  <c:v>0.15603736485574776</c:v>
                </c:pt>
                <c:pt idx="4">
                  <c:v>0.15676278027045687</c:v>
                </c:pt>
              </c:numCache>
            </c:numRef>
          </c:val>
          <c:smooth val="0"/>
          <c:extLst>
            <c:ext xmlns:c16="http://schemas.microsoft.com/office/drawing/2014/chart" uri="{C3380CC4-5D6E-409C-BE32-E72D297353CC}">
              <c16:uniqueId val="{00000002-1992-4AC2-9A39-2033930568FE}"/>
            </c:ext>
          </c:extLst>
        </c:ser>
        <c:dLbls>
          <c:showLegendKey val="0"/>
          <c:showVal val="0"/>
          <c:showCatName val="0"/>
          <c:showSerName val="0"/>
          <c:showPercent val="0"/>
          <c:showBubbleSize val="0"/>
        </c:dLbls>
        <c:smooth val="0"/>
        <c:axId val="491457800"/>
        <c:axId val="1"/>
      </c:lineChart>
      <c:catAx>
        <c:axId val="491457800"/>
        <c:scaling>
          <c:orientation val="minMax"/>
        </c:scaling>
        <c:delete val="0"/>
        <c:axPos val="b"/>
        <c:numFmt formatCode="mm/yy" sourceLinked="1"/>
        <c:majorTickMark val="none"/>
        <c:minorTickMark val="none"/>
        <c:tickLblPos val="nextTo"/>
        <c:txPr>
          <a:bodyPr/>
          <a:lstStyle/>
          <a:p>
            <a:pPr>
              <a:defRPr lang="ru-RU">
                <a:latin typeface="Times New Roman" pitchFamily="18" charset="0"/>
                <a:cs typeface="Times New Roman" pitchFamily="18" charset="0"/>
              </a:defRPr>
            </a:pPr>
            <a:endParaRPr lang="ru-RU"/>
          </a:p>
        </c:txPr>
        <c:crossAx val="1"/>
        <c:crosses val="autoZero"/>
        <c:auto val="0"/>
        <c:lblAlgn val="ctr"/>
        <c:lblOffset val="100"/>
        <c:noMultiLvlLbl val="0"/>
      </c:catAx>
      <c:valAx>
        <c:axId val="1"/>
        <c:scaling>
          <c:orientation val="minMax"/>
          <c:min val="0"/>
        </c:scaling>
        <c:delete val="0"/>
        <c:axPos val="l"/>
        <c:majorGridlines/>
        <c:numFmt formatCode="0.000" sourceLinked="1"/>
        <c:majorTickMark val="none"/>
        <c:minorTickMark val="none"/>
        <c:tickLblPos val="nextTo"/>
        <c:spPr>
          <a:ln w="9525">
            <a:noFill/>
          </a:ln>
        </c:spPr>
        <c:txPr>
          <a:bodyPr/>
          <a:lstStyle/>
          <a:p>
            <a:pPr>
              <a:defRPr lang="ru-RU">
                <a:latin typeface="Times New Roman" pitchFamily="18" charset="0"/>
                <a:cs typeface="Times New Roman" pitchFamily="18" charset="0"/>
              </a:defRPr>
            </a:pPr>
            <a:endParaRPr lang="ru-RU"/>
          </a:p>
        </c:txPr>
        <c:crossAx val="491457800"/>
        <c:crosses val="autoZero"/>
        <c:crossBetween val="between"/>
        <c:majorUnit val="5.0000000000000024E-2"/>
      </c:valAx>
    </c:plotArea>
    <c:legend>
      <c:legendPos val="b"/>
      <c:legendEntry>
        <c:idx val="2"/>
        <c:delete val="1"/>
      </c:legendEntry>
      <c:overlay val="0"/>
      <c:txPr>
        <a:bodyPr/>
        <a:lstStyle/>
        <a:p>
          <a:pPr>
            <a:defRPr lang="ru-RU"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55" l="0.70000000000000062" r="0.70000000000000062" t="0.75000000000000155" header="0.30000000000000032" footer="0.30000000000000032"/>
    <c:pageSetup/>
  </c:printSettings>
</c:chartSpace>
</file>

<file path=xl/charts/chart8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'Figure 3.1.4.1'!$B$7</c:f>
              <c:strCache>
                <c:ptCount val="1"/>
                <c:pt idx="0">
                  <c:v>k1-2 baseline scenario</c:v>
                </c:pt>
              </c:strCache>
            </c:strRef>
          </c:tx>
          <c:marker>
            <c:symbol val="none"/>
          </c:marker>
          <c:cat>
            <c:numRef>
              <c:f>'Figure 3.1.4.1'!$C$4:$K$4</c:f>
              <c:numCache>
                <c:formatCode>mm/yy</c:formatCode>
                <c:ptCount val="9"/>
                <c:pt idx="0">
                  <c:v>40816</c:v>
                </c:pt>
                <c:pt idx="1">
                  <c:v>40908</c:v>
                </c:pt>
                <c:pt idx="2">
                  <c:v>40999</c:v>
                </c:pt>
                <c:pt idx="3">
                  <c:v>41090</c:v>
                </c:pt>
                <c:pt idx="4">
                  <c:v>41182</c:v>
                </c:pt>
                <c:pt idx="5">
                  <c:v>41274</c:v>
                </c:pt>
                <c:pt idx="6">
                  <c:v>41364</c:v>
                </c:pt>
                <c:pt idx="7">
                  <c:v>41455</c:v>
                </c:pt>
                <c:pt idx="8">
                  <c:v>41547</c:v>
                </c:pt>
              </c:numCache>
            </c:numRef>
          </c:cat>
          <c:val>
            <c:numRef>
              <c:f>'Figure 3.1.4.1'!$C$7:$K$7</c:f>
              <c:numCache>
                <c:formatCode>0.000</c:formatCode>
                <c:ptCount val="9"/>
                <c:pt idx="0">
                  <c:v>0.11807373354666954</c:v>
                </c:pt>
                <c:pt idx="1">
                  <c:v>0.11192717409493845</c:v>
                </c:pt>
                <c:pt idx="2">
                  <c:v>0.12108796509116009</c:v>
                </c:pt>
                <c:pt idx="3">
                  <c:v>0.11541920792506048</c:v>
                </c:pt>
                <c:pt idx="4">
                  <c:v>0.11284198590837453</c:v>
                </c:pt>
                <c:pt idx="5">
                  <c:v>0.10937580326127685</c:v>
                </c:pt>
                <c:pt idx="6">
                  <c:v>0.10550374672257698</c:v>
                </c:pt>
                <c:pt idx="7">
                  <c:v>0.10347756524467903</c:v>
                </c:pt>
                <c:pt idx="8">
                  <c:v>0.10023090074978228</c:v>
                </c:pt>
              </c:numCache>
            </c:numRef>
          </c:val>
          <c:smooth val="0"/>
          <c:extLst>
            <c:ext xmlns:c16="http://schemas.microsoft.com/office/drawing/2014/chart" uri="{C3380CC4-5D6E-409C-BE32-E72D297353CC}">
              <c16:uniqueId val="{00000000-6650-416A-9A04-A82A6D557373}"/>
            </c:ext>
          </c:extLst>
        </c:ser>
        <c:ser>
          <c:idx val="1"/>
          <c:order val="1"/>
          <c:tx>
            <c:strRef>
              <c:f>'Figure 3.1.4.1'!$B$8</c:f>
              <c:strCache>
                <c:ptCount val="1"/>
                <c:pt idx="0">
                  <c:v>k1-2  stress scenario</c:v>
                </c:pt>
              </c:strCache>
            </c:strRef>
          </c:tx>
          <c:marker>
            <c:symbol val="none"/>
          </c:marker>
          <c:val>
            <c:numRef>
              <c:f>'Figure 3.1.4.1'!$C$8:$K$8</c:f>
              <c:numCache>
                <c:formatCode>0.000</c:formatCode>
                <c:ptCount val="9"/>
                <c:pt idx="0">
                  <c:v>0.11807373354666954</c:v>
                </c:pt>
                <c:pt idx="1">
                  <c:v>0.11192717409493845</c:v>
                </c:pt>
                <c:pt idx="2">
                  <c:v>0.12108796509116009</c:v>
                </c:pt>
                <c:pt idx="3">
                  <c:v>0.11541920792506048</c:v>
                </c:pt>
                <c:pt idx="4">
                  <c:v>0.11284198590837453</c:v>
                </c:pt>
                <c:pt idx="5">
                  <c:v>0.10577863750131883</c:v>
                </c:pt>
                <c:pt idx="6">
                  <c:v>9.9151519779667532E-2</c:v>
                </c:pt>
                <c:pt idx="7">
                  <c:v>9.0907562686547649E-2</c:v>
                </c:pt>
                <c:pt idx="8">
                  <c:v>7.8086718319065218E-2</c:v>
                </c:pt>
              </c:numCache>
            </c:numRef>
          </c:val>
          <c:smooth val="0"/>
          <c:extLst>
            <c:ext xmlns:c16="http://schemas.microsoft.com/office/drawing/2014/chart" uri="{C3380CC4-5D6E-409C-BE32-E72D297353CC}">
              <c16:uniqueId val="{00000001-6650-416A-9A04-A82A6D557373}"/>
            </c:ext>
          </c:extLst>
        </c:ser>
        <c:ser>
          <c:idx val="2"/>
          <c:order val="2"/>
          <c:marker>
            <c:symbol val="none"/>
          </c:marker>
          <c:val>
            <c:numRef>
              <c:f>'Figure 3.1.4.1'!$C$7:$G$7</c:f>
              <c:numCache>
                <c:formatCode>0.000</c:formatCode>
                <c:ptCount val="5"/>
                <c:pt idx="0">
                  <c:v>0.11807373354666954</c:v>
                </c:pt>
                <c:pt idx="1">
                  <c:v>0.11192717409493845</c:v>
                </c:pt>
                <c:pt idx="2">
                  <c:v>0.12108796509116009</c:v>
                </c:pt>
                <c:pt idx="3">
                  <c:v>0.11541920792506048</c:v>
                </c:pt>
                <c:pt idx="4">
                  <c:v>0.11284198590837453</c:v>
                </c:pt>
              </c:numCache>
            </c:numRef>
          </c:val>
          <c:smooth val="0"/>
          <c:extLst>
            <c:ext xmlns:c16="http://schemas.microsoft.com/office/drawing/2014/chart" uri="{C3380CC4-5D6E-409C-BE32-E72D297353CC}">
              <c16:uniqueId val="{00000002-6650-416A-9A04-A82A6D557373}"/>
            </c:ext>
          </c:extLst>
        </c:ser>
        <c:dLbls>
          <c:showLegendKey val="0"/>
          <c:showVal val="0"/>
          <c:showCatName val="0"/>
          <c:showSerName val="0"/>
          <c:showPercent val="0"/>
          <c:showBubbleSize val="0"/>
        </c:dLbls>
        <c:smooth val="0"/>
        <c:axId val="491460424"/>
        <c:axId val="1"/>
      </c:lineChart>
      <c:catAx>
        <c:axId val="491460424"/>
        <c:scaling>
          <c:orientation val="minMax"/>
        </c:scaling>
        <c:delete val="0"/>
        <c:axPos val="b"/>
        <c:numFmt formatCode="mm/yy" sourceLinked="1"/>
        <c:majorTickMark val="none"/>
        <c:minorTickMark val="none"/>
        <c:tickLblPos val="nextTo"/>
        <c:txPr>
          <a:bodyPr/>
          <a:lstStyle/>
          <a:p>
            <a:pPr>
              <a:defRPr lang="ru-RU">
                <a:latin typeface="Times New Roman" pitchFamily="18" charset="0"/>
                <a:cs typeface="Times New Roman" pitchFamily="18" charset="0"/>
              </a:defRPr>
            </a:pPr>
            <a:endParaRPr lang="ru-RU"/>
          </a:p>
        </c:txPr>
        <c:crossAx val="1"/>
        <c:crosses val="autoZero"/>
        <c:auto val="0"/>
        <c:lblAlgn val="ctr"/>
        <c:lblOffset val="100"/>
        <c:noMultiLvlLbl val="0"/>
      </c:catAx>
      <c:valAx>
        <c:axId val="1"/>
        <c:scaling>
          <c:orientation val="minMax"/>
          <c:min val="0"/>
        </c:scaling>
        <c:delete val="0"/>
        <c:axPos val="l"/>
        <c:majorGridlines/>
        <c:numFmt formatCode="0.000" sourceLinked="1"/>
        <c:majorTickMark val="none"/>
        <c:minorTickMark val="none"/>
        <c:tickLblPos val="nextTo"/>
        <c:spPr>
          <a:ln w="9525">
            <a:noFill/>
          </a:ln>
        </c:spPr>
        <c:txPr>
          <a:bodyPr/>
          <a:lstStyle/>
          <a:p>
            <a:pPr>
              <a:defRPr lang="ru-RU">
                <a:latin typeface="Times New Roman" pitchFamily="18" charset="0"/>
                <a:cs typeface="Times New Roman" pitchFamily="18" charset="0"/>
              </a:defRPr>
            </a:pPr>
            <a:endParaRPr lang="ru-RU"/>
          </a:p>
        </c:txPr>
        <c:crossAx val="491460424"/>
        <c:crosses val="autoZero"/>
        <c:crossBetween val="between"/>
        <c:majorUnit val="5.0000000000000024E-2"/>
      </c:valAx>
    </c:plotArea>
    <c:legend>
      <c:legendPos val="b"/>
      <c:legendEntry>
        <c:idx val="2"/>
        <c:delete val="1"/>
      </c:legendEntry>
      <c:overlay val="0"/>
      <c:txPr>
        <a:bodyPr/>
        <a:lstStyle/>
        <a:p>
          <a:pPr>
            <a:defRPr lang="ru-RU" sz="800">
              <a:latin typeface="Times New Roman" pitchFamily="18" charset="0"/>
              <a:cs typeface="Times New Roman" pitchFamily="18" charset="0"/>
            </a:defRPr>
          </a:pPr>
          <a:endParaRPr lang="ru-RU"/>
        </a:p>
      </c:txPr>
    </c:legend>
    <c:plotVisOnly val="1"/>
    <c:dispBlanksAs val="gap"/>
    <c:showDLblsOverMax val="0"/>
  </c:chart>
  <c:spPr>
    <a:ln>
      <a:noFill/>
    </a:ln>
  </c:spPr>
  <c:printSettings>
    <c:headerFooter/>
    <c:pageMargins b="0.75000000000000155" l="0.70000000000000062" r="0.70000000000000062" t="0.75000000000000155" header="0.30000000000000032" footer="0.30000000000000032"/>
    <c:pageSetup/>
  </c:printSettings>
</c:chartSpace>
</file>

<file path=xl/charts/chart8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710726159230179"/>
          <c:y val="6.3923440339188384E-2"/>
          <c:w val="0.76397217847769061"/>
          <c:h val="0.74431916010498689"/>
        </c:manualLayout>
      </c:layout>
      <c:bubbleChart>
        <c:varyColors val="0"/>
        <c:ser>
          <c:idx val="0"/>
          <c:order val="0"/>
          <c:invertIfNegative val="0"/>
          <c:dLbls>
            <c:dLbl>
              <c:idx val="0"/>
              <c:layout>
                <c:manualLayout>
                  <c:x val="-9.8050484846950448E-2"/>
                  <c:y val="-0.15148375182743931"/>
                </c:manualLayout>
              </c:layout>
              <c:tx>
                <c:rich>
                  <a:bodyPr/>
                  <a:lstStyle/>
                  <a:p>
                    <a:pPr>
                      <a:defRPr lang="ru-RU">
                        <a:latin typeface="Times New Roman" pitchFamily="18" charset="0"/>
                        <a:cs typeface="Times New Roman" pitchFamily="18" charset="0"/>
                      </a:defRPr>
                    </a:pPr>
                    <a:r>
                      <a:rPr lang="en-US">
                        <a:latin typeface="Times New Roman" pitchFamily="18" charset="0"/>
                        <a:cs typeface="Times New Roman" pitchFamily="18" charset="0"/>
                      </a:rPr>
                      <a:t>Sep</a:t>
                    </a:r>
                    <a:r>
                      <a:rPr lang="ru-RU">
                        <a:latin typeface="Times New Roman" pitchFamily="18" charset="0"/>
                        <a:cs typeface="Times New Roman" pitchFamily="18" charset="0"/>
                      </a:rPr>
                      <a:t>.11</a:t>
                    </a:r>
                    <a:endParaRPr lang="en-US"/>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B6-4B4E-83CC-E57C36EC5741}"/>
                </c:ext>
              </c:extLst>
            </c:dLbl>
            <c:dLbl>
              <c:idx val="1"/>
              <c:layout>
                <c:manualLayout>
                  <c:x val="-0.10075026795284023"/>
                  <c:y val="-0.14332247557003291"/>
                </c:manualLayout>
              </c:layout>
              <c:tx>
                <c:rich>
                  <a:bodyPr/>
                  <a:lstStyle/>
                  <a:p>
                    <a:pPr>
                      <a:defRPr lang="ru-RU">
                        <a:latin typeface="Times New Roman" pitchFamily="18" charset="0"/>
                        <a:cs typeface="Times New Roman" pitchFamily="18" charset="0"/>
                      </a:defRPr>
                    </a:pPr>
                    <a:r>
                      <a:rPr lang="en-US">
                        <a:latin typeface="Times New Roman" pitchFamily="18" charset="0"/>
                        <a:cs typeface="Times New Roman" pitchFamily="18" charset="0"/>
                      </a:rPr>
                      <a:t>Mar</a:t>
                    </a:r>
                    <a:r>
                      <a:rPr lang="ru-RU">
                        <a:latin typeface="Times New Roman" pitchFamily="18" charset="0"/>
                        <a:cs typeface="Times New Roman" pitchFamily="18" charset="0"/>
                      </a:rPr>
                      <a:t>.12</a:t>
                    </a:r>
                    <a:endParaRPr lang="en-US"/>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B6-4B4E-83CC-E57C36EC5741}"/>
                </c:ext>
              </c:extLst>
            </c:dLbl>
            <c:dLbl>
              <c:idx val="2"/>
              <c:layout>
                <c:manualLayout>
                  <c:x val="-0.11270290570591859"/>
                  <c:y val="-0.15152513101986079"/>
                </c:manualLayout>
              </c:layout>
              <c:tx>
                <c:rich>
                  <a:bodyPr/>
                  <a:lstStyle/>
                  <a:p>
                    <a:pPr>
                      <a:defRPr lang="ru-RU">
                        <a:latin typeface="Times New Roman" pitchFamily="18" charset="0"/>
                        <a:cs typeface="Times New Roman" pitchFamily="18" charset="0"/>
                      </a:defRPr>
                    </a:pPr>
                    <a:r>
                      <a:rPr lang="en-US">
                        <a:latin typeface="Times New Roman" pitchFamily="18" charset="0"/>
                        <a:cs typeface="Times New Roman" pitchFamily="18" charset="0"/>
                      </a:rPr>
                      <a:t>Sep</a:t>
                    </a:r>
                    <a:r>
                      <a:rPr lang="ru-RU">
                        <a:latin typeface="Times New Roman" pitchFamily="18" charset="0"/>
                        <a:cs typeface="Times New Roman" pitchFamily="18" charset="0"/>
                      </a:rPr>
                      <a:t>.12</a:t>
                    </a:r>
                    <a:endParaRPr lang="en-US"/>
                  </a:p>
                </c:rich>
              </c:tx>
              <c:spPr/>
              <c:dLblPos val="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B6-4B4E-83CC-E57C36EC5741}"/>
                </c:ext>
              </c:extLst>
            </c:dLbl>
            <c:spPr>
              <a:noFill/>
              <a:ln>
                <a:noFill/>
              </a:ln>
              <a:effectLst/>
            </c:spPr>
            <c:txPr>
              <a:bodyPr/>
              <a:lstStyle/>
              <a:p>
                <a:pPr>
                  <a:defRPr lang="ru-RU">
                    <a:latin typeface="Times New Roman" pitchFamily="18" charset="0"/>
                    <a:cs typeface="Times New Roman" pitchFamily="18" charset="0"/>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'Figure 3.1.4.2'!$C$5:$E$5</c:f>
              <c:numCache>
                <c:formatCode>0.0%</c:formatCode>
                <c:ptCount val="3"/>
                <c:pt idx="0">
                  <c:v>0.33984164414045526</c:v>
                </c:pt>
                <c:pt idx="1">
                  <c:v>0.28745704141023093</c:v>
                </c:pt>
                <c:pt idx="2">
                  <c:v>0.22170611882072627</c:v>
                </c:pt>
              </c:numCache>
            </c:numRef>
          </c:xVal>
          <c:yVal>
            <c:numRef>
              <c:f>'Figure 3.1.4.2'!$C$6:$E$6</c:f>
              <c:numCache>
                <c:formatCode>0.0%</c:formatCode>
                <c:ptCount val="3"/>
                <c:pt idx="0">
                  <c:v>9.1999999999999998E-2</c:v>
                </c:pt>
                <c:pt idx="1">
                  <c:v>3.3664606421846613E-2</c:v>
                </c:pt>
                <c:pt idx="2">
                  <c:v>2.3389073969182998E-2</c:v>
                </c:pt>
              </c:numCache>
            </c:numRef>
          </c:yVal>
          <c:bubbleSize>
            <c:numRef>
              <c:f>'Figure 3.1.4.2'!$C$7:$E$7</c:f>
              <c:numCache>
                <c:formatCode>General</c:formatCode>
                <c:ptCount val="3"/>
                <c:pt idx="0">
                  <c:v>3</c:v>
                </c:pt>
                <c:pt idx="1">
                  <c:v>3</c:v>
                </c:pt>
                <c:pt idx="2">
                  <c:v>3</c:v>
                </c:pt>
              </c:numCache>
            </c:numRef>
          </c:bubbleSize>
          <c:bubble3D val="1"/>
          <c:extLst>
            <c:ext xmlns:c16="http://schemas.microsoft.com/office/drawing/2014/chart" uri="{C3380CC4-5D6E-409C-BE32-E72D297353CC}">
              <c16:uniqueId val="{00000003-7AB6-4B4E-83CC-E57C36EC5741}"/>
            </c:ext>
          </c:extLst>
        </c:ser>
        <c:dLbls>
          <c:showLegendKey val="0"/>
          <c:showVal val="0"/>
          <c:showCatName val="0"/>
          <c:showSerName val="0"/>
          <c:showPercent val="0"/>
          <c:showBubbleSize val="0"/>
        </c:dLbls>
        <c:bubbleScale val="100"/>
        <c:showNegBubbles val="0"/>
        <c:axId val="491871440"/>
        <c:axId val="1"/>
      </c:bubbleChart>
      <c:valAx>
        <c:axId val="491871440"/>
        <c:scaling>
          <c:orientation val="minMax"/>
          <c:min val="0.2"/>
        </c:scaling>
        <c:delete val="0"/>
        <c:axPos val="b"/>
        <c:title>
          <c:tx>
            <c:rich>
              <a:bodyPr/>
              <a:lstStyle/>
              <a:p>
                <a:pPr>
                  <a:defRPr lang="ru-RU" b="0">
                    <a:latin typeface="Times New Roman" pitchFamily="18" charset="0"/>
                    <a:cs typeface="Times New Roman" pitchFamily="18" charset="0"/>
                  </a:defRPr>
                </a:pPr>
                <a:r>
                  <a:rPr lang="en-US" b="0">
                    <a:latin typeface="Times New Roman" pitchFamily="18" charset="0"/>
                    <a:cs typeface="Times New Roman" pitchFamily="18" charset="0"/>
                  </a:rPr>
                  <a:t>% of loss of the  bank capital </a:t>
                </a:r>
                <a:endParaRPr lang="ru-RU" b="0">
                  <a:latin typeface="Times New Roman" pitchFamily="18" charset="0"/>
                  <a:cs typeface="Times New Roman" pitchFamily="18" charset="0"/>
                </a:endParaRPr>
              </a:p>
            </c:rich>
          </c:tx>
          <c:overlay val="0"/>
        </c:title>
        <c:numFmt formatCode="0%" sourceLinked="0"/>
        <c:majorTickMark val="none"/>
        <c:minorTickMark val="none"/>
        <c:tickLblPos val="nextTo"/>
        <c:txPr>
          <a:bodyPr rot="0" vert="horz"/>
          <a:lstStyle/>
          <a:p>
            <a:pPr>
              <a:defRPr sz="1000" b="0" i="0" u="none" strike="noStrike" baseline="0">
                <a:solidFill>
                  <a:srgbClr val="000000"/>
                </a:solidFill>
                <a:latin typeface="Times New Roman"/>
                <a:ea typeface="Times New Roman"/>
                <a:cs typeface="Times New Roman"/>
              </a:defRPr>
            </a:pPr>
            <a:endParaRPr lang="ru-RU"/>
          </a:p>
        </c:txPr>
        <c:crossAx val="1"/>
        <c:crosses val="autoZero"/>
        <c:crossBetween val="midCat"/>
      </c:valAx>
      <c:valAx>
        <c:axId val="1"/>
        <c:scaling>
          <c:orientation val="minMax"/>
        </c:scaling>
        <c:delete val="0"/>
        <c:axPos val="l"/>
        <c:majorGridlines/>
        <c:title>
          <c:tx>
            <c:rich>
              <a:bodyPr/>
              <a:lstStyle/>
              <a:p>
                <a:pPr>
                  <a:defRPr lang="ru-RU" b="0"/>
                </a:pPr>
                <a:r>
                  <a:rPr lang="en-US" b="0">
                    <a:latin typeface="Times New Roman" pitchFamily="18" charset="0"/>
                    <a:cs typeface="Times New Roman" pitchFamily="18" charset="0"/>
                  </a:rPr>
                  <a:t>Recapitalization level (from tier 1 capital)</a:t>
                </a:r>
              </a:p>
            </c:rich>
          </c:tx>
          <c:layout>
            <c:manualLayout>
              <c:xMode val="edge"/>
              <c:yMode val="edge"/>
              <c:x val="7.2221569318760524E-3"/>
              <c:y val="0.19856387354565755"/>
            </c:manualLayout>
          </c:layout>
          <c:overlay val="0"/>
        </c:title>
        <c:numFmt formatCode="0%" sourceLinked="0"/>
        <c:majorTickMark val="none"/>
        <c:minorTickMark val="none"/>
        <c:tickLblPos val="nextTo"/>
        <c:txPr>
          <a:bodyPr/>
          <a:lstStyle/>
          <a:p>
            <a:pPr>
              <a:defRPr lang="ru-RU">
                <a:latin typeface="Times New Roman" pitchFamily="18" charset="0"/>
                <a:cs typeface="Times New Roman" pitchFamily="18" charset="0"/>
              </a:defRPr>
            </a:pPr>
            <a:endParaRPr lang="ru-RU"/>
          </a:p>
        </c:txPr>
        <c:crossAx val="491871440"/>
        <c:crosses val="autoZero"/>
        <c:crossBetween val="midCat"/>
      </c:valAx>
    </c:plotArea>
    <c:plotVisOnly val="1"/>
    <c:dispBlanksAs val="gap"/>
    <c:showDLblsOverMax val="0"/>
  </c:chart>
  <c:spPr>
    <a:ln>
      <a:noFill/>
    </a:ln>
  </c:spPr>
  <c:printSettings>
    <c:headerFooter/>
    <c:pageMargins b="0.75000000000000155" l="0.70000000000000062" r="0.70000000000000062" t="0.75000000000000155"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135461837375745"/>
          <c:y val="4.0816326530612457E-2"/>
          <c:w val="0.81329713376089363"/>
          <c:h val="0.68403619792924431"/>
        </c:manualLayout>
      </c:layout>
      <c:lineChart>
        <c:grouping val="standard"/>
        <c:varyColors val="0"/>
        <c:ser>
          <c:idx val="0"/>
          <c:order val="0"/>
          <c:tx>
            <c:strRef>
              <c:f>'Figure 2.1.9'!$C$4</c:f>
              <c:strCache>
                <c:ptCount val="1"/>
                <c:pt idx="0">
                  <c:v>Crude oil (Brent) (USD/barrel)</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2.1.9'!$C$5:$C$73</c:f>
              <c:numCache>
                <c:formatCode>0.0</c:formatCode>
                <c:ptCount val="69"/>
                <c:pt idx="0">
                  <c:v>59.553460518103236</c:v>
                </c:pt>
                <c:pt idx="1">
                  <c:v>63.341129397318277</c:v>
                </c:pt>
                <c:pt idx="2">
                  <c:v>68.13548643134834</c:v>
                </c:pt>
                <c:pt idx="3">
                  <c:v>73.68711334037495</c:v>
                </c:pt>
                <c:pt idx="4">
                  <c:v>73.992764896695832</c:v>
                </c:pt>
                <c:pt idx="5">
                  <c:v>77.162822400632677</c:v>
                </c:pt>
                <c:pt idx="6">
                  <c:v>84.320805864998889</c:v>
                </c:pt>
                <c:pt idx="7">
                  <c:v>79.571047189695562</c:v>
                </c:pt>
                <c:pt idx="8">
                  <c:v>83.885925979884576</c:v>
                </c:pt>
                <c:pt idx="9">
                  <c:v>90.15277600882996</c:v>
                </c:pt>
                <c:pt idx="10">
                  <c:v>101.32413257455531</c:v>
                </c:pt>
                <c:pt idx="11">
                  <c:v>100</c:v>
                </c:pt>
                <c:pt idx="12">
                  <c:v>100.62523852517185</c:v>
                </c:pt>
                <c:pt idx="13">
                  <c:v>103.49964358372659</c:v>
                </c:pt>
                <c:pt idx="14">
                  <c:v>112.72119922368891</c:v>
                </c:pt>
                <c:pt idx="15">
                  <c:v>120.22918961771458</c:v>
                </c:pt>
                <c:pt idx="16">
                  <c:v>135.33972596389665</c:v>
                </c:pt>
                <c:pt idx="17">
                  <c:v>145.06246390309636</c:v>
                </c:pt>
                <c:pt idx="18">
                  <c:v>145.96362812084806</c:v>
                </c:pt>
                <c:pt idx="19">
                  <c:v>124.34557289363184</c:v>
                </c:pt>
                <c:pt idx="20">
                  <c:v>107.90643398778015</c:v>
                </c:pt>
                <c:pt idx="21">
                  <c:v>78.631832056561478</c:v>
                </c:pt>
                <c:pt idx="22">
                  <c:v>57.598092522542665</c:v>
                </c:pt>
                <c:pt idx="23">
                  <c:v>44.26567954478255</c:v>
                </c:pt>
                <c:pt idx="24">
                  <c:v>47.175229565664075</c:v>
                </c:pt>
                <c:pt idx="25">
                  <c:v>46.886716859790511</c:v>
                </c:pt>
                <c:pt idx="26">
                  <c:v>48.589731521814699</c:v>
                </c:pt>
                <c:pt idx="27">
                  <c:v>55.200342840763042</c:v>
                </c:pt>
                <c:pt idx="28">
                  <c:v>62.829685052890078</c:v>
                </c:pt>
                <c:pt idx="29">
                  <c:v>74.934830455120164</c:v>
                </c:pt>
                <c:pt idx="30">
                  <c:v>70.918581221171934</c:v>
                </c:pt>
                <c:pt idx="31">
                  <c:v>79.318490460011134</c:v>
                </c:pt>
                <c:pt idx="32">
                  <c:v>73.769157670328894</c:v>
                </c:pt>
                <c:pt idx="33">
                  <c:v>79.73013115267436</c:v>
                </c:pt>
                <c:pt idx="34">
                  <c:v>84.065851158482971</c:v>
                </c:pt>
                <c:pt idx="35">
                  <c:v>81.719792787654839</c:v>
                </c:pt>
                <c:pt idx="36">
                  <c:v>83.700589517719308</c:v>
                </c:pt>
                <c:pt idx="37">
                  <c:v>80.751075752766752</c:v>
                </c:pt>
                <c:pt idx="38">
                  <c:v>86.887613838859991</c:v>
                </c:pt>
                <c:pt idx="39">
                  <c:v>93.047210138020816</c:v>
                </c:pt>
                <c:pt idx="40">
                  <c:v>83.187037894594411</c:v>
                </c:pt>
                <c:pt idx="41">
                  <c:v>82.218919531280648</c:v>
                </c:pt>
                <c:pt idx="42">
                  <c:v>82.162796384846303</c:v>
                </c:pt>
                <c:pt idx="43">
                  <c:v>84.016846877230535</c:v>
                </c:pt>
                <c:pt idx="44">
                  <c:v>85.160169736450598</c:v>
                </c:pt>
                <c:pt idx="45">
                  <c:v>91.0609758001155</c:v>
                </c:pt>
                <c:pt idx="46">
                  <c:v>93.751481126019968</c:v>
                </c:pt>
                <c:pt idx="47">
                  <c:v>100.48129204801469</c:v>
                </c:pt>
                <c:pt idx="48">
                  <c:v>105.93628213600012</c:v>
                </c:pt>
                <c:pt idx="49">
                  <c:v>113.89755503639606</c:v>
                </c:pt>
                <c:pt idx="50">
                  <c:v>125.56598474389043</c:v>
                </c:pt>
                <c:pt idx="51">
                  <c:v>134.75344839248456</c:v>
                </c:pt>
                <c:pt idx="52">
                  <c:v>125.57926513444718</c:v>
                </c:pt>
                <c:pt idx="53">
                  <c:v>124.96836716883438</c:v>
                </c:pt>
                <c:pt idx="54">
                  <c:v>128.36969473076263</c:v>
                </c:pt>
                <c:pt idx="55">
                  <c:v>120.58059091126056</c:v>
                </c:pt>
                <c:pt idx="56">
                  <c:v>122.33753259659775</c:v>
                </c:pt>
                <c:pt idx="57">
                  <c:v>120.66225785806823</c:v>
                </c:pt>
                <c:pt idx="58">
                  <c:v>121.45893218914323</c:v>
                </c:pt>
                <c:pt idx="59">
                  <c:v>118.38755575064766</c:v>
                </c:pt>
                <c:pt idx="60">
                  <c:v>121.7390512563023</c:v>
                </c:pt>
                <c:pt idx="61">
                  <c:v>130.2079701963151</c:v>
                </c:pt>
                <c:pt idx="62">
                  <c:v>136.25855623737939</c:v>
                </c:pt>
                <c:pt idx="63">
                  <c:v>131.63311497416629</c:v>
                </c:pt>
                <c:pt idx="64">
                  <c:v>121.09129210909528</c:v>
                </c:pt>
                <c:pt idx="65">
                  <c:v>104.77441711630615</c:v>
                </c:pt>
                <c:pt idx="66">
                  <c:v>112.52194195073933</c:v>
                </c:pt>
                <c:pt idx="67">
                  <c:v>124.32367438822747</c:v>
                </c:pt>
                <c:pt idx="68">
                  <c:v>124.17186548797807</c:v>
                </c:pt>
              </c:numCache>
            </c:numRef>
          </c:val>
          <c:smooth val="0"/>
          <c:extLst>
            <c:ext xmlns:c16="http://schemas.microsoft.com/office/drawing/2014/chart" uri="{C3380CC4-5D6E-409C-BE32-E72D297353CC}">
              <c16:uniqueId val="{00000000-4B51-4D20-8016-33D04040E8EB}"/>
            </c:ext>
          </c:extLst>
        </c:ser>
        <c:ser>
          <c:idx val="1"/>
          <c:order val="1"/>
          <c:tx>
            <c:strRef>
              <c:f>'Figure 2.1.9'!$D$4</c:f>
              <c:strCache>
                <c:ptCount val="1"/>
                <c:pt idx="0">
                  <c:v>Copper (USD/mt)</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2.1.9'!$D$5:$D$73</c:f>
              <c:numCache>
                <c:formatCode>0.0</c:formatCode>
                <c:ptCount val="69"/>
                <c:pt idx="0">
                  <c:v>85.957713761337928</c:v>
                </c:pt>
                <c:pt idx="1">
                  <c:v>85.986448384815745</c:v>
                </c:pt>
                <c:pt idx="2">
                  <c:v>97.221617812554157</c:v>
                </c:pt>
                <c:pt idx="3">
                  <c:v>116.80489791534269</c:v>
                </c:pt>
                <c:pt idx="4">
                  <c:v>115.64590830496621</c:v>
                </c:pt>
                <c:pt idx="5">
                  <c:v>112.99505016961895</c:v>
                </c:pt>
                <c:pt idx="6">
                  <c:v>120.11546620599529</c:v>
                </c:pt>
                <c:pt idx="7">
                  <c:v>114.79498424452525</c:v>
                </c:pt>
                <c:pt idx="8">
                  <c:v>115.35761405644416</c:v>
                </c:pt>
                <c:pt idx="9">
                  <c:v>120.60925060603216</c:v>
                </c:pt>
                <c:pt idx="10">
                  <c:v>104.62209839283084</c:v>
                </c:pt>
                <c:pt idx="11">
                  <c:v>100</c:v>
                </c:pt>
                <c:pt idx="12">
                  <c:v>106.16282875470455</c:v>
                </c:pt>
                <c:pt idx="13">
                  <c:v>119.4146131882099</c:v>
                </c:pt>
                <c:pt idx="14">
                  <c:v>126.16858066075309</c:v>
                </c:pt>
                <c:pt idx="15">
                  <c:v>131.03915516819089</c:v>
                </c:pt>
                <c:pt idx="16">
                  <c:v>125.75690579861684</c:v>
                </c:pt>
                <c:pt idx="17">
                  <c:v>124.69061322401338</c:v>
                </c:pt>
                <c:pt idx="18">
                  <c:v>126.42024795462919</c:v>
                </c:pt>
                <c:pt idx="19">
                  <c:v>114.88690577420537</c:v>
                </c:pt>
                <c:pt idx="20">
                  <c:v>104.88798801560054</c:v>
                </c:pt>
                <c:pt idx="21">
                  <c:v>73.606729185241335</c:v>
                </c:pt>
                <c:pt idx="22">
                  <c:v>56.077505571915751</c:v>
                </c:pt>
                <c:pt idx="23">
                  <c:v>46.306221670987078</c:v>
                </c:pt>
                <c:pt idx="24">
                  <c:v>48.878065570809099</c:v>
                </c:pt>
                <c:pt idx="25">
                  <c:v>50.050867786718698</c:v>
                </c:pt>
                <c:pt idx="26">
                  <c:v>53.968074692558005</c:v>
                </c:pt>
                <c:pt idx="27">
                  <c:v>66.846291614419357</c:v>
                </c:pt>
                <c:pt idx="28">
                  <c:v>69.060427314470857</c:v>
                </c:pt>
                <c:pt idx="29">
                  <c:v>75.419352266319265</c:v>
                </c:pt>
                <c:pt idx="30">
                  <c:v>78.622048791574343</c:v>
                </c:pt>
                <c:pt idx="31">
                  <c:v>93.090108395019726</c:v>
                </c:pt>
                <c:pt idx="32">
                  <c:v>93.168338987298711</c:v>
                </c:pt>
                <c:pt idx="33">
                  <c:v>94.826048004322445</c:v>
                </c:pt>
                <c:pt idx="34">
                  <c:v>100.48692725629022</c:v>
                </c:pt>
                <c:pt idx="35">
                  <c:v>104.99252213296865</c:v>
                </c:pt>
                <c:pt idx="36">
                  <c:v>110.768432076333</c:v>
                </c:pt>
                <c:pt idx="37">
                  <c:v>103.27238388485603</c:v>
                </c:pt>
                <c:pt idx="38">
                  <c:v>112.2837285271579</c:v>
                </c:pt>
                <c:pt idx="39">
                  <c:v>116.40821982682509</c:v>
                </c:pt>
                <c:pt idx="40">
                  <c:v>103.3486989912371</c:v>
                </c:pt>
                <c:pt idx="41">
                  <c:v>97.76604219439497</c:v>
                </c:pt>
                <c:pt idx="42">
                  <c:v>101.5113948626896</c:v>
                </c:pt>
                <c:pt idx="43">
                  <c:v>109.91237913275846</c:v>
                </c:pt>
                <c:pt idx="44">
                  <c:v>116.23340936146944</c:v>
                </c:pt>
                <c:pt idx="45">
                  <c:v>124.65695795776978</c:v>
                </c:pt>
                <c:pt idx="46">
                  <c:v>127.19315405014602</c:v>
                </c:pt>
                <c:pt idx="47">
                  <c:v>137.95496000712956</c:v>
                </c:pt>
                <c:pt idx="48">
                  <c:v>143.43874473017607</c:v>
                </c:pt>
                <c:pt idx="49">
                  <c:v>148.5841963462554</c:v>
                </c:pt>
                <c:pt idx="50">
                  <c:v>142.90637041107448</c:v>
                </c:pt>
                <c:pt idx="51">
                  <c:v>142.74737963319339</c:v>
                </c:pt>
                <c:pt idx="52">
                  <c:v>134.73409817150028</c:v>
                </c:pt>
                <c:pt idx="53">
                  <c:v>136.34242280486046</c:v>
                </c:pt>
                <c:pt idx="54">
                  <c:v>145.11846474700369</c:v>
                </c:pt>
                <c:pt idx="55">
                  <c:v>135.34857601408478</c:v>
                </c:pt>
                <c:pt idx="56">
                  <c:v>124.81296346174032</c:v>
                </c:pt>
                <c:pt idx="57">
                  <c:v>111.18983897387241</c:v>
                </c:pt>
                <c:pt idx="58">
                  <c:v>113.99932136141084</c:v>
                </c:pt>
                <c:pt idx="59">
                  <c:v>113.76555722005547</c:v>
                </c:pt>
                <c:pt idx="60">
                  <c:v>120.90817954791602</c:v>
                </c:pt>
                <c:pt idx="61">
                  <c:v>126.93853438476202</c:v>
                </c:pt>
                <c:pt idx="62">
                  <c:v>127.37907172982045</c:v>
                </c:pt>
                <c:pt idx="63">
                  <c:v>124.7314291852024</c:v>
                </c:pt>
                <c:pt idx="64">
                  <c:v>118.98258978207747</c:v>
                </c:pt>
                <c:pt idx="65">
                  <c:v>111.62341905281906</c:v>
                </c:pt>
                <c:pt idx="66">
                  <c:v>114.0480222241932</c:v>
                </c:pt>
                <c:pt idx="67">
                  <c:v>113.01451636316087</c:v>
                </c:pt>
                <c:pt idx="68">
                  <c:v>121.61909936359324</c:v>
                </c:pt>
              </c:numCache>
            </c:numRef>
          </c:val>
          <c:smooth val="0"/>
          <c:extLst>
            <c:ext xmlns:c16="http://schemas.microsoft.com/office/drawing/2014/chart" uri="{C3380CC4-5D6E-409C-BE32-E72D297353CC}">
              <c16:uniqueId val="{00000001-4B51-4D20-8016-33D04040E8EB}"/>
            </c:ext>
          </c:extLst>
        </c:ser>
        <c:ser>
          <c:idx val="2"/>
          <c:order val="2"/>
          <c:tx>
            <c:strRef>
              <c:f>'Figure 2.1.9'!$E$4</c:f>
              <c:strCache>
                <c:ptCount val="1"/>
                <c:pt idx="0">
                  <c:v>Aluminum (USD/mt)</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2.1.9'!$E$5:$E$73</c:f>
              <c:numCache>
                <c:formatCode>0.0</c:formatCode>
                <c:ptCount val="69"/>
                <c:pt idx="0">
                  <c:v>117.67293824724592</c:v>
                </c:pt>
                <c:pt idx="1">
                  <c:v>119.29497568881685</c:v>
                </c:pt>
                <c:pt idx="2">
                  <c:v>115.85063219990288</c:v>
                </c:pt>
                <c:pt idx="3">
                  <c:v>118.53652680232908</c:v>
                </c:pt>
                <c:pt idx="4">
                  <c:v>117.86778004838747</c:v>
                </c:pt>
                <c:pt idx="5">
                  <c:v>112.66682674030054</c:v>
                </c:pt>
                <c:pt idx="6">
                  <c:v>114.99066843475273</c:v>
                </c:pt>
                <c:pt idx="7">
                  <c:v>110.05044929363159</c:v>
                </c:pt>
                <c:pt idx="8">
                  <c:v>100.63471696980612</c:v>
                </c:pt>
                <c:pt idx="9">
                  <c:v>102.71761967026572</c:v>
                </c:pt>
                <c:pt idx="10">
                  <c:v>105.34885592827246</c:v>
                </c:pt>
                <c:pt idx="11">
                  <c:v>100</c:v>
                </c:pt>
                <c:pt idx="12">
                  <c:v>103.02591365941377</c:v>
                </c:pt>
                <c:pt idx="13">
                  <c:v>117.01932889129002</c:v>
                </c:pt>
                <c:pt idx="14">
                  <c:v>125.72383296316306</c:v>
                </c:pt>
                <c:pt idx="15">
                  <c:v>124.71480062646999</c:v>
                </c:pt>
                <c:pt idx="16">
                  <c:v>122.24005315172253</c:v>
                </c:pt>
                <c:pt idx="17">
                  <c:v>124.70786561818436</c:v>
                </c:pt>
                <c:pt idx="18">
                  <c:v>128.89246444668896</c:v>
                </c:pt>
                <c:pt idx="19">
                  <c:v>116.03577645717029</c:v>
                </c:pt>
                <c:pt idx="20">
                  <c:v>106.06299352247488</c:v>
                </c:pt>
                <c:pt idx="21">
                  <c:v>89.166203410090375</c:v>
                </c:pt>
                <c:pt idx="22">
                  <c:v>78.035356263881383</c:v>
                </c:pt>
                <c:pt idx="23">
                  <c:v>63.211229339409179</c:v>
                </c:pt>
                <c:pt idx="24">
                  <c:v>59.849467118510887</c:v>
                </c:pt>
                <c:pt idx="25">
                  <c:v>56.224488264601717</c:v>
                </c:pt>
                <c:pt idx="26">
                  <c:v>53.637195837357908</c:v>
                </c:pt>
                <c:pt idx="27">
                  <c:v>60.425227422796318</c:v>
                </c:pt>
                <c:pt idx="28">
                  <c:v>61.58682994177321</c:v>
                </c:pt>
                <c:pt idx="29">
                  <c:v>66.374877898378728</c:v>
                </c:pt>
                <c:pt idx="30">
                  <c:v>70.195663918445987</c:v>
                </c:pt>
                <c:pt idx="31">
                  <c:v>80.876703283510409</c:v>
                </c:pt>
                <c:pt idx="32">
                  <c:v>77.130584614377156</c:v>
                </c:pt>
                <c:pt idx="33">
                  <c:v>78.814127225796597</c:v>
                </c:pt>
                <c:pt idx="34">
                  <c:v>82.212817896232281</c:v>
                </c:pt>
                <c:pt idx="35">
                  <c:v>91.789579728414211</c:v>
                </c:pt>
                <c:pt idx="36">
                  <c:v>93.641575124557306</c:v>
                </c:pt>
                <c:pt idx="37">
                  <c:v>86.277027432619022</c:v>
                </c:pt>
                <c:pt idx="38">
                  <c:v>92.885005363336688</c:v>
                </c:pt>
                <c:pt idx="39">
                  <c:v>97.276369857407133</c:v>
                </c:pt>
                <c:pt idx="40">
                  <c:v>86.214158512915944</c:v>
                </c:pt>
                <c:pt idx="41">
                  <c:v>81.072475156753924</c:v>
                </c:pt>
                <c:pt idx="42">
                  <c:v>83.578355134270865</c:v>
                </c:pt>
                <c:pt idx="43">
                  <c:v>88.553825668898611</c:v>
                </c:pt>
                <c:pt idx="44">
                  <c:v>91.234181359789133</c:v>
                </c:pt>
                <c:pt idx="45">
                  <c:v>98.416771714988911</c:v>
                </c:pt>
                <c:pt idx="46">
                  <c:v>97.654830312853008</c:v>
                </c:pt>
                <c:pt idx="47">
                  <c:v>99.196765294644251</c:v>
                </c:pt>
                <c:pt idx="48">
                  <c:v>102.55667607099265</c:v>
                </c:pt>
                <c:pt idx="49">
                  <c:v>105.69899153610659</c:v>
                </c:pt>
                <c:pt idx="50">
                  <c:v>107.38039498169158</c:v>
                </c:pt>
                <c:pt idx="51">
                  <c:v>112.53226484182724</c:v>
                </c:pt>
                <c:pt idx="52">
                  <c:v>109.10127749673943</c:v>
                </c:pt>
                <c:pt idx="53">
                  <c:v>107.47541596407075</c:v>
                </c:pt>
                <c:pt idx="54">
                  <c:v>106.11681373431779</c:v>
                </c:pt>
                <c:pt idx="55">
                  <c:v>99.97850750475655</c:v>
                </c:pt>
                <c:pt idx="56">
                  <c:v>96.369707338102785</c:v>
                </c:pt>
                <c:pt idx="57">
                  <c:v>91.629349500770374</c:v>
                </c:pt>
                <c:pt idx="58">
                  <c:v>87.399440106085152</c:v>
                </c:pt>
                <c:pt idx="59">
                  <c:v>84.973587850411192</c:v>
                </c:pt>
                <c:pt idx="60">
                  <c:v>90.098036005653512</c:v>
                </c:pt>
                <c:pt idx="61">
                  <c:v>92.775176581227356</c:v>
                </c:pt>
                <c:pt idx="62">
                  <c:v>91.77689919181006</c:v>
                </c:pt>
                <c:pt idx="63">
                  <c:v>86.171839045961136</c:v>
                </c:pt>
                <c:pt idx="64">
                  <c:v>84.191206215728798</c:v>
                </c:pt>
                <c:pt idx="65">
                  <c:v>79.424035056125803</c:v>
                </c:pt>
                <c:pt idx="66">
                  <c:v>78.83876583228286</c:v>
                </c:pt>
                <c:pt idx="67">
                  <c:v>77.541464725947847</c:v>
                </c:pt>
                <c:pt idx="68">
                  <c:v>86.732937151089502</c:v>
                </c:pt>
              </c:numCache>
            </c:numRef>
          </c:val>
          <c:smooth val="0"/>
          <c:extLst>
            <c:ext xmlns:c16="http://schemas.microsoft.com/office/drawing/2014/chart" uri="{C3380CC4-5D6E-409C-BE32-E72D297353CC}">
              <c16:uniqueId val="{00000002-4B51-4D20-8016-33D04040E8EB}"/>
            </c:ext>
          </c:extLst>
        </c:ser>
        <c:ser>
          <c:idx val="3"/>
          <c:order val="3"/>
          <c:tx>
            <c:strRef>
              <c:f>'Figure 2.1.9'!$F$4</c:f>
              <c:strCache>
                <c:ptCount val="1"/>
                <c:pt idx="0">
                  <c:v>Gold (USD/troy ounce) </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2.1.9'!$F$5:$F$73</c:f>
              <c:numCache>
                <c:formatCode>0.0</c:formatCode>
                <c:ptCount val="69"/>
                <c:pt idx="0">
                  <c:v>78.291227592792723</c:v>
                </c:pt>
                <c:pt idx="1">
                  <c:v>82.397939422565997</c:v>
                </c:pt>
                <c:pt idx="2">
                  <c:v>81.207713612478358</c:v>
                </c:pt>
                <c:pt idx="3">
                  <c:v>84.3216035897739</c:v>
                </c:pt>
                <c:pt idx="4">
                  <c:v>82.887388300889981</c:v>
                </c:pt>
                <c:pt idx="5">
                  <c:v>81.280332998760144</c:v>
                </c:pt>
                <c:pt idx="6">
                  <c:v>82.605350308898764</c:v>
                </c:pt>
                <c:pt idx="7">
                  <c:v>78.97122584719331</c:v>
                </c:pt>
                <c:pt idx="8">
                  <c:v>88.319463305189842</c:v>
                </c:pt>
                <c:pt idx="9">
                  <c:v>93.558789478142785</c:v>
                </c:pt>
                <c:pt idx="10">
                  <c:v>99.930544746037498</c:v>
                </c:pt>
                <c:pt idx="11">
                  <c:v>100</c:v>
                </c:pt>
                <c:pt idx="12">
                  <c:v>110.20834242499701</c:v>
                </c:pt>
                <c:pt idx="13">
                  <c:v>114.59331640786448</c:v>
                </c:pt>
                <c:pt idx="14">
                  <c:v>119.35466729645157</c:v>
                </c:pt>
                <c:pt idx="15">
                  <c:v>112.82933545170071</c:v>
                </c:pt>
                <c:pt idx="16">
                  <c:v>110.39210818702465</c:v>
                </c:pt>
                <c:pt idx="17">
                  <c:v>110.31410521343805</c:v>
                </c:pt>
                <c:pt idx="18">
                  <c:v>116.56412125755038</c:v>
                </c:pt>
                <c:pt idx="19">
                  <c:v>103.9351715179784</c:v>
                </c:pt>
                <c:pt idx="20">
                  <c:v>102.66562716376735</c:v>
                </c:pt>
                <c:pt idx="21">
                  <c:v>99.82648228344938</c:v>
                </c:pt>
                <c:pt idx="22">
                  <c:v>94.341604180197237</c:v>
                </c:pt>
                <c:pt idx="23">
                  <c:v>101.91267638897094</c:v>
                </c:pt>
                <c:pt idx="24">
                  <c:v>106.54535256324242</c:v>
                </c:pt>
                <c:pt idx="25">
                  <c:v>117.0458316112653</c:v>
                </c:pt>
                <c:pt idx="26">
                  <c:v>109.47120881126315</c:v>
                </c:pt>
                <c:pt idx="27">
                  <c:v>110.35350255223905</c:v>
                </c:pt>
                <c:pt idx="28">
                  <c:v>115.13638779004546</c:v>
                </c:pt>
                <c:pt idx="29">
                  <c:v>117.60009017374551</c:v>
                </c:pt>
                <c:pt idx="30">
                  <c:v>115.90778871059248</c:v>
                </c:pt>
                <c:pt idx="31">
                  <c:v>117.90606364763535</c:v>
                </c:pt>
                <c:pt idx="32">
                  <c:v>123.48561782434368</c:v>
                </c:pt>
                <c:pt idx="33">
                  <c:v>129.47850859065954</c:v>
                </c:pt>
                <c:pt idx="34">
                  <c:v>139.56367715652127</c:v>
                </c:pt>
                <c:pt idx="35">
                  <c:v>139.98637919040127</c:v>
                </c:pt>
                <c:pt idx="36">
                  <c:v>138.11123575603708</c:v>
                </c:pt>
                <c:pt idx="37">
                  <c:v>135.92686130955897</c:v>
                </c:pt>
                <c:pt idx="38">
                  <c:v>138.29075012001002</c:v>
                </c:pt>
                <c:pt idx="39">
                  <c:v>142.32714015039696</c:v>
                </c:pt>
                <c:pt idx="40">
                  <c:v>149.16148078172054</c:v>
                </c:pt>
                <c:pt idx="41">
                  <c:v>153.06553699002191</c:v>
                </c:pt>
                <c:pt idx="42">
                  <c:v>147.94535900422423</c:v>
                </c:pt>
                <c:pt idx="43">
                  <c:v>151.02862479670651</c:v>
                </c:pt>
                <c:pt idx="44">
                  <c:v>157.79148663227909</c:v>
                </c:pt>
                <c:pt idx="45">
                  <c:v>166.56273247918762</c:v>
                </c:pt>
                <c:pt idx="46">
                  <c:v>169.75292125362981</c:v>
                </c:pt>
                <c:pt idx="47">
                  <c:v>172.48651139388681</c:v>
                </c:pt>
                <c:pt idx="48">
                  <c:v>168.68199799256072</c:v>
                </c:pt>
                <c:pt idx="49">
                  <c:v>170.44530908661517</c:v>
                </c:pt>
                <c:pt idx="50">
                  <c:v>176.46828014817061</c:v>
                </c:pt>
                <c:pt idx="51">
                  <c:v>183.6139221822047</c:v>
                </c:pt>
                <c:pt idx="52">
                  <c:v>187.54273591437794</c:v>
                </c:pt>
                <c:pt idx="53">
                  <c:v>189.62377688438986</c:v>
                </c:pt>
                <c:pt idx="54">
                  <c:v>195.00407392100141</c:v>
                </c:pt>
                <c:pt idx="55">
                  <c:v>218.09830805209072</c:v>
                </c:pt>
                <c:pt idx="56">
                  <c:v>219.72523845051455</c:v>
                </c:pt>
                <c:pt idx="57">
                  <c:v>206.61870461120625</c:v>
                </c:pt>
                <c:pt idx="58">
                  <c:v>215.61680988905408</c:v>
                </c:pt>
                <c:pt idx="59">
                  <c:v>203.33841455232496</c:v>
                </c:pt>
                <c:pt idx="60">
                  <c:v>205.08361467899761</c:v>
                </c:pt>
                <c:pt idx="61">
                  <c:v>216.33784023144599</c:v>
                </c:pt>
                <c:pt idx="62">
                  <c:v>207.79970425158487</c:v>
                </c:pt>
                <c:pt idx="63">
                  <c:v>204.48273011749427</c:v>
                </c:pt>
                <c:pt idx="64">
                  <c:v>197.02364517097894</c:v>
                </c:pt>
                <c:pt idx="65">
                  <c:v>198.22831670307613</c:v>
                </c:pt>
                <c:pt idx="66">
                  <c:v>197.67477067420984</c:v>
                </c:pt>
                <c:pt idx="67">
                  <c:v>202.14093661677171</c:v>
                </c:pt>
                <c:pt idx="68">
                  <c:v>216.33713467556242</c:v>
                </c:pt>
              </c:numCache>
            </c:numRef>
          </c:val>
          <c:smooth val="0"/>
          <c:extLst>
            <c:ext xmlns:c16="http://schemas.microsoft.com/office/drawing/2014/chart" uri="{C3380CC4-5D6E-409C-BE32-E72D297353CC}">
              <c16:uniqueId val="{00000003-4B51-4D20-8016-33D04040E8EB}"/>
            </c:ext>
          </c:extLst>
        </c:ser>
        <c:ser>
          <c:idx val="4"/>
          <c:order val="4"/>
          <c:tx>
            <c:strRef>
              <c:f>'Figure 2.1.9'!$G$4</c:f>
              <c:strCache>
                <c:ptCount val="1"/>
                <c:pt idx="0">
                  <c:v>Wheat ( Hard (Kansas) variety) (USD/t)</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2.1.9'!$G$5:$G$73</c:f>
              <c:numCache>
                <c:formatCode>0.0</c:formatCode>
                <c:ptCount val="69"/>
                <c:pt idx="0">
                  <c:v>55.053955254449541</c:v>
                </c:pt>
                <c:pt idx="1">
                  <c:v>55.883945621953515</c:v>
                </c:pt>
                <c:pt idx="2">
                  <c:v>55.907918016659117</c:v>
                </c:pt>
                <c:pt idx="3">
                  <c:v>57.695834984689235</c:v>
                </c:pt>
                <c:pt idx="4">
                  <c:v>58.212835506828796</c:v>
                </c:pt>
                <c:pt idx="5">
                  <c:v>64.931397719304627</c:v>
                </c:pt>
                <c:pt idx="6">
                  <c:v>65.447022859157812</c:v>
                </c:pt>
                <c:pt idx="7">
                  <c:v>62.439506267054568</c:v>
                </c:pt>
                <c:pt idx="8">
                  <c:v>87.687561129322518</c:v>
                </c:pt>
                <c:pt idx="9">
                  <c:v>91.585852084330753</c:v>
                </c:pt>
                <c:pt idx="10">
                  <c:v>88.157587037455443</c:v>
                </c:pt>
                <c:pt idx="11">
                  <c:v>100</c:v>
                </c:pt>
                <c:pt idx="12">
                  <c:v>101.38419895601204</c:v>
                </c:pt>
                <c:pt idx="13">
                  <c:v>121.09915582186045</c:v>
                </c:pt>
                <c:pt idx="14">
                  <c:v>124.72880696053387</c:v>
                </c:pt>
                <c:pt idx="15">
                  <c:v>104.49101716148581</c:v>
                </c:pt>
                <c:pt idx="16">
                  <c:v>93.633072813243942</c:v>
                </c:pt>
                <c:pt idx="17">
                  <c:v>95.992715208950443</c:v>
                </c:pt>
                <c:pt idx="18">
                  <c:v>89.721781902897845</c:v>
                </c:pt>
                <c:pt idx="19">
                  <c:v>89.460592608955736</c:v>
                </c:pt>
                <c:pt idx="20">
                  <c:v>78.400464595345738</c:v>
                </c:pt>
                <c:pt idx="21">
                  <c:v>62.302610048099879</c:v>
                </c:pt>
                <c:pt idx="22">
                  <c:v>63.507524935266012</c:v>
                </c:pt>
                <c:pt idx="23">
                  <c:v>61.569074474867733</c:v>
                </c:pt>
                <c:pt idx="24">
                  <c:v>67.413713350178327</c:v>
                </c:pt>
                <c:pt idx="25">
                  <c:v>63.113948305771309</c:v>
                </c:pt>
                <c:pt idx="26">
                  <c:v>59.976307709181377</c:v>
                </c:pt>
                <c:pt idx="27">
                  <c:v>61.654375338572443</c:v>
                </c:pt>
                <c:pt idx="28">
                  <c:v>67.349082729057827</c:v>
                </c:pt>
                <c:pt idx="29">
                  <c:v>67.472153516376025</c:v>
                </c:pt>
                <c:pt idx="30">
                  <c:v>56.42976225494408</c:v>
                </c:pt>
                <c:pt idx="31">
                  <c:v>51.770944898772079</c:v>
                </c:pt>
                <c:pt idx="32">
                  <c:v>46.19754770750756</c:v>
                </c:pt>
                <c:pt idx="33">
                  <c:v>51.252025755382022</c:v>
                </c:pt>
                <c:pt idx="34">
                  <c:v>55.283147773405801</c:v>
                </c:pt>
                <c:pt idx="35">
                  <c:v>53.801354851014203</c:v>
                </c:pt>
                <c:pt idx="36">
                  <c:v>52.505621273828865</c:v>
                </c:pt>
                <c:pt idx="37">
                  <c:v>50.295157483128676</c:v>
                </c:pt>
                <c:pt idx="38">
                  <c:v>49.186811470416842</c:v>
                </c:pt>
                <c:pt idx="39">
                  <c:v>48.884602696148704</c:v>
                </c:pt>
                <c:pt idx="40">
                  <c:v>46.95556607314478</c:v>
                </c:pt>
                <c:pt idx="41">
                  <c:v>44.919019989876276</c:v>
                </c:pt>
                <c:pt idx="42">
                  <c:v>53.332972734601313</c:v>
                </c:pt>
                <c:pt idx="43">
                  <c:v>69.542605118808794</c:v>
                </c:pt>
                <c:pt idx="44">
                  <c:v>71.381681369356784</c:v>
                </c:pt>
                <c:pt idx="45">
                  <c:v>72.260669175228301</c:v>
                </c:pt>
                <c:pt idx="46">
                  <c:v>73.486720008926952</c:v>
                </c:pt>
                <c:pt idx="47">
                  <c:v>82.309992448326497</c:v>
                </c:pt>
                <c:pt idx="48">
                  <c:v>87.692621400273168</c:v>
                </c:pt>
                <c:pt idx="49">
                  <c:v>94.11073172267615</c:v>
                </c:pt>
                <c:pt idx="50">
                  <c:v>85.369622941963627</c:v>
                </c:pt>
                <c:pt idx="51">
                  <c:v>93.744955347169565</c:v>
                </c:pt>
                <c:pt idx="52">
                  <c:v>95.439947339560547</c:v>
                </c:pt>
                <c:pt idx="53">
                  <c:v>84.559342518711404</c:v>
                </c:pt>
                <c:pt idx="54">
                  <c:v>75.625436995003696</c:v>
                </c:pt>
                <c:pt idx="55">
                  <c:v>82.71383629424281</c:v>
                </c:pt>
                <c:pt idx="56">
                  <c:v>79.309268812542598</c:v>
                </c:pt>
                <c:pt idx="57">
                  <c:v>71.091184333301172</c:v>
                </c:pt>
                <c:pt idx="58">
                  <c:v>67.070228291710222</c:v>
                </c:pt>
                <c:pt idx="59">
                  <c:v>63.881064936350072</c:v>
                </c:pt>
                <c:pt idx="60">
                  <c:v>65.358766281634757</c:v>
                </c:pt>
                <c:pt idx="61">
                  <c:v>68.34364462454289</c:v>
                </c:pt>
                <c:pt idx="62">
                  <c:v>68.420315396522355</c:v>
                </c:pt>
                <c:pt idx="63">
                  <c:v>63.615727272136617</c:v>
                </c:pt>
                <c:pt idx="64">
                  <c:v>64.033206416051982</c:v>
                </c:pt>
                <c:pt idx="65">
                  <c:v>64.013052250483653</c:v>
                </c:pt>
                <c:pt idx="66">
                  <c:v>89.016299683625704</c:v>
                </c:pt>
                <c:pt idx="67">
                  <c:v>88.826252470569315</c:v>
                </c:pt>
                <c:pt idx="68">
                  <c:v>90.849293386263327</c:v>
                </c:pt>
              </c:numCache>
            </c:numRef>
          </c:val>
          <c:smooth val="0"/>
          <c:extLst>
            <c:ext xmlns:c16="http://schemas.microsoft.com/office/drawing/2014/chart" uri="{C3380CC4-5D6E-409C-BE32-E72D297353CC}">
              <c16:uniqueId val="{00000004-4B51-4D20-8016-33D04040E8EB}"/>
            </c:ext>
          </c:extLst>
        </c:ser>
        <c:ser>
          <c:idx val="5"/>
          <c:order val="5"/>
          <c:tx>
            <c:strRef>
              <c:f>'Figure 2.1.9'!$H$4</c:f>
              <c:strCache>
                <c:ptCount val="1"/>
                <c:pt idx="0">
                  <c:v>Zinc (USD/mt)</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2.1.9'!$H$5:$H$73</c:f>
              <c:numCache>
                <c:formatCode>0.0</c:formatCode>
                <c:ptCount val="69"/>
                <c:pt idx="0">
                  <c:v>159.84433690289461</c:v>
                </c:pt>
                <c:pt idx="1">
                  <c:v>139.46079288988417</c:v>
                </c:pt>
                <c:pt idx="2">
                  <c:v>136.72340466140108</c:v>
                </c:pt>
                <c:pt idx="3">
                  <c:v>150.68056964904298</c:v>
                </c:pt>
                <c:pt idx="4">
                  <c:v>161.80503470928025</c:v>
                </c:pt>
                <c:pt idx="5">
                  <c:v>152.36312377220037</c:v>
                </c:pt>
                <c:pt idx="6">
                  <c:v>149.10439642585624</c:v>
                </c:pt>
                <c:pt idx="7">
                  <c:v>142.43082104981309</c:v>
                </c:pt>
                <c:pt idx="8">
                  <c:v>121.24706952657543</c:v>
                </c:pt>
                <c:pt idx="9">
                  <c:v>125.12638498623949</c:v>
                </c:pt>
                <c:pt idx="10">
                  <c:v>107.2648702639255</c:v>
                </c:pt>
                <c:pt idx="11">
                  <c:v>100</c:v>
                </c:pt>
                <c:pt idx="12">
                  <c:v>99.258957245895033</c:v>
                </c:pt>
                <c:pt idx="13">
                  <c:v>103.22864440923155</c:v>
                </c:pt>
                <c:pt idx="14">
                  <c:v>104.34534848265207</c:v>
                </c:pt>
                <c:pt idx="15">
                  <c:v>95.672124159824889</c:v>
                </c:pt>
                <c:pt idx="16">
                  <c:v>91.395939167029823</c:v>
                </c:pt>
                <c:pt idx="17">
                  <c:v>80.038089906174832</c:v>
                </c:pt>
                <c:pt idx="18">
                  <c:v>77.950060625238649</c:v>
                </c:pt>
                <c:pt idx="19">
                  <c:v>72.989157873163606</c:v>
                </c:pt>
                <c:pt idx="20">
                  <c:v>73.250543151519381</c:v>
                </c:pt>
                <c:pt idx="21">
                  <c:v>54.711684012432343</c:v>
                </c:pt>
                <c:pt idx="22">
                  <c:v>49.100213443437482</c:v>
                </c:pt>
                <c:pt idx="23">
                  <c:v>46.779255671160186</c:v>
                </c:pt>
                <c:pt idx="24">
                  <c:v>50.450107994108834</c:v>
                </c:pt>
                <c:pt idx="25">
                  <c:v>46.943664928793865</c:v>
                </c:pt>
                <c:pt idx="26">
                  <c:v>48.897092270548299</c:v>
                </c:pt>
                <c:pt idx="27">
                  <c:v>58.202780808540275</c:v>
                </c:pt>
                <c:pt idx="28">
                  <c:v>62.668092955366816</c:v>
                </c:pt>
                <c:pt idx="29">
                  <c:v>65.367132255406858</c:v>
                </c:pt>
                <c:pt idx="30">
                  <c:v>66.378474921537091</c:v>
                </c:pt>
                <c:pt idx="31">
                  <c:v>76.411251018480087</c:v>
                </c:pt>
                <c:pt idx="32">
                  <c:v>78.903295172233896</c:v>
                </c:pt>
                <c:pt idx="33">
                  <c:v>86.95242851553428</c:v>
                </c:pt>
                <c:pt idx="34">
                  <c:v>92.230558901891001</c:v>
                </c:pt>
                <c:pt idx="35">
                  <c:v>99.969390720154806</c:v>
                </c:pt>
                <c:pt idx="36">
                  <c:v>101.61757134359394</c:v>
                </c:pt>
                <c:pt idx="37">
                  <c:v>90.645578921585766</c:v>
                </c:pt>
                <c:pt idx="38">
                  <c:v>95.619708603307075</c:v>
                </c:pt>
                <c:pt idx="39">
                  <c:v>99.428696849880211</c:v>
                </c:pt>
                <c:pt idx="40">
                  <c:v>83.145466451390362</c:v>
                </c:pt>
                <c:pt idx="41">
                  <c:v>73.334043751133223</c:v>
                </c:pt>
                <c:pt idx="42">
                  <c:v>77.554593487271319</c:v>
                </c:pt>
                <c:pt idx="43">
                  <c:v>86.004663309677468</c:v>
                </c:pt>
                <c:pt idx="44">
                  <c:v>90.315679981168614</c:v>
                </c:pt>
                <c:pt idx="45">
                  <c:v>99.663189254847453</c:v>
                </c:pt>
                <c:pt idx="46">
                  <c:v>95.873002745181608</c:v>
                </c:pt>
                <c:pt idx="47">
                  <c:v>96.074648913690041</c:v>
                </c:pt>
                <c:pt idx="48">
                  <c:v>99.894028082558108</c:v>
                </c:pt>
                <c:pt idx="49">
                  <c:v>103.8652507085622</c:v>
                </c:pt>
                <c:pt idx="50">
                  <c:v>98.316033207721659</c:v>
                </c:pt>
                <c:pt idx="51">
                  <c:v>99.186915467401136</c:v>
                </c:pt>
                <c:pt idx="52">
                  <c:v>91.004679214553576</c:v>
                </c:pt>
                <c:pt idx="53">
                  <c:v>93.822705164949454</c:v>
                </c:pt>
                <c:pt idx="54">
                  <c:v>100.67902005968418</c:v>
                </c:pt>
                <c:pt idx="55">
                  <c:v>92.382822899757642</c:v>
                </c:pt>
                <c:pt idx="56">
                  <c:v>87.136168006387393</c:v>
                </c:pt>
                <c:pt idx="57">
                  <c:v>78.578676650687555</c:v>
                </c:pt>
                <c:pt idx="58">
                  <c:v>81.261829251611942</c:v>
                </c:pt>
                <c:pt idx="59">
                  <c:v>79.977351456409494</c:v>
                </c:pt>
                <c:pt idx="60">
                  <c:v>83.21622042885906</c:v>
                </c:pt>
                <c:pt idx="61">
                  <c:v>86.404102912728106</c:v>
                </c:pt>
                <c:pt idx="62">
                  <c:v>85.486196158018117</c:v>
                </c:pt>
                <c:pt idx="63">
                  <c:v>84.079718874498241</c:v>
                </c:pt>
                <c:pt idx="64">
                  <c:v>81.072298449606492</c:v>
                </c:pt>
                <c:pt idx="65">
                  <c:v>78.044818123197345</c:v>
                </c:pt>
                <c:pt idx="66">
                  <c:v>77.584939990902399</c:v>
                </c:pt>
                <c:pt idx="67">
                  <c:v>76.342617032573301</c:v>
                </c:pt>
                <c:pt idx="68">
                  <c:v>84.391336295881587</c:v>
                </c:pt>
              </c:numCache>
            </c:numRef>
          </c:val>
          <c:smooth val="0"/>
          <c:extLst>
            <c:ext xmlns:c16="http://schemas.microsoft.com/office/drawing/2014/chart" uri="{C3380CC4-5D6E-409C-BE32-E72D297353CC}">
              <c16:uniqueId val="{00000005-4B51-4D20-8016-33D04040E8EB}"/>
            </c:ext>
          </c:extLst>
        </c:ser>
        <c:ser>
          <c:idx val="6"/>
          <c:order val="6"/>
          <c:tx>
            <c:strRef>
              <c:f>'Figure 2.1.9'!$I$4</c:f>
              <c:strCache>
                <c:ptCount val="1"/>
                <c:pt idx="0">
                  <c:v>Iron ore (USD/mt)</c:v>
                </c:pt>
              </c:strCache>
            </c:strRef>
          </c:tx>
          <c:spPr>
            <a:ln w="38100"/>
          </c:spPr>
          <c:marker>
            <c:symbol val="none"/>
          </c:marker>
          <c:cat>
            <c:numRef>
              <c:f>'Figure 2.1.9'!$B$5:$B$73</c:f>
              <c:numCache>
                <c:formatCode>mm/yyyy</c:formatCode>
                <c:ptCount val="69"/>
                <c:pt idx="0">
                  <c:v>39083</c:v>
                </c:pt>
                <c:pt idx="1">
                  <c:v>39114</c:v>
                </c:pt>
                <c:pt idx="2">
                  <c:v>39142</c:v>
                </c:pt>
                <c:pt idx="3">
                  <c:v>39173</c:v>
                </c:pt>
                <c:pt idx="4">
                  <c:v>39203</c:v>
                </c:pt>
                <c:pt idx="5">
                  <c:v>39234</c:v>
                </c:pt>
                <c:pt idx="6">
                  <c:v>39264</c:v>
                </c:pt>
                <c:pt idx="7">
                  <c:v>39295</c:v>
                </c:pt>
                <c:pt idx="8">
                  <c:v>39326</c:v>
                </c:pt>
                <c:pt idx="9">
                  <c:v>39356</c:v>
                </c:pt>
                <c:pt idx="10">
                  <c:v>39387</c:v>
                </c:pt>
                <c:pt idx="11">
                  <c:v>39417</c:v>
                </c:pt>
                <c:pt idx="12">
                  <c:v>39448</c:v>
                </c:pt>
                <c:pt idx="13">
                  <c:v>39479</c:v>
                </c:pt>
                <c:pt idx="14">
                  <c:v>39508</c:v>
                </c:pt>
                <c:pt idx="15">
                  <c:v>39539</c:v>
                </c:pt>
                <c:pt idx="16">
                  <c:v>39569</c:v>
                </c:pt>
                <c:pt idx="17">
                  <c:v>39600</c:v>
                </c:pt>
                <c:pt idx="18">
                  <c:v>39630</c:v>
                </c:pt>
                <c:pt idx="19">
                  <c:v>39661</c:v>
                </c:pt>
                <c:pt idx="20">
                  <c:v>39692</c:v>
                </c:pt>
                <c:pt idx="21">
                  <c:v>39722</c:v>
                </c:pt>
                <c:pt idx="22">
                  <c:v>39753</c:v>
                </c:pt>
                <c:pt idx="23">
                  <c:v>39783</c:v>
                </c:pt>
                <c:pt idx="24">
                  <c:v>39814</c:v>
                </c:pt>
                <c:pt idx="25">
                  <c:v>39845</c:v>
                </c:pt>
                <c:pt idx="26">
                  <c:v>39873</c:v>
                </c:pt>
                <c:pt idx="27">
                  <c:v>39904</c:v>
                </c:pt>
                <c:pt idx="28">
                  <c:v>39934</c:v>
                </c:pt>
                <c:pt idx="29">
                  <c:v>39965</c:v>
                </c:pt>
                <c:pt idx="30">
                  <c:v>39995</c:v>
                </c:pt>
                <c:pt idx="31">
                  <c:v>40026</c:v>
                </c:pt>
                <c:pt idx="32">
                  <c:v>40057</c:v>
                </c:pt>
                <c:pt idx="33">
                  <c:v>40087</c:v>
                </c:pt>
                <c:pt idx="34">
                  <c:v>40118</c:v>
                </c:pt>
                <c:pt idx="35">
                  <c:v>40148</c:v>
                </c:pt>
                <c:pt idx="36">
                  <c:v>40179</c:v>
                </c:pt>
                <c:pt idx="37">
                  <c:v>40210</c:v>
                </c:pt>
                <c:pt idx="38">
                  <c:v>40238</c:v>
                </c:pt>
                <c:pt idx="39">
                  <c:v>40269</c:v>
                </c:pt>
                <c:pt idx="40">
                  <c:v>40299</c:v>
                </c:pt>
                <c:pt idx="41">
                  <c:v>40330</c:v>
                </c:pt>
                <c:pt idx="42">
                  <c:v>40360</c:v>
                </c:pt>
                <c:pt idx="43">
                  <c:v>40391</c:v>
                </c:pt>
                <c:pt idx="44">
                  <c:v>40422</c:v>
                </c:pt>
                <c:pt idx="45">
                  <c:v>40452</c:v>
                </c:pt>
                <c:pt idx="46">
                  <c:v>40483</c:v>
                </c:pt>
                <c:pt idx="47">
                  <c:v>40513</c:v>
                </c:pt>
                <c:pt idx="48">
                  <c:v>40544</c:v>
                </c:pt>
                <c:pt idx="49">
                  <c:v>40575</c:v>
                </c:pt>
                <c:pt idx="50">
                  <c:v>40603</c:v>
                </c:pt>
                <c:pt idx="51">
                  <c:v>40634</c:v>
                </c:pt>
                <c:pt idx="52">
                  <c:v>40664</c:v>
                </c:pt>
                <c:pt idx="53">
                  <c:v>40695</c:v>
                </c:pt>
                <c:pt idx="54">
                  <c:v>40725</c:v>
                </c:pt>
                <c:pt idx="55">
                  <c:v>40756</c:v>
                </c:pt>
                <c:pt idx="56">
                  <c:v>40787</c:v>
                </c:pt>
                <c:pt idx="57">
                  <c:v>40817</c:v>
                </c:pt>
                <c:pt idx="58">
                  <c:v>40848</c:v>
                </c:pt>
                <c:pt idx="59">
                  <c:v>40878</c:v>
                </c:pt>
                <c:pt idx="60">
                  <c:v>40909</c:v>
                </c:pt>
                <c:pt idx="61">
                  <c:v>40940</c:v>
                </c:pt>
                <c:pt idx="62">
                  <c:v>40969</c:v>
                </c:pt>
                <c:pt idx="63">
                  <c:v>41000</c:v>
                </c:pt>
                <c:pt idx="64">
                  <c:v>41030</c:v>
                </c:pt>
                <c:pt idx="65">
                  <c:v>41061</c:v>
                </c:pt>
                <c:pt idx="66">
                  <c:v>41091</c:v>
                </c:pt>
                <c:pt idx="67">
                  <c:v>41122</c:v>
                </c:pt>
                <c:pt idx="68">
                  <c:v>41153</c:v>
                </c:pt>
              </c:numCache>
            </c:numRef>
          </c:cat>
          <c:val>
            <c:numRef>
              <c:f>'Figure 2.1.9'!$I$5:$I$73</c:f>
              <c:numCache>
                <c:formatCode>General</c:formatCode>
                <c:ptCount val="69"/>
                <c:pt idx="11" formatCode="0.0">
                  <c:v>100</c:v>
                </c:pt>
                <c:pt idx="12" formatCode="0.0">
                  <c:v>102.81124497991966</c:v>
                </c:pt>
                <c:pt idx="13" formatCode="0.0">
                  <c:v>99.062918340026769</c:v>
                </c:pt>
                <c:pt idx="14" formatCode="0.0">
                  <c:v>104.41767068273093</c:v>
                </c:pt>
                <c:pt idx="15" formatCode="0.0">
                  <c:v>103.34672021419009</c:v>
                </c:pt>
                <c:pt idx="16" formatCode="0.0">
                  <c:v>98.527443105756362</c:v>
                </c:pt>
                <c:pt idx="17" formatCode="0.0">
                  <c:v>98.125836680053553</c:v>
                </c:pt>
                <c:pt idx="18" formatCode="0.0">
                  <c:v>100.66934404283802</c:v>
                </c:pt>
                <c:pt idx="19" formatCode="0.0">
                  <c:v>94.511378848728242</c:v>
                </c:pt>
                <c:pt idx="20" formatCode="0.0">
                  <c:v>72.824631860776435</c:v>
                </c:pt>
                <c:pt idx="21" formatCode="0.0">
                  <c:v>45.783132530120483</c:v>
                </c:pt>
                <c:pt idx="22" formatCode="0.0">
                  <c:v>38.554216867469883</c:v>
                </c:pt>
                <c:pt idx="23" formatCode="0.0">
                  <c:v>41.874163319946454</c:v>
                </c:pt>
                <c:pt idx="24" formatCode="0.0">
                  <c:v>44.444444444444443</c:v>
                </c:pt>
                <c:pt idx="25" formatCode="0.0">
                  <c:v>45.113788487282463</c:v>
                </c:pt>
                <c:pt idx="26" formatCode="0.0">
                  <c:v>36.412315930388218</c:v>
                </c:pt>
                <c:pt idx="27" formatCode="0.0">
                  <c:v>33.467202141900934</c:v>
                </c:pt>
                <c:pt idx="28" formatCode="0.0">
                  <c:v>36.278447121820619</c:v>
                </c:pt>
                <c:pt idx="29" formatCode="0.0">
                  <c:v>40.91030789825971</c:v>
                </c:pt>
                <c:pt idx="30" formatCode="0.0">
                  <c:v>38.554216867469883</c:v>
                </c:pt>
                <c:pt idx="31" formatCode="0.0">
                  <c:v>56.091030789825972</c:v>
                </c:pt>
                <c:pt idx="32" formatCode="0.0">
                  <c:v>46.157965194109771</c:v>
                </c:pt>
                <c:pt idx="33" formatCode="0.0">
                  <c:v>49.263721552878181</c:v>
                </c:pt>
                <c:pt idx="34" formatCode="0.0">
                  <c:v>55.020080321285135</c:v>
                </c:pt>
                <c:pt idx="35" formatCode="0.0">
                  <c:v>59.437751004016057</c:v>
                </c:pt>
                <c:pt idx="36" formatCode="0.0">
                  <c:v>69.47791164658635</c:v>
                </c:pt>
                <c:pt idx="37" formatCode="0.0">
                  <c:v>69.611780455153948</c:v>
                </c:pt>
                <c:pt idx="38" formatCode="0.0">
                  <c:v>77.858099062918342</c:v>
                </c:pt>
                <c:pt idx="39" formatCode="0.0">
                  <c:v>94.912985274431065</c:v>
                </c:pt>
                <c:pt idx="40" formatCode="0.0">
                  <c:v>91.566265060240966</c:v>
                </c:pt>
                <c:pt idx="41" formatCode="0.0">
                  <c:v>80.85676037483266</c:v>
                </c:pt>
                <c:pt idx="42" formatCode="0.0">
                  <c:v>71.485943775100395</c:v>
                </c:pt>
                <c:pt idx="43" formatCode="0.0">
                  <c:v>81.820615796519419</c:v>
                </c:pt>
                <c:pt idx="44" formatCode="0.0">
                  <c:v>79.384203480589022</c:v>
                </c:pt>
                <c:pt idx="45" formatCode="0.0">
                  <c:v>84.337349397590373</c:v>
                </c:pt>
                <c:pt idx="46" formatCode="0.0">
                  <c:v>88.13922356091031</c:v>
                </c:pt>
                <c:pt idx="47" formatCode="0.0">
                  <c:v>93.975903614457835</c:v>
                </c:pt>
                <c:pt idx="48" formatCode="0.0">
                  <c:v>97.456492637215533</c:v>
                </c:pt>
                <c:pt idx="49" formatCode="0.0">
                  <c:v>102.27576974564927</c:v>
                </c:pt>
                <c:pt idx="50" formatCode="0.0">
                  <c:v>99.732262382864789</c:v>
                </c:pt>
                <c:pt idx="51" formatCode="0.0">
                  <c:v>99.384203480589022</c:v>
                </c:pt>
                <c:pt idx="52" formatCode="0.0">
                  <c:v>95.582329317269071</c:v>
                </c:pt>
                <c:pt idx="53" formatCode="0.0">
                  <c:v>97.054886211512709</c:v>
                </c:pt>
                <c:pt idx="54" formatCode="0.0">
                  <c:v>99.384203480589022</c:v>
                </c:pt>
                <c:pt idx="55" formatCode="0.0">
                  <c:v>100.40160642570282</c:v>
                </c:pt>
                <c:pt idx="56" formatCode="0.0">
                  <c:v>89.959839357429715</c:v>
                </c:pt>
                <c:pt idx="57" formatCode="0.0">
                  <c:v>76.572958500669344</c:v>
                </c:pt>
                <c:pt idx="58" formatCode="0.0">
                  <c:v>77.376171352074962</c:v>
                </c:pt>
                <c:pt idx="59" formatCode="0.0">
                  <c:v>78.500669344042834</c:v>
                </c:pt>
                <c:pt idx="60" formatCode="0.0">
                  <c:v>78.580990629183404</c:v>
                </c:pt>
                <c:pt idx="61" formatCode="0.0">
                  <c:v>79.518072289156621</c:v>
                </c:pt>
                <c:pt idx="62" formatCode="0.0">
                  <c:v>80.589022757697464</c:v>
                </c:pt>
                <c:pt idx="63" formatCode="0.0">
                  <c:v>75.234270414993304</c:v>
                </c:pt>
                <c:pt idx="64" formatCode="0.0">
                  <c:v>73.895582329317264</c:v>
                </c:pt>
                <c:pt idx="65" formatCode="0.0">
                  <c:v>73.761713520749666</c:v>
                </c:pt>
                <c:pt idx="66" formatCode="0.0">
                  <c:v>70.896921017402946</c:v>
                </c:pt>
                <c:pt idx="67" formatCode="0.0">
                  <c:v>61.981258366800539</c:v>
                </c:pt>
                <c:pt idx="68" formatCode="0.0">
                  <c:v>56.224899598393577</c:v>
                </c:pt>
              </c:numCache>
            </c:numRef>
          </c:val>
          <c:smooth val="0"/>
          <c:extLst>
            <c:ext xmlns:c16="http://schemas.microsoft.com/office/drawing/2014/chart" uri="{C3380CC4-5D6E-409C-BE32-E72D297353CC}">
              <c16:uniqueId val="{00000006-4B51-4D20-8016-33D04040E8EB}"/>
            </c:ext>
          </c:extLst>
        </c:ser>
        <c:dLbls>
          <c:showLegendKey val="0"/>
          <c:showVal val="0"/>
          <c:showCatName val="0"/>
          <c:showSerName val="0"/>
          <c:showPercent val="0"/>
          <c:showBubbleSize val="0"/>
        </c:dLbls>
        <c:smooth val="0"/>
        <c:axId val="461561696"/>
        <c:axId val="1"/>
      </c:lineChart>
      <c:dateAx>
        <c:axId val="461561696"/>
        <c:scaling>
          <c:orientation val="minMax"/>
        </c:scaling>
        <c:delete val="0"/>
        <c:axPos val="b"/>
        <c:numFmt formatCode="mm/yyyy" sourceLinked="0"/>
        <c:majorTickMark val="out"/>
        <c:minorTickMark val="none"/>
        <c:tickLblPos val="low"/>
        <c:txPr>
          <a:bodyPr rot="0" vert="horz"/>
          <a:lstStyle/>
          <a:p>
            <a:pPr>
              <a:defRPr lang="en-US"/>
            </a:pPr>
            <a:endParaRPr lang="ru-RU"/>
          </a:p>
        </c:txPr>
        <c:crossAx val="1"/>
        <c:crosses val="autoZero"/>
        <c:auto val="1"/>
        <c:lblOffset val="100"/>
        <c:baseTimeUnit val="months"/>
        <c:majorUnit val="1"/>
        <c:majorTimeUnit val="years"/>
      </c:dateAx>
      <c:valAx>
        <c:axId val="1"/>
        <c:scaling>
          <c:orientation val="minMax"/>
        </c:scaling>
        <c:delete val="0"/>
        <c:axPos val="l"/>
        <c:majorGridlines>
          <c:spPr>
            <a:ln w="0">
              <a:prstDash val="sysDot"/>
            </a:ln>
          </c:spPr>
        </c:majorGridlines>
        <c:title>
          <c:tx>
            <c:rich>
              <a:bodyPr/>
              <a:lstStyle/>
              <a:p>
                <a:pPr>
                  <a:defRPr lang="en-US" b="0"/>
                </a:pPr>
                <a:endParaRPr lang="en-US" b="0"/>
              </a:p>
              <a:p>
                <a:pPr>
                  <a:defRPr lang="en-US" b="0"/>
                </a:pPr>
                <a:r>
                  <a:rPr lang="en-US" b="0"/>
                  <a:t>Jan. </a:t>
                </a:r>
                <a:r>
                  <a:rPr lang="ru-RU" b="0"/>
                  <a:t>2008=100</a:t>
                </a:r>
              </a:p>
            </c:rich>
          </c:tx>
          <c:layout>
            <c:manualLayout>
              <c:xMode val="edge"/>
              <c:yMode val="edge"/>
              <c:x val="4.3698828691189721E-4"/>
              <c:y val="0.35238104439399065"/>
            </c:manualLayout>
          </c:layout>
          <c:overlay val="0"/>
        </c:title>
        <c:numFmt formatCode="#,##0" sourceLinked="0"/>
        <c:majorTickMark val="out"/>
        <c:minorTickMark val="none"/>
        <c:tickLblPos val="nextTo"/>
        <c:txPr>
          <a:bodyPr rot="0" vert="horz"/>
          <a:lstStyle/>
          <a:p>
            <a:pPr>
              <a:defRPr lang="en-US"/>
            </a:pPr>
            <a:endParaRPr lang="ru-RU"/>
          </a:p>
        </c:txPr>
        <c:crossAx val="461561696"/>
        <c:crosses val="autoZero"/>
        <c:crossBetween val="midCat"/>
        <c:majorUnit val="20"/>
      </c:valAx>
    </c:plotArea>
    <c:legend>
      <c:legendPos val="r"/>
      <c:layout>
        <c:manualLayout>
          <c:xMode val="edge"/>
          <c:yMode val="edge"/>
          <c:wMode val="edge"/>
          <c:hMode val="edge"/>
          <c:x val="5.0523367414894035E-2"/>
          <c:y val="0.82728628246622549"/>
          <c:w val="0.99701805930975052"/>
          <c:h val="1"/>
        </c:manualLayout>
      </c:layout>
      <c:overlay val="0"/>
      <c:txPr>
        <a:bodyPr/>
        <a:lstStyle/>
        <a:p>
          <a:pPr>
            <a:defRPr lang="en-US"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211" r="0.75000000000000211" t="1" header="0.5" footer="0.5"/>
    <c:pageSetup paperSize="9" orientation="landscape"/>
  </c:printSettings>
</c:chartSpace>
</file>

<file path=xl/charts/chart9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9.6346764185857525E-2"/>
          <c:y val="5.1400554097404488E-2"/>
          <c:w val="0.8730976619554357"/>
          <c:h val="0.49375843808997588"/>
        </c:manualLayout>
      </c:layout>
      <c:barChart>
        <c:barDir val="col"/>
        <c:grouping val="stacked"/>
        <c:varyColors val="0"/>
        <c:ser>
          <c:idx val="0"/>
          <c:order val="0"/>
          <c:tx>
            <c:strRef>
              <c:f>'Figure 3.1.4.3'!$C$4</c:f>
              <c:strCache>
                <c:ptCount val="1"/>
                <c:pt idx="0">
                  <c:v>Fixed capital (СЕТ1)</c:v>
                </c:pt>
              </c:strCache>
            </c:strRef>
          </c:tx>
          <c:spPr>
            <a:solidFill>
              <a:schemeClr val="tx2">
                <a:lumMod val="60000"/>
                <a:lumOff val="40000"/>
              </a:schemeClr>
            </a:solidFill>
          </c:spPr>
          <c:invertIfNegative val="0"/>
          <c:dLbls>
            <c:numFmt formatCode="0.0%" sourceLinked="0"/>
            <c:spPr>
              <a:noFill/>
              <a:ln>
                <a:noFill/>
              </a:ln>
              <a:effectLst/>
            </c:spPr>
            <c:txPr>
              <a:bodyPr rot="0" vert="horz"/>
              <a:lstStyle/>
              <a:p>
                <a:pPr>
                  <a:defRPr lang="ru-RU" sz="800" b="1">
                    <a:solidFill>
                      <a:sysClr val="windowText" lastClr="00000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3.1.4.3'!$B$5:$B$14</c:f>
              <c:strCache>
                <c:ptCount val="10"/>
                <c:pt idx="0">
                  <c:v>Basel III 
(2013-2019)</c:v>
                </c:pt>
                <c:pt idx="1">
                  <c:v>Kazakhstan
(2013-2019)</c:v>
                </c:pt>
                <c:pt idx="2">
                  <c:v>Austria
(2013-2016)</c:v>
                </c:pt>
                <c:pt idx="3">
                  <c:v>Sweden **
(2013-2016)</c:v>
                </c:pt>
                <c:pt idx="4">
                  <c:v>Switzerland*
(2013-2018)</c:v>
                </c:pt>
                <c:pt idx="5">
                  <c:v>Switzerland**
(2013-2018)</c:v>
                </c:pt>
                <c:pt idx="6">
                  <c:v>India
(2013-2018)</c:v>
                </c:pt>
                <c:pt idx="7">
                  <c:v>China
(2013-2019)</c:v>
                </c:pt>
                <c:pt idx="8">
                  <c:v>Philippines
(2013-2014)</c:v>
                </c:pt>
                <c:pt idx="9">
                  <c:v>Singapore
(2015-2019)</c:v>
                </c:pt>
              </c:strCache>
            </c:strRef>
          </c:cat>
          <c:val>
            <c:numRef>
              <c:f>'Figure 3.1.4.3'!$C$5:$C$14</c:f>
              <c:numCache>
                <c:formatCode>0%</c:formatCode>
                <c:ptCount val="10"/>
                <c:pt idx="0" formatCode="0.00%">
                  <c:v>4.4999999999999998E-2</c:v>
                </c:pt>
                <c:pt idx="1">
                  <c:v>7.0000000000000007E-2</c:v>
                </c:pt>
                <c:pt idx="2" formatCode="0.00%">
                  <c:v>4.4999999999999998E-2</c:v>
                </c:pt>
                <c:pt idx="3" formatCode="0.00%">
                  <c:v>9.5000000000000001E-2</c:v>
                </c:pt>
                <c:pt idx="4" formatCode="0.00%">
                  <c:v>6.7000000000000004E-2</c:v>
                </c:pt>
                <c:pt idx="5" formatCode="0.00%">
                  <c:v>4.4999999999999998E-2</c:v>
                </c:pt>
                <c:pt idx="6" formatCode="0.00%">
                  <c:v>5.5E-2</c:v>
                </c:pt>
                <c:pt idx="7">
                  <c:v>0.05</c:v>
                </c:pt>
                <c:pt idx="8">
                  <c:v>0.06</c:v>
                </c:pt>
                <c:pt idx="9" formatCode="0.00%">
                  <c:v>6.5000000000000002E-2</c:v>
                </c:pt>
              </c:numCache>
            </c:numRef>
          </c:val>
          <c:extLst>
            <c:ext xmlns:c16="http://schemas.microsoft.com/office/drawing/2014/chart" uri="{C3380CC4-5D6E-409C-BE32-E72D297353CC}">
              <c16:uniqueId val="{00000000-A038-4A54-A530-29D3BBC9E91F}"/>
            </c:ext>
          </c:extLst>
        </c:ser>
        <c:ser>
          <c:idx val="1"/>
          <c:order val="1"/>
          <c:tx>
            <c:strRef>
              <c:f>'Figure 3.1.4.3'!$D$4</c:f>
              <c:strCache>
                <c:ptCount val="1"/>
                <c:pt idx="0">
                  <c:v>Conservation buffer</c:v>
                </c:pt>
              </c:strCache>
            </c:strRef>
          </c:tx>
          <c:invertIfNegative val="0"/>
          <c:dLbls>
            <c:numFmt formatCode="0.0%" sourceLinked="0"/>
            <c:spPr>
              <a:noFill/>
              <a:ln>
                <a:noFill/>
              </a:ln>
              <a:effectLst/>
            </c:spPr>
            <c:txPr>
              <a:bodyPr/>
              <a:lstStyle/>
              <a:p>
                <a:pPr>
                  <a:defRPr lang="ru-RU" sz="800" b="1">
                    <a:solidFill>
                      <a:sysClr val="windowText" lastClr="00000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3.1.4.3'!$B$5:$B$14</c:f>
              <c:strCache>
                <c:ptCount val="10"/>
                <c:pt idx="0">
                  <c:v>Basel III 
(2013-2019)</c:v>
                </c:pt>
                <c:pt idx="1">
                  <c:v>Kazakhstan
(2013-2019)</c:v>
                </c:pt>
                <c:pt idx="2">
                  <c:v>Austria
(2013-2016)</c:v>
                </c:pt>
                <c:pt idx="3">
                  <c:v>Sweden **
(2013-2016)</c:v>
                </c:pt>
                <c:pt idx="4">
                  <c:v>Switzerland*
(2013-2018)</c:v>
                </c:pt>
                <c:pt idx="5">
                  <c:v>Switzerland**
(2013-2018)</c:v>
                </c:pt>
                <c:pt idx="6">
                  <c:v>India
(2013-2018)</c:v>
                </c:pt>
                <c:pt idx="7">
                  <c:v>China
(2013-2019)</c:v>
                </c:pt>
                <c:pt idx="8">
                  <c:v>Philippines
(2013-2014)</c:v>
                </c:pt>
                <c:pt idx="9">
                  <c:v>Singapore
(2015-2019)</c:v>
                </c:pt>
              </c:strCache>
            </c:strRef>
          </c:cat>
          <c:val>
            <c:numRef>
              <c:f>'Figure 3.1.4.3'!$D$5:$D$14</c:f>
              <c:numCache>
                <c:formatCode>0%</c:formatCode>
                <c:ptCount val="10"/>
                <c:pt idx="0" formatCode="0.00%">
                  <c:v>2.5000000000000001E-2</c:v>
                </c:pt>
                <c:pt idx="1">
                  <c:v>0.03</c:v>
                </c:pt>
                <c:pt idx="2" formatCode="0.00%">
                  <c:v>2.5000000000000001E-2</c:v>
                </c:pt>
                <c:pt idx="3" formatCode="0.00%">
                  <c:v>2.5000000000000001E-2</c:v>
                </c:pt>
                <c:pt idx="4" formatCode="0.00%">
                  <c:v>2.5000000000000001E-2</c:v>
                </c:pt>
                <c:pt idx="5" formatCode="0.00%">
                  <c:v>8.5000000000000006E-2</c:v>
                </c:pt>
                <c:pt idx="6" formatCode="0.00%">
                  <c:v>2.5000000000000001E-2</c:v>
                </c:pt>
                <c:pt idx="7" formatCode="0.00%">
                  <c:v>2.5000000000000001E-2</c:v>
                </c:pt>
                <c:pt idx="8" formatCode="0.00%">
                  <c:v>2.5000000000000001E-2</c:v>
                </c:pt>
                <c:pt idx="9" formatCode="0.00%">
                  <c:v>2.5000000000000001E-2</c:v>
                </c:pt>
              </c:numCache>
            </c:numRef>
          </c:val>
          <c:extLst>
            <c:ext xmlns:c16="http://schemas.microsoft.com/office/drawing/2014/chart" uri="{C3380CC4-5D6E-409C-BE32-E72D297353CC}">
              <c16:uniqueId val="{00000001-A038-4A54-A530-29D3BBC9E91F}"/>
            </c:ext>
          </c:extLst>
        </c:ser>
        <c:ser>
          <c:idx val="3"/>
          <c:order val="2"/>
          <c:tx>
            <c:strRef>
              <c:f>'Figure 3.1.4.3'!$F$4</c:f>
              <c:strCache>
                <c:ptCount val="1"/>
                <c:pt idx="0">
                  <c:v>Counter-cyclic buffer</c:v>
                </c:pt>
              </c:strCache>
            </c:strRef>
          </c:tx>
          <c:invertIfNegative val="0"/>
          <c:dLbls>
            <c:numFmt formatCode="0.0%" sourceLinked="0"/>
            <c:spPr>
              <a:solidFill>
                <a:schemeClr val="accent4"/>
              </a:solidFill>
            </c:spPr>
            <c:txPr>
              <a:bodyPr/>
              <a:lstStyle/>
              <a:p>
                <a:pPr>
                  <a:defRPr lang="ru-RU" sz="800" b="1">
                    <a:solidFill>
                      <a:sysClr val="windowText" lastClr="00000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3.1.4.3'!$B$5:$B$14</c:f>
              <c:strCache>
                <c:ptCount val="10"/>
                <c:pt idx="0">
                  <c:v>Basel III 
(2013-2019)</c:v>
                </c:pt>
                <c:pt idx="1">
                  <c:v>Kazakhstan
(2013-2019)</c:v>
                </c:pt>
                <c:pt idx="2">
                  <c:v>Austria
(2013-2016)</c:v>
                </c:pt>
                <c:pt idx="3">
                  <c:v>Sweden **
(2013-2016)</c:v>
                </c:pt>
                <c:pt idx="4">
                  <c:v>Switzerland*
(2013-2018)</c:v>
                </c:pt>
                <c:pt idx="5">
                  <c:v>Switzerland**
(2013-2018)</c:v>
                </c:pt>
                <c:pt idx="6">
                  <c:v>India
(2013-2018)</c:v>
                </c:pt>
                <c:pt idx="7">
                  <c:v>China
(2013-2019)</c:v>
                </c:pt>
                <c:pt idx="8">
                  <c:v>Philippines
(2013-2014)</c:v>
                </c:pt>
                <c:pt idx="9">
                  <c:v>Singapore
(2015-2019)</c:v>
                </c:pt>
              </c:strCache>
            </c:strRef>
          </c:cat>
          <c:val>
            <c:numRef>
              <c:f>'Figure 3.1.4.3'!$F$5:$F$14</c:f>
              <c:numCache>
                <c:formatCode>0.0%</c:formatCode>
                <c:ptCount val="10"/>
                <c:pt idx="0">
                  <c:v>2.5000000000000001E-2</c:v>
                </c:pt>
                <c:pt idx="1">
                  <c:v>0.03</c:v>
                </c:pt>
                <c:pt idx="2">
                  <c:v>0.03</c:v>
                </c:pt>
                <c:pt idx="3">
                  <c:v>2.5000000000000001E-2</c:v>
                </c:pt>
                <c:pt idx="4">
                  <c:v>2.5000000000000001E-2</c:v>
                </c:pt>
                <c:pt idx="5">
                  <c:v>2.5000000000000001E-2</c:v>
                </c:pt>
                <c:pt idx="6">
                  <c:v>2.5000000000000001E-2</c:v>
                </c:pt>
                <c:pt idx="7">
                  <c:v>2.5000000000000001E-2</c:v>
                </c:pt>
                <c:pt idx="8">
                  <c:v>2.5000000000000001E-2</c:v>
                </c:pt>
                <c:pt idx="9">
                  <c:v>2.5000000000000001E-2</c:v>
                </c:pt>
              </c:numCache>
            </c:numRef>
          </c:val>
          <c:extLst>
            <c:ext xmlns:c16="http://schemas.microsoft.com/office/drawing/2014/chart" uri="{C3380CC4-5D6E-409C-BE32-E72D297353CC}">
              <c16:uniqueId val="{00000002-A038-4A54-A530-29D3BBC9E91F}"/>
            </c:ext>
          </c:extLst>
        </c:ser>
        <c:ser>
          <c:idx val="4"/>
          <c:order val="3"/>
          <c:tx>
            <c:strRef>
              <c:f>'Figure 3.1.4.3'!$G$4</c:f>
              <c:strCache>
                <c:ptCount val="1"/>
                <c:pt idx="0">
                  <c:v>Buffer for systemic banks</c:v>
                </c:pt>
              </c:strCache>
            </c:strRef>
          </c:tx>
          <c:invertIfNegative val="0"/>
          <c:dLbls>
            <c:dLbl>
              <c:idx val="5"/>
              <c:tx>
                <c:rich>
                  <a:bodyPr/>
                  <a:lstStyle/>
                  <a:p>
                    <a:pPr>
                      <a:defRPr lang="ru-RU" sz="800" b="1">
                        <a:solidFill>
                          <a:sysClr val="windowText" lastClr="000000"/>
                        </a:solidFill>
                      </a:defRPr>
                    </a:pPr>
                    <a:r>
                      <a:rPr lang="en-US" sz="800" b="1">
                        <a:solidFill>
                          <a:sysClr val="windowText" lastClr="000000"/>
                        </a:solidFill>
                      </a:rPr>
                      <a:t>1-6%</a:t>
                    </a:r>
                    <a:endParaRPr lang="en-US"/>
                  </a:p>
                </c:rich>
              </c:tx>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38-4A54-A530-29D3BBC9E91F}"/>
                </c:ext>
              </c:extLst>
            </c:dLbl>
            <c:spPr>
              <a:noFill/>
              <a:ln>
                <a:noFill/>
              </a:ln>
              <a:effectLst/>
            </c:spPr>
            <c:txPr>
              <a:bodyPr/>
              <a:lstStyle/>
              <a:p>
                <a:pPr>
                  <a:defRPr lang="ru-RU" sz="800" b="1">
                    <a:solidFill>
                      <a:sysClr val="windowText" lastClr="000000"/>
                    </a:solidFill>
                  </a:defRPr>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3.1.4.3'!$B$5:$B$14</c:f>
              <c:strCache>
                <c:ptCount val="10"/>
                <c:pt idx="0">
                  <c:v>Basel III 
(2013-2019)</c:v>
                </c:pt>
                <c:pt idx="1">
                  <c:v>Kazakhstan
(2013-2019)</c:v>
                </c:pt>
                <c:pt idx="2">
                  <c:v>Austria
(2013-2016)</c:v>
                </c:pt>
                <c:pt idx="3">
                  <c:v>Sweden **
(2013-2016)</c:v>
                </c:pt>
                <c:pt idx="4">
                  <c:v>Switzerland*
(2013-2018)</c:v>
                </c:pt>
                <c:pt idx="5">
                  <c:v>Switzerland**
(2013-2018)</c:v>
                </c:pt>
                <c:pt idx="6">
                  <c:v>India
(2013-2018)</c:v>
                </c:pt>
                <c:pt idx="7">
                  <c:v>China
(2013-2019)</c:v>
                </c:pt>
                <c:pt idx="8">
                  <c:v>Philippines
(2013-2014)</c:v>
                </c:pt>
                <c:pt idx="9">
                  <c:v>Singapore
(2015-2019)</c:v>
                </c:pt>
              </c:strCache>
            </c:strRef>
          </c:cat>
          <c:val>
            <c:numRef>
              <c:f>'Figure 3.1.4.3'!$G$5:$G$14</c:f>
              <c:numCache>
                <c:formatCode>0%</c:formatCode>
                <c:ptCount val="10"/>
                <c:pt idx="0" formatCode="0.00%">
                  <c:v>2.5000000000000001E-2</c:v>
                </c:pt>
                <c:pt idx="1">
                  <c:v>0.01</c:v>
                </c:pt>
                <c:pt idx="2">
                  <c:v>0.03</c:v>
                </c:pt>
                <c:pt idx="5">
                  <c:v>0.06</c:v>
                </c:pt>
                <c:pt idx="7">
                  <c:v>0.01</c:v>
                </c:pt>
              </c:numCache>
            </c:numRef>
          </c:val>
          <c:extLst>
            <c:ext xmlns:c16="http://schemas.microsoft.com/office/drawing/2014/chart" uri="{C3380CC4-5D6E-409C-BE32-E72D297353CC}">
              <c16:uniqueId val="{00000004-A038-4A54-A530-29D3BBC9E91F}"/>
            </c:ext>
          </c:extLst>
        </c:ser>
        <c:dLbls>
          <c:showLegendKey val="0"/>
          <c:showVal val="0"/>
          <c:showCatName val="0"/>
          <c:showSerName val="0"/>
          <c:showPercent val="0"/>
          <c:showBubbleSize val="0"/>
        </c:dLbls>
        <c:gapWidth val="40"/>
        <c:overlap val="100"/>
        <c:axId val="491872752"/>
        <c:axId val="1"/>
      </c:barChart>
      <c:catAx>
        <c:axId val="491872752"/>
        <c:scaling>
          <c:orientation val="minMax"/>
        </c:scaling>
        <c:delete val="0"/>
        <c:axPos val="b"/>
        <c:numFmt formatCode="General" sourceLinked="1"/>
        <c:majorTickMark val="out"/>
        <c:minorTickMark val="none"/>
        <c:tickLblPos val="nextTo"/>
        <c:txPr>
          <a:bodyPr rot="-5400000" vert="horz"/>
          <a:lstStyle/>
          <a:p>
            <a:pPr>
              <a:defRPr lang="ru-RU" sz="800"/>
            </a:pPr>
            <a:endParaRPr lang="ru-RU"/>
          </a:p>
        </c:txPr>
        <c:crossAx val="1"/>
        <c:crosses val="autoZero"/>
        <c:auto val="1"/>
        <c:lblAlgn val="ctr"/>
        <c:lblOffset val="100"/>
        <c:noMultiLvlLbl val="0"/>
      </c:catAx>
      <c:valAx>
        <c:axId val="1"/>
        <c:scaling>
          <c:orientation val="minMax"/>
          <c:max val="0.24000000000000021"/>
          <c:min val="0"/>
        </c:scaling>
        <c:delete val="0"/>
        <c:axPos val="l"/>
        <c:majorGridlines>
          <c:spPr>
            <a:ln w="0">
              <a:prstDash val="sysDot"/>
            </a:ln>
          </c:spPr>
        </c:majorGridlines>
        <c:numFmt formatCode="0%" sourceLinked="0"/>
        <c:majorTickMark val="out"/>
        <c:minorTickMark val="none"/>
        <c:tickLblPos val="nextTo"/>
        <c:txPr>
          <a:bodyPr/>
          <a:lstStyle/>
          <a:p>
            <a:pPr>
              <a:defRPr lang="ru-RU"/>
            </a:pPr>
            <a:endParaRPr lang="ru-RU"/>
          </a:p>
        </c:txPr>
        <c:crossAx val="491872752"/>
        <c:crosses val="autoZero"/>
        <c:crossBetween val="between"/>
        <c:majorUnit val="4.0000000000000022E-2"/>
      </c:valAx>
    </c:plotArea>
    <c:legend>
      <c:legendPos val="b"/>
      <c:layout>
        <c:manualLayout>
          <c:xMode val="edge"/>
          <c:yMode val="edge"/>
          <c:wMode val="edge"/>
          <c:hMode val="edge"/>
          <c:x val="1.1471902832229654E-2"/>
          <c:y val="0.81085564304461943"/>
          <c:w val="0.97173371111037887"/>
          <c:h val="0.9495926693373855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55" l="0.70000000000000062" r="0.70000000000000062" t="0.75000000000000155" header="0.30000000000000032" footer="0.30000000000000032"/>
    <c:pageSetup/>
  </c:printSettings>
</c:chartSpace>
</file>

<file path=xl/charts/chart9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7.6702888146659209E-2"/>
          <c:y val="3.6025641025641042E-2"/>
          <c:w val="0.89488858998191179"/>
          <c:h val="0.68067501177737544"/>
        </c:manualLayout>
      </c:layout>
      <c:lineChart>
        <c:grouping val="standard"/>
        <c:varyColors val="0"/>
        <c:ser>
          <c:idx val="0"/>
          <c:order val="0"/>
          <c:tx>
            <c:strRef>
              <c:f>'Figure 3.1.4.4'!$E$4</c:f>
              <c:strCache>
                <c:ptCount val="1"/>
                <c:pt idx="0">
                  <c:v>Deviation with the growth in lending 60% a year</c:v>
                </c:pt>
              </c:strCache>
            </c:strRef>
          </c:tx>
          <c:spPr>
            <a:ln w="38100"/>
          </c:spPr>
          <c:marker>
            <c:symbol val="none"/>
          </c:marker>
          <c:cat>
            <c:numRef>
              <c:f>'Figure 3.1.4.4'!$B$5:$B$45</c:f>
              <c:numCache>
                <c:formatCode>m/d/yyyy</c:formatCode>
                <c:ptCount val="41"/>
                <c:pt idx="0">
                  <c:v>38718</c:v>
                </c:pt>
                <c:pt idx="1">
                  <c:v>38808</c:v>
                </c:pt>
                <c:pt idx="2">
                  <c:v>38899</c:v>
                </c:pt>
                <c:pt idx="3">
                  <c:v>38991</c:v>
                </c:pt>
                <c:pt idx="4">
                  <c:v>39083</c:v>
                </c:pt>
                <c:pt idx="5">
                  <c:v>39173</c:v>
                </c:pt>
                <c:pt idx="6">
                  <c:v>39264</c:v>
                </c:pt>
                <c:pt idx="7">
                  <c:v>39356</c:v>
                </c:pt>
                <c:pt idx="8">
                  <c:v>39448</c:v>
                </c:pt>
                <c:pt idx="9">
                  <c:v>39539</c:v>
                </c:pt>
                <c:pt idx="10">
                  <c:v>39630</c:v>
                </c:pt>
                <c:pt idx="11">
                  <c:v>39722</c:v>
                </c:pt>
                <c:pt idx="12">
                  <c:v>39814</c:v>
                </c:pt>
                <c:pt idx="13">
                  <c:v>39904</c:v>
                </c:pt>
                <c:pt idx="14">
                  <c:v>39995</c:v>
                </c:pt>
                <c:pt idx="15">
                  <c:v>40087</c:v>
                </c:pt>
                <c:pt idx="16">
                  <c:v>40179</c:v>
                </c:pt>
                <c:pt idx="17">
                  <c:v>40269</c:v>
                </c:pt>
                <c:pt idx="18">
                  <c:v>40360</c:v>
                </c:pt>
                <c:pt idx="19">
                  <c:v>40452</c:v>
                </c:pt>
                <c:pt idx="20">
                  <c:v>40544</c:v>
                </c:pt>
                <c:pt idx="21">
                  <c:v>40634</c:v>
                </c:pt>
                <c:pt idx="22">
                  <c:v>40725</c:v>
                </c:pt>
                <c:pt idx="23">
                  <c:v>40817</c:v>
                </c:pt>
                <c:pt idx="24">
                  <c:v>40909</c:v>
                </c:pt>
                <c:pt idx="25">
                  <c:v>41000</c:v>
                </c:pt>
                <c:pt idx="26">
                  <c:v>41091</c:v>
                </c:pt>
                <c:pt idx="27">
                  <c:v>41183</c:v>
                </c:pt>
                <c:pt idx="28">
                  <c:v>41275</c:v>
                </c:pt>
                <c:pt idx="29">
                  <c:v>41365</c:v>
                </c:pt>
                <c:pt idx="30">
                  <c:v>41456</c:v>
                </c:pt>
                <c:pt idx="31">
                  <c:v>41548</c:v>
                </c:pt>
                <c:pt idx="32">
                  <c:v>41640</c:v>
                </c:pt>
                <c:pt idx="33">
                  <c:v>41730</c:v>
                </c:pt>
                <c:pt idx="34">
                  <c:v>41821</c:v>
                </c:pt>
                <c:pt idx="35">
                  <c:v>41913</c:v>
                </c:pt>
                <c:pt idx="36">
                  <c:v>42005</c:v>
                </c:pt>
                <c:pt idx="37">
                  <c:v>42095</c:v>
                </c:pt>
                <c:pt idx="38">
                  <c:v>42186</c:v>
                </c:pt>
                <c:pt idx="39">
                  <c:v>42278</c:v>
                </c:pt>
                <c:pt idx="40">
                  <c:v>42370</c:v>
                </c:pt>
              </c:numCache>
            </c:numRef>
          </c:cat>
          <c:val>
            <c:numRef>
              <c:f>'Figure 3.1.4.4'!$E$5:$E$44</c:f>
              <c:numCache>
                <c:formatCode>0.00</c:formatCode>
                <c:ptCount val="40"/>
                <c:pt idx="0">
                  <c:v>3.7746559378861484</c:v>
                </c:pt>
                <c:pt idx="1">
                  <c:v>3.1720779137696375</c:v>
                </c:pt>
                <c:pt idx="2">
                  <c:v>4.6284628631267282</c:v>
                </c:pt>
                <c:pt idx="3">
                  <c:v>9.1154396424173569</c:v>
                </c:pt>
                <c:pt idx="4">
                  <c:v>13.210181414556907</c:v>
                </c:pt>
                <c:pt idx="5">
                  <c:v>15.388782111740554</c:v>
                </c:pt>
                <c:pt idx="6">
                  <c:v>23.065948847433333</c:v>
                </c:pt>
                <c:pt idx="7">
                  <c:v>23.340353943069424</c:v>
                </c:pt>
                <c:pt idx="8">
                  <c:v>20.592377406310163</c:v>
                </c:pt>
                <c:pt idx="9">
                  <c:v>17.093396328550668</c:v>
                </c:pt>
                <c:pt idx="10">
                  <c:v>12.915944053876309</c:v>
                </c:pt>
                <c:pt idx="11">
                  <c:v>8.6408562208098516</c:v>
                </c:pt>
                <c:pt idx="12">
                  <c:v>7.8890700605771542</c:v>
                </c:pt>
                <c:pt idx="13">
                  <c:v>11.957482022316476</c:v>
                </c:pt>
                <c:pt idx="14">
                  <c:v>12.179503133370183</c:v>
                </c:pt>
                <c:pt idx="15">
                  <c:v>11.309257581132719</c:v>
                </c:pt>
                <c:pt idx="16">
                  <c:v>3.7130804632680778</c:v>
                </c:pt>
                <c:pt idx="17">
                  <c:v>0.39998006750783333</c:v>
                </c:pt>
                <c:pt idx="18">
                  <c:v>-3.2145348494924448</c:v>
                </c:pt>
                <c:pt idx="19">
                  <c:v>-5.5839135456061939</c:v>
                </c:pt>
                <c:pt idx="20">
                  <c:v>-9.0281698739392695</c:v>
                </c:pt>
                <c:pt idx="21">
                  <c:v>-11.10913299848383</c:v>
                </c:pt>
                <c:pt idx="22">
                  <c:v>-12.219902418940322</c:v>
                </c:pt>
                <c:pt idx="23">
                  <c:v>-13.278952844448526</c:v>
                </c:pt>
                <c:pt idx="24">
                  <c:v>-15.853810041188328</c:v>
                </c:pt>
                <c:pt idx="25">
                  <c:v>-17.116819496513745</c:v>
                </c:pt>
                <c:pt idx="26">
                  <c:v>-17.743897116719779</c:v>
                </c:pt>
                <c:pt idx="27">
                  <c:v>-0.99418639733455194</c:v>
                </c:pt>
                <c:pt idx="28">
                  <c:v>4.2811202332776901</c:v>
                </c:pt>
                <c:pt idx="29">
                  <c:v>1.9192925109644889</c:v>
                </c:pt>
                <c:pt idx="30">
                  <c:v>2.4900367190189598</c:v>
                </c:pt>
                <c:pt idx="31">
                  <c:v>2.5</c:v>
                </c:pt>
                <c:pt idx="32">
                  <c:v>3</c:v>
                </c:pt>
                <c:pt idx="33">
                  <c:v>3.3</c:v>
                </c:pt>
                <c:pt idx="34">
                  <c:v>3.5</c:v>
                </c:pt>
              </c:numCache>
            </c:numRef>
          </c:val>
          <c:smooth val="0"/>
          <c:extLst>
            <c:ext xmlns:c16="http://schemas.microsoft.com/office/drawing/2014/chart" uri="{C3380CC4-5D6E-409C-BE32-E72D297353CC}">
              <c16:uniqueId val="{00000000-841F-47ED-B360-50CC08F4C6C2}"/>
            </c:ext>
          </c:extLst>
        </c:ser>
        <c:ser>
          <c:idx val="1"/>
          <c:order val="1"/>
          <c:tx>
            <c:strRef>
              <c:f>'Figure 3.1.4.4'!$H$4</c:f>
              <c:strCache>
                <c:ptCount val="1"/>
                <c:pt idx="0">
                  <c:v>Deviation with the growth in lending 13% a year of the moving trend</c:v>
                </c:pt>
              </c:strCache>
            </c:strRef>
          </c:tx>
          <c:spPr>
            <a:ln w="38100"/>
          </c:spPr>
          <c:marker>
            <c:symbol val="none"/>
          </c:marker>
          <c:cat>
            <c:numRef>
              <c:f>'Figure 3.1.4.4'!$B$5:$B$45</c:f>
              <c:numCache>
                <c:formatCode>m/d/yyyy</c:formatCode>
                <c:ptCount val="41"/>
                <c:pt idx="0">
                  <c:v>38718</c:v>
                </c:pt>
                <c:pt idx="1">
                  <c:v>38808</c:v>
                </c:pt>
                <c:pt idx="2">
                  <c:v>38899</c:v>
                </c:pt>
                <c:pt idx="3">
                  <c:v>38991</c:v>
                </c:pt>
                <c:pt idx="4">
                  <c:v>39083</c:v>
                </c:pt>
                <c:pt idx="5">
                  <c:v>39173</c:v>
                </c:pt>
                <c:pt idx="6">
                  <c:v>39264</c:v>
                </c:pt>
                <c:pt idx="7">
                  <c:v>39356</c:v>
                </c:pt>
                <c:pt idx="8">
                  <c:v>39448</c:v>
                </c:pt>
                <c:pt idx="9">
                  <c:v>39539</c:v>
                </c:pt>
                <c:pt idx="10">
                  <c:v>39630</c:v>
                </c:pt>
                <c:pt idx="11">
                  <c:v>39722</c:v>
                </c:pt>
                <c:pt idx="12">
                  <c:v>39814</c:v>
                </c:pt>
                <c:pt idx="13">
                  <c:v>39904</c:v>
                </c:pt>
                <c:pt idx="14">
                  <c:v>39995</c:v>
                </c:pt>
                <c:pt idx="15">
                  <c:v>40087</c:v>
                </c:pt>
                <c:pt idx="16">
                  <c:v>40179</c:v>
                </c:pt>
                <c:pt idx="17">
                  <c:v>40269</c:v>
                </c:pt>
                <c:pt idx="18">
                  <c:v>40360</c:v>
                </c:pt>
                <c:pt idx="19">
                  <c:v>40452</c:v>
                </c:pt>
                <c:pt idx="20">
                  <c:v>40544</c:v>
                </c:pt>
                <c:pt idx="21">
                  <c:v>40634</c:v>
                </c:pt>
                <c:pt idx="22">
                  <c:v>40725</c:v>
                </c:pt>
                <c:pt idx="23">
                  <c:v>40817</c:v>
                </c:pt>
                <c:pt idx="24">
                  <c:v>40909</c:v>
                </c:pt>
                <c:pt idx="25">
                  <c:v>41000</c:v>
                </c:pt>
                <c:pt idx="26">
                  <c:v>41091</c:v>
                </c:pt>
                <c:pt idx="27">
                  <c:v>41183</c:v>
                </c:pt>
                <c:pt idx="28">
                  <c:v>41275</c:v>
                </c:pt>
                <c:pt idx="29">
                  <c:v>41365</c:v>
                </c:pt>
                <c:pt idx="30">
                  <c:v>41456</c:v>
                </c:pt>
                <c:pt idx="31">
                  <c:v>41548</c:v>
                </c:pt>
                <c:pt idx="32">
                  <c:v>41640</c:v>
                </c:pt>
                <c:pt idx="33">
                  <c:v>41730</c:v>
                </c:pt>
                <c:pt idx="34">
                  <c:v>41821</c:v>
                </c:pt>
                <c:pt idx="35">
                  <c:v>41913</c:v>
                </c:pt>
                <c:pt idx="36">
                  <c:v>42005</c:v>
                </c:pt>
                <c:pt idx="37">
                  <c:v>42095</c:v>
                </c:pt>
                <c:pt idx="38">
                  <c:v>42186</c:v>
                </c:pt>
                <c:pt idx="39">
                  <c:v>42278</c:v>
                </c:pt>
                <c:pt idx="40">
                  <c:v>42370</c:v>
                </c:pt>
              </c:numCache>
            </c:numRef>
          </c:cat>
          <c:val>
            <c:numRef>
              <c:f>'Figure 3.1.4.4'!$H$5:$H$45</c:f>
              <c:numCache>
                <c:formatCode>0.00</c:formatCode>
                <c:ptCount val="41"/>
                <c:pt idx="0">
                  <c:v>-15.920939454392752</c:v>
                </c:pt>
                <c:pt idx="1">
                  <c:v>-15.268071461267361</c:v>
                </c:pt>
                <c:pt idx="2">
                  <c:v>-12.558320696504872</c:v>
                </c:pt>
                <c:pt idx="3">
                  <c:v>-6.8202003238585434</c:v>
                </c:pt>
                <c:pt idx="4">
                  <c:v>-1.4766378106419964</c:v>
                </c:pt>
                <c:pt idx="5">
                  <c:v>1.9483971931605524</c:v>
                </c:pt>
                <c:pt idx="6">
                  <c:v>10.869581899383029</c:v>
                </c:pt>
                <c:pt idx="7">
                  <c:v>12.385583864990728</c:v>
                </c:pt>
                <c:pt idx="8">
                  <c:v>10.87684115074336</c:v>
                </c:pt>
                <c:pt idx="9">
                  <c:v>8.6147679475846672</c:v>
                </c:pt>
                <c:pt idx="10">
                  <c:v>5.6720074977145032</c:v>
                </c:pt>
                <c:pt idx="11">
                  <c:v>2.6294838115158541</c:v>
                </c:pt>
                <c:pt idx="12">
                  <c:v>3.1082783139660535</c:v>
                </c:pt>
                <c:pt idx="13">
                  <c:v>8.4054250659110821</c:v>
                </c:pt>
                <c:pt idx="14">
                  <c:v>9.8544749433303807</c:v>
                </c:pt>
                <c:pt idx="15">
                  <c:v>10.209740961072718</c:v>
                </c:pt>
                <c:pt idx="16">
                  <c:v>3.8377024129020754</c:v>
                </c:pt>
                <c:pt idx="17">
                  <c:v>1.7475462641412278</c:v>
                </c:pt>
                <c:pt idx="18">
                  <c:v>-0.64503963346734849</c:v>
                </c:pt>
                <c:pt idx="19">
                  <c:v>-1.7933398158512972</c:v>
                </c:pt>
                <c:pt idx="20">
                  <c:v>-4.0172118043582685</c:v>
                </c:pt>
                <c:pt idx="21">
                  <c:v>-4.8783339396317302</c:v>
                </c:pt>
                <c:pt idx="22">
                  <c:v>-4.7696648505937205</c:v>
                </c:pt>
                <c:pt idx="23">
                  <c:v>-4.6095461730530261</c:v>
                </c:pt>
                <c:pt idx="24">
                  <c:v>-5.9654186677024335</c:v>
                </c:pt>
                <c:pt idx="25">
                  <c:v>-6.0095213050008489</c:v>
                </c:pt>
                <c:pt idx="26">
                  <c:v>-5.4177285589011817</c:v>
                </c:pt>
                <c:pt idx="27">
                  <c:v>-2.6719549986782205</c:v>
                </c:pt>
                <c:pt idx="28">
                  <c:v>-2.8587242628659055</c:v>
                </c:pt>
                <c:pt idx="29">
                  <c:v>-2.3904183463366842</c:v>
                </c:pt>
                <c:pt idx="30">
                  <c:v>-1.5581449827786891</c:v>
                </c:pt>
                <c:pt idx="31">
                  <c:v>0.74160620073598338</c:v>
                </c:pt>
                <c:pt idx="32">
                  <c:v>0.1495188874580009</c:v>
                </c:pt>
                <c:pt idx="33">
                  <c:v>0.25946495286690308</c:v>
                </c:pt>
                <c:pt idx="34">
                  <c:v>0.78000624352531389</c:v>
                </c:pt>
                <c:pt idx="35">
                  <c:v>2.8279423464743836</c:v>
                </c:pt>
                <c:pt idx="36">
                  <c:v>1.9999987425754</c:v>
                </c:pt>
                <c:pt idx="37">
                  <c:v>1.8970253075531112</c:v>
                </c:pt>
                <c:pt idx="38">
                  <c:v>2.2298177398414118</c:v>
                </c:pt>
                <c:pt idx="39">
                  <c:v>4.1279318185702856</c:v>
                </c:pt>
                <c:pt idx="40">
                  <c:v>3.1550251393977931</c:v>
                </c:pt>
              </c:numCache>
            </c:numRef>
          </c:val>
          <c:smooth val="0"/>
          <c:extLst>
            <c:ext xmlns:c16="http://schemas.microsoft.com/office/drawing/2014/chart" uri="{C3380CC4-5D6E-409C-BE32-E72D297353CC}">
              <c16:uniqueId val="{00000001-841F-47ED-B360-50CC08F4C6C2}"/>
            </c:ext>
          </c:extLst>
        </c:ser>
        <c:ser>
          <c:idx val="2"/>
          <c:order val="2"/>
          <c:tx>
            <c:strRef>
              <c:f>'Figure 3.1.4.4'!$K$4</c:f>
              <c:strCache>
                <c:ptCount val="1"/>
                <c:pt idx="0">
                  <c:v>Deviation with the growth in lending 13% a year of the trend for the entire period</c:v>
                </c:pt>
              </c:strCache>
            </c:strRef>
          </c:tx>
          <c:spPr>
            <a:ln w="38100"/>
          </c:spPr>
          <c:marker>
            <c:symbol val="none"/>
          </c:marker>
          <c:cat>
            <c:numRef>
              <c:f>'Figure 3.1.4.4'!$B$5:$B$45</c:f>
              <c:numCache>
                <c:formatCode>m/d/yyyy</c:formatCode>
                <c:ptCount val="41"/>
                <c:pt idx="0">
                  <c:v>38718</c:v>
                </c:pt>
                <c:pt idx="1">
                  <c:v>38808</c:v>
                </c:pt>
                <c:pt idx="2">
                  <c:v>38899</c:v>
                </c:pt>
                <c:pt idx="3">
                  <c:v>38991</c:v>
                </c:pt>
                <c:pt idx="4">
                  <c:v>39083</c:v>
                </c:pt>
                <c:pt idx="5">
                  <c:v>39173</c:v>
                </c:pt>
                <c:pt idx="6">
                  <c:v>39264</c:v>
                </c:pt>
                <c:pt idx="7">
                  <c:v>39356</c:v>
                </c:pt>
                <c:pt idx="8">
                  <c:v>39448</c:v>
                </c:pt>
                <c:pt idx="9">
                  <c:v>39539</c:v>
                </c:pt>
                <c:pt idx="10">
                  <c:v>39630</c:v>
                </c:pt>
                <c:pt idx="11">
                  <c:v>39722</c:v>
                </c:pt>
                <c:pt idx="12">
                  <c:v>39814</c:v>
                </c:pt>
                <c:pt idx="13">
                  <c:v>39904</c:v>
                </c:pt>
                <c:pt idx="14">
                  <c:v>39995</c:v>
                </c:pt>
                <c:pt idx="15">
                  <c:v>40087</c:v>
                </c:pt>
                <c:pt idx="16">
                  <c:v>40179</c:v>
                </c:pt>
                <c:pt idx="17">
                  <c:v>40269</c:v>
                </c:pt>
                <c:pt idx="18">
                  <c:v>40360</c:v>
                </c:pt>
                <c:pt idx="19">
                  <c:v>40452</c:v>
                </c:pt>
                <c:pt idx="20">
                  <c:v>40544</c:v>
                </c:pt>
                <c:pt idx="21">
                  <c:v>40634</c:v>
                </c:pt>
                <c:pt idx="22">
                  <c:v>40725</c:v>
                </c:pt>
                <c:pt idx="23">
                  <c:v>40817</c:v>
                </c:pt>
                <c:pt idx="24">
                  <c:v>40909</c:v>
                </c:pt>
                <c:pt idx="25">
                  <c:v>41000</c:v>
                </c:pt>
                <c:pt idx="26">
                  <c:v>41091</c:v>
                </c:pt>
                <c:pt idx="27">
                  <c:v>41183</c:v>
                </c:pt>
                <c:pt idx="28">
                  <c:v>41275</c:v>
                </c:pt>
                <c:pt idx="29">
                  <c:v>41365</c:v>
                </c:pt>
                <c:pt idx="30">
                  <c:v>41456</c:v>
                </c:pt>
                <c:pt idx="31">
                  <c:v>41548</c:v>
                </c:pt>
                <c:pt idx="32">
                  <c:v>41640</c:v>
                </c:pt>
                <c:pt idx="33">
                  <c:v>41730</c:v>
                </c:pt>
                <c:pt idx="34">
                  <c:v>41821</c:v>
                </c:pt>
                <c:pt idx="35">
                  <c:v>41913</c:v>
                </c:pt>
                <c:pt idx="36">
                  <c:v>42005</c:v>
                </c:pt>
                <c:pt idx="37">
                  <c:v>42095</c:v>
                </c:pt>
                <c:pt idx="38">
                  <c:v>42186</c:v>
                </c:pt>
                <c:pt idx="39">
                  <c:v>42278</c:v>
                </c:pt>
                <c:pt idx="40">
                  <c:v>42370</c:v>
                </c:pt>
              </c:numCache>
            </c:numRef>
          </c:cat>
          <c:val>
            <c:numRef>
              <c:f>'Figure 3.1.4.4'!$K$5:$K$45</c:f>
              <c:numCache>
                <c:formatCode>0.00</c:formatCode>
                <c:ptCount val="41"/>
                <c:pt idx="0">
                  <c:v>-15.666052193676649</c:v>
                </c:pt>
                <c:pt idx="1">
                  <c:v>-15.01583548513446</c:v>
                </c:pt>
                <c:pt idx="2">
                  <c:v>-12.308736637988069</c:v>
                </c:pt>
                <c:pt idx="3">
                  <c:v>-6.5732700910584398</c:v>
                </c:pt>
                <c:pt idx="4">
                  <c:v>-1.2323652048693958</c:v>
                </c:pt>
                <c:pt idx="5">
                  <c:v>2.190005862510354</c:v>
                </c:pt>
                <c:pt idx="6">
                  <c:v>11.10851721519483</c:v>
                </c:pt>
                <c:pt idx="7">
                  <c:v>12.621832690252724</c:v>
                </c:pt>
                <c:pt idx="8">
                  <c:v>11.110386039686659</c:v>
                </c:pt>
                <c:pt idx="9">
                  <c:v>8.8455865446514679</c:v>
                </c:pt>
                <c:pt idx="10">
                  <c:v>5.9000719630271092</c:v>
                </c:pt>
                <c:pt idx="11">
                  <c:v>2.8547602331643489</c:v>
                </c:pt>
                <c:pt idx="12">
                  <c:v>3.3307261359375531</c:v>
                </c:pt>
                <c:pt idx="13">
                  <c:v>8.6249965332324763</c:v>
                </c:pt>
                <c:pt idx="14">
                  <c:v>10.071114538323982</c:v>
                </c:pt>
                <c:pt idx="15">
                  <c:v>10.423384862047314</c:v>
                </c:pt>
                <c:pt idx="16">
                  <c:v>4.0482779477213739</c:v>
                </c:pt>
                <c:pt idx="17">
                  <c:v>1.9549713702701297</c:v>
                </c:pt>
                <c:pt idx="18">
                  <c:v>-0.44085694715304413</c:v>
                </c:pt>
                <c:pt idx="19">
                  <c:v>-1.592501983352598</c:v>
                </c:pt>
                <c:pt idx="20">
                  <c:v>-3.8198322102224722</c:v>
                </c:pt>
                <c:pt idx="21">
                  <c:v>-4.6845374292885253</c:v>
                </c:pt>
                <c:pt idx="22">
                  <c:v>-4.5795882282039173</c:v>
                </c:pt>
                <c:pt idx="23">
                  <c:v>-4.4233386927177278</c:v>
                </c:pt>
                <c:pt idx="24">
                  <c:v>-5.783242516648631</c:v>
                </c:pt>
                <c:pt idx="25">
                  <c:v>-5.8315520566425469</c:v>
                </c:pt>
                <c:pt idx="26">
                  <c:v>-5.24415563018038</c:v>
                </c:pt>
                <c:pt idx="27">
                  <c:v>-3.0404124335641427</c:v>
                </c:pt>
                <c:pt idx="28">
                  <c:v>-3.6489461782390968</c:v>
                </c:pt>
                <c:pt idx="29">
                  <c:v>-3.558718010905249</c:v>
                </c:pt>
                <c:pt idx="30">
                  <c:v>-2.9901241458700909</c:v>
                </c:pt>
                <c:pt idx="31">
                  <c:v>-0.78726110221584378</c:v>
                </c:pt>
                <c:pt idx="32">
                  <c:v>-1.396650847397801</c:v>
                </c:pt>
                <c:pt idx="33">
                  <c:v>-1.3072270654920324</c:v>
                </c:pt>
                <c:pt idx="34">
                  <c:v>-0.73936413892078789</c:v>
                </c:pt>
                <c:pt idx="35">
                  <c:v>1.4628576163913536</c:v>
                </c:pt>
                <c:pt idx="36">
                  <c:v>0.8529268092474922</c:v>
                </c:pt>
                <c:pt idx="37">
                  <c:v>0.94191470653235854</c:v>
                </c:pt>
                <c:pt idx="38">
                  <c:v>1.5094462528408137</c:v>
                </c:pt>
                <c:pt idx="39">
                  <c:v>3.7114348364109588</c:v>
                </c:pt>
                <c:pt idx="40">
                  <c:v>3.101357148182192</c:v>
                </c:pt>
              </c:numCache>
            </c:numRef>
          </c:val>
          <c:smooth val="0"/>
          <c:extLst>
            <c:ext xmlns:c16="http://schemas.microsoft.com/office/drawing/2014/chart" uri="{C3380CC4-5D6E-409C-BE32-E72D297353CC}">
              <c16:uniqueId val="{00000002-841F-47ED-B360-50CC08F4C6C2}"/>
            </c:ext>
          </c:extLst>
        </c:ser>
        <c:ser>
          <c:idx val="3"/>
          <c:order val="3"/>
          <c:tx>
            <c:strRef>
              <c:f>'Figure 3.1.4.4'!$L$4</c:f>
              <c:strCache>
                <c:ptCount val="1"/>
                <c:pt idx="0">
                  <c:v>Deviation threshold</c:v>
                </c:pt>
              </c:strCache>
            </c:strRef>
          </c:tx>
          <c:spPr>
            <a:ln w="38100"/>
          </c:spPr>
          <c:marker>
            <c:symbol val="none"/>
          </c:marker>
          <c:cat>
            <c:numRef>
              <c:f>'Figure 3.1.4.4'!$B$5:$B$45</c:f>
              <c:numCache>
                <c:formatCode>m/d/yyyy</c:formatCode>
                <c:ptCount val="41"/>
                <c:pt idx="0">
                  <c:v>38718</c:v>
                </c:pt>
                <c:pt idx="1">
                  <c:v>38808</c:v>
                </c:pt>
                <c:pt idx="2">
                  <c:v>38899</c:v>
                </c:pt>
                <c:pt idx="3">
                  <c:v>38991</c:v>
                </c:pt>
                <c:pt idx="4">
                  <c:v>39083</c:v>
                </c:pt>
                <c:pt idx="5">
                  <c:v>39173</c:v>
                </c:pt>
                <c:pt idx="6">
                  <c:v>39264</c:v>
                </c:pt>
                <c:pt idx="7">
                  <c:v>39356</c:v>
                </c:pt>
                <c:pt idx="8">
                  <c:v>39448</c:v>
                </c:pt>
                <c:pt idx="9">
                  <c:v>39539</c:v>
                </c:pt>
                <c:pt idx="10">
                  <c:v>39630</c:v>
                </c:pt>
                <c:pt idx="11">
                  <c:v>39722</c:v>
                </c:pt>
                <c:pt idx="12">
                  <c:v>39814</c:v>
                </c:pt>
                <c:pt idx="13">
                  <c:v>39904</c:v>
                </c:pt>
                <c:pt idx="14">
                  <c:v>39995</c:v>
                </c:pt>
                <c:pt idx="15">
                  <c:v>40087</c:v>
                </c:pt>
                <c:pt idx="16">
                  <c:v>40179</c:v>
                </c:pt>
                <c:pt idx="17">
                  <c:v>40269</c:v>
                </c:pt>
                <c:pt idx="18">
                  <c:v>40360</c:v>
                </c:pt>
                <c:pt idx="19">
                  <c:v>40452</c:v>
                </c:pt>
                <c:pt idx="20">
                  <c:v>40544</c:v>
                </c:pt>
                <c:pt idx="21">
                  <c:v>40634</c:v>
                </c:pt>
                <c:pt idx="22">
                  <c:v>40725</c:v>
                </c:pt>
                <c:pt idx="23">
                  <c:v>40817</c:v>
                </c:pt>
                <c:pt idx="24">
                  <c:v>40909</c:v>
                </c:pt>
                <c:pt idx="25">
                  <c:v>41000</c:v>
                </c:pt>
                <c:pt idx="26">
                  <c:v>41091</c:v>
                </c:pt>
                <c:pt idx="27">
                  <c:v>41183</c:v>
                </c:pt>
                <c:pt idx="28">
                  <c:v>41275</c:v>
                </c:pt>
                <c:pt idx="29">
                  <c:v>41365</c:v>
                </c:pt>
                <c:pt idx="30">
                  <c:v>41456</c:v>
                </c:pt>
                <c:pt idx="31">
                  <c:v>41548</c:v>
                </c:pt>
                <c:pt idx="32">
                  <c:v>41640</c:v>
                </c:pt>
                <c:pt idx="33">
                  <c:v>41730</c:v>
                </c:pt>
                <c:pt idx="34">
                  <c:v>41821</c:v>
                </c:pt>
                <c:pt idx="35">
                  <c:v>41913</c:v>
                </c:pt>
                <c:pt idx="36">
                  <c:v>42005</c:v>
                </c:pt>
                <c:pt idx="37">
                  <c:v>42095</c:v>
                </c:pt>
                <c:pt idx="38">
                  <c:v>42186</c:v>
                </c:pt>
                <c:pt idx="39">
                  <c:v>42278</c:v>
                </c:pt>
                <c:pt idx="40">
                  <c:v>42370</c:v>
                </c:pt>
              </c:numCache>
            </c:numRef>
          </c:cat>
          <c:val>
            <c:numRef>
              <c:f>'Figure 3.1.4.4'!$L$5:$L$45</c:f>
              <c:numCache>
                <c:formatCode>General</c:formatCode>
                <c:ptCount val="4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numCache>
            </c:numRef>
          </c:val>
          <c:smooth val="0"/>
          <c:extLst>
            <c:ext xmlns:c16="http://schemas.microsoft.com/office/drawing/2014/chart" uri="{C3380CC4-5D6E-409C-BE32-E72D297353CC}">
              <c16:uniqueId val="{00000003-841F-47ED-B360-50CC08F4C6C2}"/>
            </c:ext>
          </c:extLst>
        </c:ser>
        <c:dLbls>
          <c:showLegendKey val="0"/>
          <c:showVal val="0"/>
          <c:showCatName val="0"/>
          <c:showSerName val="0"/>
          <c:showPercent val="0"/>
          <c:showBubbleSize val="0"/>
        </c:dLbls>
        <c:smooth val="0"/>
        <c:axId val="491868816"/>
        <c:axId val="1"/>
      </c:lineChart>
      <c:catAx>
        <c:axId val="491868816"/>
        <c:scaling>
          <c:orientation val="minMax"/>
        </c:scaling>
        <c:delete val="0"/>
        <c:axPos val="b"/>
        <c:numFmt formatCode="mm/yyyy" sourceLinked="0"/>
        <c:majorTickMark val="out"/>
        <c:minorTickMark val="none"/>
        <c:tickLblPos val="low"/>
        <c:txPr>
          <a:bodyPr rot="0" vert="horz"/>
          <a:lstStyle/>
          <a:p>
            <a:pPr>
              <a:defRPr lang="ru-RU"/>
            </a:pPr>
            <a:endParaRPr lang="ru-RU"/>
          </a:p>
        </c:txPr>
        <c:crossAx val="1"/>
        <c:crosses val="autoZero"/>
        <c:auto val="0"/>
        <c:lblAlgn val="ctr"/>
        <c:lblOffset val="100"/>
        <c:noMultiLvlLbl val="0"/>
      </c:catAx>
      <c:valAx>
        <c:axId val="1"/>
        <c:scaling>
          <c:orientation val="minMax"/>
          <c:max val="25"/>
          <c:min val="-18"/>
        </c:scaling>
        <c:delete val="0"/>
        <c:axPos val="l"/>
        <c:majorGridlines>
          <c:spPr>
            <a:ln w="0">
              <a:prstDash val="sysDot"/>
            </a:ln>
          </c:spPr>
        </c:majorGridlines>
        <c:numFmt formatCode="0.00" sourceLinked="1"/>
        <c:majorTickMark val="out"/>
        <c:minorTickMark val="none"/>
        <c:tickLblPos val="nextTo"/>
        <c:txPr>
          <a:bodyPr rot="0" vert="horz"/>
          <a:lstStyle/>
          <a:p>
            <a:pPr>
              <a:defRPr lang="ru-RU"/>
            </a:pPr>
            <a:endParaRPr lang="ru-RU"/>
          </a:p>
        </c:txPr>
        <c:crossAx val="491868816"/>
        <c:crosses val="autoZero"/>
        <c:crossBetween val="between"/>
      </c:valAx>
    </c:plotArea>
    <c:legend>
      <c:legendPos val="b"/>
      <c:layout>
        <c:manualLayout>
          <c:xMode val="edge"/>
          <c:yMode val="edge"/>
          <c:wMode val="edge"/>
          <c:hMode val="edge"/>
          <c:x val="1.3557211298683635E-2"/>
          <c:y val="0.81759169526886066"/>
          <c:w val="0.92627462833940377"/>
          <c:h val="1"/>
        </c:manualLayout>
      </c:layout>
      <c:overlay val="1"/>
      <c:spPr>
        <a:ln>
          <a:noFill/>
        </a:ln>
      </c:spPr>
      <c:txPr>
        <a:bodyPr/>
        <a:lstStyle/>
        <a:p>
          <a:pPr>
            <a:defRPr lang="ru-RU" sz="9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55" l="0.70000000000000062" r="0.70000000000000062" t="0.75000000000000155" header="0.30000000000000032" footer="0.30000000000000032"/>
    <c:pageSetup/>
  </c:printSettings>
</c:chartSpace>
</file>

<file path=xl/charts/chart9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6.0231772316864746E-2"/>
          <c:y val="3.5801833182067297E-2"/>
          <c:w val="0.88267024600121213"/>
          <c:h val="0.55387123668365301"/>
        </c:manualLayout>
      </c:layout>
      <c:areaChart>
        <c:grouping val="standard"/>
        <c:varyColors val="0"/>
        <c:ser>
          <c:idx val="0"/>
          <c:order val="0"/>
          <c:tx>
            <c:strRef>
              <c:f>'Figure 3.1.4.5'!$C$23</c:f>
              <c:strCache>
                <c:ptCount val="1"/>
                <c:pt idx="0">
                  <c:v>Extra buffer to minimal Overall level of capital (right axis)</c:v>
                </c:pt>
              </c:strCache>
            </c:strRef>
          </c:tx>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3.1.4.5'!$C$24:$C$31</c:f>
              <c:numCache>
                <c:formatCode>0.0</c:formatCode>
                <c:ptCount val="8"/>
                <c:pt idx="0">
                  <c:v>490.08699999999999</c:v>
                </c:pt>
                <c:pt idx="1">
                  <c:v>618.29999999999995</c:v>
                </c:pt>
                <c:pt idx="2">
                  <c:v>519.09900000000005</c:v>
                </c:pt>
                <c:pt idx="3">
                  <c:v>422.41899999999998</c:v>
                </c:pt>
                <c:pt idx="4">
                  <c:v>365.22300000000001</c:v>
                </c:pt>
                <c:pt idx="5">
                  <c:v>248.86500000000001</c:v>
                </c:pt>
                <c:pt idx="6">
                  <c:v>158.10900000000001</c:v>
                </c:pt>
                <c:pt idx="7">
                  <c:v>78.257000000000005</c:v>
                </c:pt>
              </c:numCache>
            </c:numRef>
          </c:val>
          <c:extLst>
            <c:ext xmlns:c16="http://schemas.microsoft.com/office/drawing/2014/chart" uri="{C3380CC4-5D6E-409C-BE32-E72D297353CC}">
              <c16:uniqueId val="{00000000-CB6A-46CF-8A93-97CF7F28BA86}"/>
            </c:ext>
          </c:extLst>
        </c:ser>
        <c:ser>
          <c:idx val="1"/>
          <c:order val="1"/>
          <c:tx>
            <c:strRef>
              <c:f>'Figure 3.1.4.5'!$D$23</c:f>
              <c:strCache>
                <c:ptCount val="1"/>
                <c:pt idx="0">
                  <c:v>Extra buffer to minimal Overall level of capital + conservation capital (right axis)</c:v>
                </c:pt>
              </c:strCache>
            </c:strRef>
          </c:tx>
          <c:spPr>
            <a:solidFill>
              <a:srgbClr val="FFC000"/>
            </a:solidFill>
          </c:spPr>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3.1.4.5'!$D$24:$D$31</c:f>
              <c:numCache>
                <c:formatCode>General</c:formatCode>
                <c:ptCount val="8"/>
                <c:pt idx="0" formatCode="0.0">
                  <c:v>490.08699999999999</c:v>
                </c:pt>
                <c:pt idx="1">
                  <c:v>618.29999999999995</c:v>
                </c:pt>
                <c:pt idx="2" formatCode="0.0">
                  <c:v>380.78199999999998</c:v>
                </c:pt>
                <c:pt idx="3" formatCode="0.0">
                  <c:v>250.19300000000001</c:v>
                </c:pt>
                <c:pt idx="4" formatCode="0.0">
                  <c:v>172.78299999999999</c:v>
                </c:pt>
                <c:pt idx="5" formatCode="0.0">
                  <c:v>96.903000000000006</c:v>
                </c:pt>
                <c:pt idx="6" formatCode="0.0">
                  <c:v>54.877000000000002</c:v>
                </c:pt>
                <c:pt idx="7" formatCode="0.0">
                  <c:v>21.966999999999999</c:v>
                </c:pt>
              </c:numCache>
            </c:numRef>
          </c:val>
          <c:extLst>
            <c:ext xmlns:c16="http://schemas.microsoft.com/office/drawing/2014/chart" uri="{C3380CC4-5D6E-409C-BE32-E72D297353CC}">
              <c16:uniqueId val="{00000001-CB6A-46CF-8A93-97CF7F28BA86}"/>
            </c:ext>
          </c:extLst>
        </c:ser>
        <c:ser>
          <c:idx val="4"/>
          <c:order val="4"/>
          <c:tx>
            <c:strRef>
              <c:f>'Figure 3.1.4.5'!$G$23</c:f>
              <c:strCache>
                <c:ptCount val="1"/>
                <c:pt idx="0">
                  <c:v>Capital deficiency to minimal Overall level of capital + conservation capital (right axis)</c:v>
                </c:pt>
              </c:strCache>
            </c:strRef>
          </c:tx>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3.1.4.5'!$G$24:$G$31</c:f>
              <c:numCache>
                <c:formatCode>General</c:formatCode>
                <c:ptCount val="8"/>
                <c:pt idx="3" formatCode="0.0">
                  <c:v>-5.4922800775000002</c:v>
                </c:pt>
                <c:pt idx="4" formatCode="0.0">
                  <c:v>-44.462983078888897</c:v>
                </c:pt>
                <c:pt idx="5" formatCode="0.0">
                  <c:v>-104.745717718194</c:v>
                </c:pt>
                <c:pt idx="6" formatCode="0.0">
                  <c:v>-198.88414324125</c:v>
                </c:pt>
                <c:pt idx="7" formatCode="0.0">
                  <c:v>-323.90909285875</c:v>
                </c:pt>
              </c:numCache>
            </c:numRef>
          </c:val>
          <c:extLst>
            <c:ext xmlns:c16="http://schemas.microsoft.com/office/drawing/2014/chart" uri="{C3380CC4-5D6E-409C-BE32-E72D297353CC}">
              <c16:uniqueId val="{00000002-CB6A-46CF-8A93-97CF7F28BA86}"/>
            </c:ext>
          </c:extLst>
        </c:ser>
        <c:ser>
          <c:idx val="6"/>
          <c:order val="6"/>
          <c:tx>
            <c:strRef>
              <c:f>'Figure 3.1.4.5'!$I$23</c:f>
              <c:strCache>
                <c:ptCount val="1"/>
                <c:pt idx="0">
                  <c:v>Capital deficiency to minimal Overall level of capital (right axis)</c:v>
                </c:pt>
              </c:strCache>
            </c:strRef>
          </c:tx>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3.1.4.5'!$I$24:$I$31</c:f>
              <c:numCache>
                <c:formatCode>General</c:formatCode>
                <c:ptCount val="8"/>
                <c:pt idx="5" formatCode="0.0">
                  <c:v>-19.805936694444402</c:v>
                </c:pt>
                <c:pt idx="6" formatCode="0.0">
                  <c:v>-65.213079120000003</c:v>
                </c:pt>
                <c:pt idx="7" formatCode="0.0">
                  <c:v>-143.29592867375001</c:v>
                </c:pt>
              </c:numCache>
            </c:numRef>
          </c:val>
          <c:extLst>
            <c:ext xmlns:c16="http://schemas.microsoft.com/office/drawing/2014/chart" uri="{C3380CC4-5D6E-409C-BE32-E72D297353CC}">
              <c16:uniqueId val="{00000003-CB6A-46CF-8A93-97CF7F28BA86}"/>
            </c:ext>
          </c:extLst>
        </c:ser>
        <c:dLbls>
          <c:showLegendKey val="0"/>
          <c:showVal val="0"/>
          <c:showCatName val="0"/>
          <c:showSerName val="0"/>
          <c:showPercent val="0"/>
          <c:showBubbleSize val="0"/>
        </c:dLbls>
        <c:axId val="3"/>
        <c:axId val="4"/>
      </c:areaChart>
      <c:lineChart>
        <c:grouping val="standard"/>
        <c:varyColors val="0"/>
        <c:ser>
          <c:idx val="2"/>
          <c:order val="2"/>
          <c:tx>
            <c:strRef>
              <c:f>'Figure 3.1.4.5'!$E$23</c:f>
              <c:strCache>
                <c:ptCount val="1"/>
                <c:pt idx="0">
                  <c:v>Extra buffer to minimal Overall level of capital (left axis)</c:v>
                </c:pt>
              </c:strCache>
            </c:strRef>
          </c:tx>
          <c:spPr>
            <a:ln w="38100"/>
          </c:spPr>
          <c:marker>
            <c:symbol val="circle"/>
            <c:size val="3"/>
          </c:marker>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3.1.4.5'!$E$24:$E$31</c:f>
              <c:numCache>
                <c:formatCode>0.00</c:formatCode>
                <c:ptCount val="8"/>
                <c:pt idx="0">
                  <c:v>0.06</c:v>
                </c:pt>
                <c:pt idx="1">
                  <c:v>7.8299999999999995E-2</c:v>
                </c:pt>
                <c:pt idx="2">
                  <c:v>6.5699999999999995E-2</c:v>
                </c:pt>
                <c:pt idx="3">
                  <c:v>5.3499999999999999E-2</c:v>
                </c:pt>
                <c:pt idx="4">
                  <c:v>4.6199999999999998E-2</c:v>
                </c:pt>
                <c:pt idx="5">
                  <c:v>4.4600000000000001E-2</c:v>
                </c:pt>
                <c:pt idx="6">
                  <c:v>3.0499999999999999E-2</c:v>
                </c:pt>
                <c:pt idx="7">
                  <c:v>2.9700000000000001E-2</c:v>
                </c:pt>
              </c:numCache>
            </c:numRef>
          </c:val>
          <c:smooth val="0"/>
          <c:extLst>
            <c:ext xmlns:c16="http://schemas.microsoft.com/office/drawing/2014/chart" uri="{C3380CC4-5D6E-409C-BE32-E72D297353CC}">
              <c16:uniqueId val="{00000004-CB6A-46CF-8A93-97CF7F28BA86}"/>
            </c:ext>
          </c:extLst>
        </c:ser>
        <c:ser>
          <c:idx val="3"/>
          <c:order val="3"/>
          <c:tx>
            <c:strRef>
              <c:f>'Figure 3.1.4.5'!$F$23</c:f>
              <c:strCache>
                <c:ptCount val="1"/>
                <c:pt idx="0">
                  <c:v>Extra buffer to minimal Overall level of capital + conservation capital (left axis)</c:v>
                </c:pt>
              </c:strCache>
            </c:strRef>
          </c:tx>
          <c:spPr>
            <a:ln w="38100"/>
          </c:spPr>
          <c:marker>
            <c:symbol val="circle"/>
            <c:size val="3"/>
          </c:marker>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3.1.4.5'!$F$24:$F$31</c:f>
              <c:numCache>
                <c:formatCode>0.00</c:formatCode>
                <c:ptCount val="8"/>
                <c:pt idx="0">
                  <c:v>0.06</c:v>
                </c:pt>
                <c:pt idx="1">
                  <c:v>7.8299999999999995E-2</c:v>
                </c:pt>
                <c:pt idx="2">
                  <c:v>4.82E-2</c:v>
                </c:pt>
                <c:pt idx="3">
                  <c:v>3.8199999999999998E-2</c:v>
                </c:pt>
                <c:pt idx="4">
                  <c:v>3.09E-2</c:v>
                </c:pt>
                <c:pt idx="5">
                  <c:v>3.6700000000000003E-2</c:v>
                </c:pt>
                <c:pt idx="6">
                  <c:v>2.4799999999999999E-2</c:v>
                </c:pt>
                <c:pt idx="7">
                  <c:v>1.44E-2</c:v>
                </c:pt>
              </c:numCache>
            </c:numRef>
          </c:val>
          <c:smooth val="0"/>
          <c:extLst>
            <c:ext xmlns:c16="http://schemas.microsoft.com/office/drawing/2014/chart" uri="{C3380CC4-5D6E-409C-BE32-E72D297353CC}">
              <c16:uniqueId val="{00000005-CB6A-46CF-8A93-97CF7F28BA86}"/>
            </c:ext>
          </c:extLst>
        </c:ser>
        <c:ser>
          <c:idx val="5"/>
          <c:order val="5"/>
          <c:tx>
            <c:strRef>
              <c:f>'Figure 3.1.4.5'!$H$23</c:f>
              <c:strCache>
                <c:ptCount val="1"/>
                <c:pt idx="0">
                  <c:v>Capital deficiency to minimal Overall level of capital + conservation capital (left axis)</c:v>
                </c:pt>
              </c:strCache>
            </c:strRef>
          </c:tx>
          <c:spPr>
            <a:ln w="38100"/>
          </c:spPr>
          <c:marker>
            <c:symbol val="circle"/>
            <c:size val="3"/>
          </c:marker>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3.1.4.5'!$H$24:$H$31</c:f>
              <c:numCache>
                <c:formatCode>General</c:formatCode>
                <c:ptCount val="8"/>
                <c:pt idx="3" formatCode="0.00">
                  <c:v>-4.0921208625241297E-3</c:v>
                </c:pt>
                <c:pt idx="4" formatCode="0.00">
                  <c:v>-1.9233709539345199E-2</c:v>
                </c:pt>
                <c:pt idx="5" formatCode="0.00">
                  <c:v>-1.9918288551867398E-2</c:v>
                </c:pt>
                <c:pt idx="6" formatCode="0.00">
                  <c:v>-3.4967988388471198E-2</c:v>
                </c:pt>
                <c:pt idx="7" formatCode="0.00">
                  <c:v>-5.0778012837220998E-2</c:v>
                </c:pt>
              </c:numCache>
            </c:numRef>
          </c:val>
          <c:smooth val="0"/>
          <c:extLst>
            <c:ext xmlns:c16="http://schemas.microsoft.com/office/drawing/2014/chart" uri="{C3380CC4-5D6E-409C-BE32-E72D297353CC}">
              <c16:uniqueId val="{00000006-CB6A-46CF-8A93-97CF7F28BA86}"/>
            </c:ext>
          </c:extLst>
        </c:ser>
        <c:ser>
          <c:idx val="7"/>
          <c:order val="7"/>
          <c:tx>
            <c:strRef>
              <c:f>'Figure 3.1.4.5'!$J$23</c:f>
              <c:strCache>
                <c:ptCount val="1"/>
                <c:pt idx="0">
                  <c:v>Capital deficiency to minimal Overall level of capital (left axis)</c:v>
                </c:pt>
              </c:strCache>
            </c:strRef>
          </c:tx>
          <c:spPr>
            <a:ln w="38100"/>
          </c:spPr>
          <c:marker>
            <c:symbol val="circle"/>
            <c:size val="3"/>
          </c:marker>
          <c:cat>
            <c:numRef>
              <c:f>'Figure 3.1.4.5'!$B$24:$B$31</c:f>
              <c:numCache>
                <c:formatCode>m/d/yyyy</c:formatCode>
                <c:ptCount val="8"/>
                <c:pt idx="0">
                  <c:v>41091</c:v>
                </c:pt>
                <c:pt idx="1">
                  <c:v>41456</c:v>
                </c:pt>
                <c:pt idx="2">
                  <c:v>41640</c:v>
                </c:pt>
                <c:pt idx="3">
                  <c:v>42005</c:v>
                </c:pt>
                <c:pt idx="4">
                  <c:v>42370</c:v>
                </c:pt>
                <c:pt idx="5">
                  <c:v>42736</c:v>
                </c:pt>
                <c:pt idx="6">
                  <c:v>43101</c:v>
                </c:pt>
                <c:pt idx="7">
                  <c:v>43466</c:v>
                </c:pt>
              </c:numCache>
            </c:numRef>
          </c:cat>
          <c:val>
            <c:numRef>
              <c:f>'Figure 3.1.4.5'!$J$24:$J$31</c:f>
              <c:numCache>
                <c:formatCode>General</c:formatCode>
                <c:ptCount val="8"/>
                <c:pt idx="5" formatCode="0.00">
                  <c:v>-8.5676130380121802E-3</c:v>
                </c:pt>
                <c:pt idx="6" formatCode="0.00">
                  <c:v>-1.9918288551867398E-2</c:v>
                </c:pt>
                <c:pt idx="7" formatCode="0.00">
                  <c:v>-2.7248938837867099E-2</c:v>
                </c:pt>
              </c:numCache>
            </c:numRef>
          </c:val>
          <c:smooth val="0"/>
          <c:extLst>
            <c:ext xmlns:c16="http://schemas.microsoft.com/office/drawing/2014/chart" uri="{C3380CC4-5D6E-409C-BE32-E72D297353CC}">
              <c16:uniqueId val="{00000007-CB6A-46CF-8A93-97CF7F28BA86}"/>
            </c:ext>
          </c:extLst>
        </c:ser>
        <c:dLbls>
          <c:showLegendKey val="0"/>
          <c:showVal val="0"/>
          <c:showCatName val="0"/>
          <c:showSerName val="0"/>
          <c:showPercent val="0"/>
          <c:showBubbleSize val="0"/>
        </c:dLbls>
        <c:marker val="1"/>
        <c:smooth val="0"/>
        <c:axId val="492001176"/>
        <c:axId val="1"/>
      </c:lineChart>
      <c:catAx>
        <c:axId val="492001176"/>
        <c:scaling>
          <c:orientation val="minMax"/>
        </c:scaling>
        <c:delete val="0"/>
        <c:axPos val="b"/>
        <c:numFmt formatCode="mm/yyyy" sourceLinked="0"/>
        <c:majorTickMark val="out"/>
        <c:minorTickMark val="none"/>
        <c:tickLblPos val="low"/>
        <c:txPr>
          <a:bodyPr/>
          <a:lstStyle/>
          <a:p>
            <a:pPr>
              <a:defRPr lang="ru-RU"/>
            </a:pPr>
            <a:endParaRPr lang="ru-RU"/>
          </a:p>
        </c:txPr>
        <c:crossAx val="1"/>
        <c:crossesAt val="0"/>
        <c:auto val="0"/>
        <c:lblAlgn val="ctr"/>
        <c:lblOffset val="100"/>
        <c:noMultiLvlLbl val="0"/>
      </c:catAx>
      <c:valAx>
        <c:axId val="1"/>
        <c:scaling>
          <c:orientation val="minMax"/>
        </c:scaling>
        <c:delete val="0"/>
        <c:axPos val="l"/>
        <c:majorGridlines>
          <c:spPr>
            <a:ln w="0">
              <a:prstDash val="sysDot"/>
            </a:ln>
          </c:spPr>
        </c:majorGridlines>
        <c:title>
          <c:tx>
            <c:rich>
              <a:bodyPr rot="-5400000" vert="horz"/>
              <a:lstStyle/>
              <a:p>
                <a:pPr>
                  <a:defRPr lang="ru-RU" b="0"/>
                </a:pPr>
                <a:r>
                  <a:rPr lang="en-US" b="0"/>
                  <a:t>as </a:t>
                </a:r>
                <a:r>
                  <a:rPr lang="ru-RU" b="0"/>
                  <a:t>%</a:t>
                </a:r>
                <a:r>
                  <a:rPr lang="en-US" b="0"/>
                  <a:t> of  RWA</a:t>
                </a:r>
                <a:r>
                  <a:rPr lang="ru-RU" b="0"/>
                  <a:t> </a:t>
                </a:r>
              </a:p>
            </c:rich>
          </c:tx>
          <c:overlay val="0"/>
        </c:title>
        <c:numFmt formatCode="0.00" sourceLinked="1"/>
        <c:majorTickMark val="out"/>
        <c:minorTickMark val="none"/>
        <c:tickLblPos val="nextTo"/>
        <c:txPr>
          <a:bodyPr/>
          <a:lstStyle/>
          <a:p>
            <a:pPr>
              <a:defRPr lang="ru-RU"/>
            </a:pPr>
            <a:endParaRPr lang="ru-RU"/>
          </a:p>
        </c:txPr>
        <c:crossAx val="492001176"/>
        <c:crosses val="autoZero"/>
        <c:crossBetween val="between"/>
      </c:valAx>
      <c:dateAx>
        <c:axId val="3"/>
        <c:scaling>
          <c:orientation val="minMax"/>
        </c:scaling>
        <c:delete val="1"/>
        <c:axPos val="b"/>
        <c:numFmt formatCode="m/d/yyyy" sourceLinked="1"/>
        <c:majorTickMark val="out"/>
        <c:minorTickMark val="none"/>
        <c:tickLblPos val="nextTo"/>
        <c:crossAx val="4"/>
        <c:crossesAt val="0"/>
        <c:auto val="1"/>
        <c:lblOffset val="100"/>
        <c:baseTimeUnit val="months"/>
      </c:dateAx>
      <c:valAx>
        <c:axId val="4"/>
        <c:scaling>
          <c:orientation val="minMax"/>
          <c:max val="700"/>
          <c:min val="-500"/>
        </c:scaling>
        <c:delete val="0"/>
        <c:axPos val="r"/>
        <c:title>
          <c:tx>
            <c:rich>
              <a:bodyPr rot="5400000" vert="horz"/>
              <a:lstStyle/>
              <a:p>
                <a:pPr>
                  <a:defRPr lang="ru-RU" b="0"/>
                </a:pPr>
                <a:r>
                  <a:rPr lang="en-US" b="0"/>
                  <a:t>KZT bln.</a:t>
                </a:r>
              </a:p>
            </c:rich>
          </c:tx>
          <c:overlay val="0"/>
        </c:title>
        <c:numFmt formatCode="#,##0" sourceLinked="0"/>
        <c:majorTickMark val="out"/>
        <c:minorTickMark val="none"/>
        <c:tickLblPos val="nextTo"/>
        <c:txPr>
          <a:bodyPr/>
          <a:lstStyle/>
          <a:p>
            <a:pPr>
              <a:defRPr lang="ru-RU"/>
            </a:pPr>
            <a:endParaRPr lang="ru-RU"/>
          </a:p>
        </c:txPr>
        <c:crossAx val="3"/>
        <c:crosses val="max"/>
        <c:crossBetween val="between"/>
        <c:majorUnit val="100"/>
      </c:valAx>
    </c:plotArea>
    <c:legend>
      <c:legendPos val="b"/>
      <c:layout>
        <c:manualLayout>
          <c:xMode val="edge"/>
          <c:yMode val="edge"/>
          <c:wMode val="edge"/>
          <c:hMode val="edge"/>
          <c:x val="2.3523303392824161E-2"/>
          <c:y val="0.66937378415933302"/>
          <c:w val="1"/>
          <c:h val="0.98706438165817512"/>
        </c:manualLayout>
      </c:layout>
      <c:overlay val="0"/>
      <c:txPr>
        <a:bodyPr/>
        <a:lstStyle/>
        <a:p>
          <a:pPr>
            <a:defRPr lang="ru-RU" sz="800"/>
          </a:pPr>
          <a:endParaRPr lang="ru-RU"/>
        </a:p>
      </c:txPr>
    </c:legend>
    <c:plotVisOnly val="1"/>
    <c:dispBlanksAs val="zero"/>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0.75000000000000155" l="0.70000000000000062" r="0.70000000000000062" t="0.75000000000000155" header="0.30000000000000032" footer="0.30000000000000032"/>
    <c:pageSetup/>
  </c:printSettings>
</c:chartSpace>
</file>

<file path=xl/charts/chart9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044198364156545"/>
          <c:y val="4.8231511254019303E-2"/>
          <c:w val="0.85542336420558063"/>
          <c:h val="0.47588424437299165"/>
        </c:manualLayout>
      </c:layout>
      <c:barChart>
        <c:barDir val="col"/>
        <c:grouping val="percentStacked"/>
        <c:varyColors val="0"/>
        <c:ser>
          <c:idx val="0"/>
          <c:order val="0"/>
          <c:tx>
            <c:strRef>
              <c:f>'Figure 3.2.1.1'!$D$4</c:f>
              <c:strCache>
                <c:ptCount val="1"/>
                <c:pt idx="0">
                  <c:v>Compulsory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3.2.1.1'!$D$5:$D$23</c:f>
              <c:numCache>
                <c:formatCode>0.0</c:formatCode>
                <c:ptCount val="19"/>
                <c:pt idx="0">
                  <c:v>26.489310233942515</c:v>
                </c:pt>
                <c:pt idx="1">
                  <c:v>25.318700768909743</c:v>
                </c:pt>
                <c:pt idx="2">
                  <c:v>19.49526308491615</c:v>
                </c:pt>
                <c:pt idx="3">
                  <c:v>21.44450673584349</c:v>
                </c:pt>
                <c:pt idx="4">
                  <c:v>26.442922890362041</c:v>
                </c:pt>
                <c:pt idx="5">
                  <c:v>25.901960322962513</c:v>
                </c:pt>
                <c:pt idx="6">
                  <c:v>15.228182755250558</c:v>
                </c:pt>
                <c:pt idx="7">
                  <c:v>19.55103869672018</c:v>
                </c:pt>
                <c:pt idx="8">
                  <c:v>22.750907214038758</c:v>
                </c:pt>
                <c:pt idx="10">
                  <c:v>37.963665983428697</c:v>
                </c:pt>
                <c:pt idx="11">
                  <c:v>36.967062581337039</c:v>
                </c:pt>
                <c:pt idx="12">
                  <c:v>33.912053185169484</c:v>
                </c:pt>
                <c:pt idx="13">
                  <c:v>32.142840310189442</c:v>
                </c:pt>
                <c:pt idx="14">
                  <c:v>27.038980976368116</c:v>
                </c:pt>
                <c:pt idx="15">
                  <c:v>27.208269259664991</c:v>
                </c:pt>
                <c:pt idx="16">
                  <c:v>27.050746999755081</c:v>
                </c:pt>
                <c:pt idx="17">
                  <c:v>24.777728355996381</c:v>
                </c:pt>
                <c:pt idx="18">
                  <c:v>24.973876813593272</c:v>
                </c:pt>
              </c:numCache>
            </c:numRef>
          </c:val>
          <c:extLst>
            <c:ext xmlns:c16="http://schemas.microsoft.com/office/drawing/2014/chart" uri="{C3380CC4-5D6E-409C-BE32-E72D297353CC}">
              <c16:uniqueId val="{00000000-961A-4D0B-8C71-9E8BCC5A9575}"/>
            </c:ext>
          </c:extLst>
        </c:ser>
        <c:ser>
          <c:idx val="1"/>
          <c:order val="1"/>
          <c:tx>
            <c:strRef>
              <c:f>'Figure 3.2.1.1'!$E$4</c:f>
              <c:strCache>
                <c:ptCount val="1"/>
                <c:pt idx="0">
                  <c:v>Life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3.2.1.1'!$E$5:$E$23</c:f>
              <c:numCache>
                <c:formatCode>0.0</c:formatCode>
                <c:ptCount val="19"/>
                <c:pt idx="0">
                  <c:v>1.1098215698567973</c:v>
                </c:pt>
                <c:pt idx="1">
                  <c:v>1.1826807445451717</c:v>
                </c:pt>
                <c:pt idx="2">
                  <c:v>1.0243999557146051</c:v>
                </c:pt>
                <c:pt idx="3">
                  <c:v>1.5458723351021264</c:v>
                </c:pt>
                <c:pt idx="4">
                  <c:v>2.6759015990047192</c:v>
                </c:pt>
                <c:pt idx="5">
                  <c:v>3.687914793207927</c:v>
                </c:pt>
                <c:pt idx="6">
                  <c:v>4.7848814666811412</c:v>
                </c:pt>
                <c:pt idx="7">
                  <c:v>5.8549200057103938</c:v>
                </c:pt>
                <c:pt idx="8">
                  <c:v>6.6105008046329266</c:v>
                </c:pt>
                <c:pt idx="10">
                  <c:v>0.64826508742997924</c:v>
                </c:pt>
                <c:pt idx="11">
                  <c:v>0.65001513030777081</c:v>
                </c:pt>
                <c:pt idx="12">
                  <c:v>0.91151334682518359</c:v>
                </c:pt>
                <c:pt idx="13">
                  <c:v>0.6717498914539265</c:v>
                </c:pt>
                <c:pt idx="14">
                  <c:v>0.51621544323532409</c:v>
                </c:pt>
                <c:pt idx="15">
                  <c:v>0.56677756207783991</c:v>
                </c:pt>
                <c:pt idx="16">
                  <c:v>0.54037880643317826</c:v>
                </c:pt>
                <c:pt idx="17">
                  <c:v>0.67059148587837081</c:v>
                </c:pt>
                <c:pt idx="18">
                  <c:v>0.67470475702682264</c:v>
                </c:pt>
              </c:numCache>
            </c:numRef>
          </c:val>
          <c:extLst>
            <c:ext xmlns:c16="http://schemas.microsoft.com/office/drawing/2014/chart" uri="{C3380CC4-5D6E-409C-BE32-E72D297353CC}">
              <c16:uniqueId val="{00000001-961A-4D0B-8C71-9E8BCC5A9575}"/>
            </c:ext>
          </c:extLst>
        </c:ser>
        <c:ser>
          <c:idx val="2"/>
          <c:order val="2"/>
          <c:tx>
            <c:strRef>
              <c:f>'Figure 3.2.1.1'!$F$4</c:f>
              <c:strCache>
                <c:ptCount val="1"/>
                <c:pt idx="0">
                  <c:v>Annuity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3.2.1.1'!$F$5:$F$23</c:f>
              <c:numCache>
                <c:formatCode>0.0</c:formatCode>
                <c:ptCount val="19"/>
                <c:pt idx="0">
                  <c:v>10.815223427059999</c:v>
                </c:pt>
                <c:pt idx="1">
                  <c:v>12.139213019312152</c:v>
                </c:pt>
                <c:pt idx="2">
                  <c:v>9.8730078531471506</c:v>
                </c:pt>
                <c:pt idx="3">
                  <c:v>11.321794587963863</c:v>
                </c:pt>
                <c:pt idx="4">
                  <c:v>12.25431087600125</c:v>
                </c:pt>
                <c:pt idx="5">
                  <c:v>13.676095645425109</c:v>
                </c:pt>
                <c:pt idx="6">
                  <c:v>13.527978891959508</c:v>
                </c:pt>
                <c:pt idx="7">
                  <c:v>17.389713191728674</c:v>
                </c:pt>
                <c:pt idx="8">
                  <c:v>17.015951956169939</c:v>
                </c:pt>
                <c:pt idx="10">
                  <c:v>20.503334957970846</c:v>
                </c:pt>
                <c:pt idx="11">
                  <c:v>23.43786255264866</c:v>
                </c:pt>
                <c:pt idx="12">
                  <c:v>26.225519317092171</c:v>
                </c:pt>
                <c:pt idx="13">
                  <c:v>28.217783255246449</c:v>
                </c:pt>
                <c:pt idx="14">
                  <c:v>27.767260670518269</c:v>
                </c:pt>
                <c:pt idx="15">
                  <c:v>31.982234882442967</c:v>
                </c:pt>
                <c:pt idx="16">
                  <c:v>40.723977467548366</c:v>
                </c:pt>
                <c:pt idx="17">
                  <c:v>43.948516449630162</c:v>
                </c:pt>
                <c:pt idx="18">
                  <c:v>43.824483071047432</c:v>
                </c:pt>
              </c:numCache>
            </c:numRef>
          </c:val>
          <c:extLst>
            <c:ext xmlns:c16="http://schemas.microsoft.com/office/drawing/2014/chart" uri="{C3380CC4-5D6E-409C-BE32-E72D297353CC}">
              <c16:uniqueId val="{00000002-961A-4D0B-8C71-9E8BCC5A9575}"/>
            </c:ext>
          </c:extLst>
        </c:ser>
        <c:ser>
          <c:idx val="3"/>
          <c:order val="3"/>
          <c:tx>
            <c:strRef>
              <c:f>'Figure 3.2.1.1'!$G$4</c:f>
              <c:strCache>
                <c:ptCount val="1"/>
                <c:pt idx="0">
                  <c:v>Accident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3.2.1.1'!$G$5:$G$23</c:f>
              <c:numCache>
                <c:formatCode>0.0</c:formatCode>
                <c:ptCount val="19"/>
                <c:pt idx="0">
                  <c:v>4.427744284333559</c:v>
                </c:pt>
                <c:pt idx="1">
                  <c:v>4.8262104629099625</c:v>
                </c:pt>
                <c:pt idx="2">
                  <c:v>4.585167086869216</c:v>
                </c:pt>
                <c:pt idx="3">
                  <c:v>5.4670894155860319</c:v>
                </c:pt>
                <c:pt idx="4">
                  <c:v>6.1268985915799528</c:v>
                </c:pt>
                <c:pt idx="5">
                  <c:v>6.3092885136239518</c:v>
                </c:pt>
                <c:pt idx="6">
                  <c:v>7.2070259007102679</c:v>
                </c:pt>
                <c:pt idx="7">
                  <c:v>9.00011615876282</c:v>
                </c:pt>
                <c:pt idx="8">
                  <c:v>8.4075897783607321</c:v>
                </c:pt>
                <c:pt idx="10">
                  <c:v>2.1350193955013119</c:v>
                </c:pt>
                <c:pt idx="11">
                  <c:v>2.0419480010865465</c:v>
                </c:pt>
                <c:pt idx="12">
                  <c:v>1.0780374534420241</c:v>
                </c:pt>
                <c:pt idx="13">
                  <c:v>1.2337581794653707</c:v>
                </c:pt>
                <c:pt idx="14">
                  <c:v>1.0318952158579928</c:v>
                </c:pt>
                <c:pt idx="15">
                  <c:v>0.9364163119965333</c:v>
                </c:pt>
                <c:pt idx="16">
                  <c:v>0.76769532206710744</c:v>
                </c:pt>
                <c:pt idx="17">
                  <c:v>0.63239439017122845</c:v>
                </c:pt>
                <c:pt idx="18">
                  <c:v>0.5129296868358052</c:v>
                </c:pt>
              </c:numCache>
            </c:numRef>
          </c:val>
          <c:extLst>
            <c:ext xmlns:c16="http://schemas.microsoft.com/office/drawing/2014/chart" uri="{C3380CC4-5D6E-409C-BE32-E72D297353CC}">
              <c16:uniqueId val="{00000003-961A-4D0B-8C71-9E8BCC5A9575}"/>
            </c:ext>
          </c:extLst>
        </c:ser>
        <c:ser>
          <c:idx val="4"/>
          <c:order val="4"/>
          <c:tx>
            <c:strRef>
              <c:f>'Figure 3.2.1.1'!$H$4</c:f>
              <c:strCache>
                <c:ptCount val="1"/>
                <c:pt idx="0">
                  <c:v>Health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3.2.1.1'!$H$5:$H$23</c:f>
              <c:numCache>
                <c:formatCode>0.0</c:formatCode>
                <c:ptCount val="19"/>
                <c:pt idx="0">
                  <c:v>7.6619844724694923</c:v>
                </c:pt>
                <c:pt idx="1">
                  <c:v>6.9618377002548621</c:v>
                </c:pt>
                <c:pt idx="2">
                  <c:v>13.446708660067481</c:v>
                </c:pt>
                <c:pt idx="3">
                  <c:v>9.481784646850139</c:v>
                </c:pt>
                <c:pt idx="4">
                  <c:v>8.1659660737039239</c:v>
                </c:pt>
                <c:pt idx="5">
                  <c:v>6.8184439094386429</c:v>
                </c:pt>
                <c:pt idx="6">
                  <c:v>14.797055987949905</c:v>
                </c:pt>
                <c:pt idx="7">
                  <c:v>11.030317778650661</c:v>
                </c:pt>
                <c:pt idx="8">
                  <c:v>8.5759574338587399</c:v>
                </c:pt>
                <c:pt idx="10">
                  <c:v>26.33599551332982</c:v>
                </c:pt>
                <c:pt idx="11">
                  <c:v>25.385068411921235</c:v>
                </c:pt>
                <c:pt idx="12">
                  <c:v>20.602129280190891</c:v>
                </c:pt>
                <c:pt idx="13">
                  <c:v>22.031450254860548</c:v>
                </c:pt>
                <c:pt idx="14">
                  <c:v>19.282657667142221</c:v>
                </c:pt>
                <c:pt idx="15">
                  <c:v>19.56616387352684</c:v>
                </c:pt>
                <c:pt idx="16">
                  <c:v>14.46938525593926</c:v>
                </c:pt>
                <c:pt idx="17">
                  <c:v>13.966953047454597</c:v>
                </c:pt>
                <c:pt idx="18">
                  <c:v>15.35590081682183</c:v>
                </c:pt>
              </c:numCache>
            </c:numRef>
          </c:val>
          <c:extLst>
            <c:ext xmlns:c16="http://schemas.microsoft.com/office/drawing/2014/chart" uri="{C3380CC4-5D6E-409C-BE32-E72D297353CC}">
              <c16:uniqueId val="{00000004-961A-4D0B-8C71-9E8BCC5A9575}"/>
            </c:ext>
          </c:extLst>
        </c:ser>
        <c:ser>
          <c:idx val="5"/>
          <c:order val="5"/>
          <c:tx>
            <c:strRef>
              <c:f>'Figure 3.2.1.1'!$I$4</c:f>
              <c:strCache>
                <c:ptCount val="1"/>
                <c:pt idx="0">
                  <c:v>Voluntary Property Insurance</c:v>
                </c:pt>
              </c:strCache>
            </c:strRef>
          </c:tx>
          <c:invertIfNegative val="0"/>
          <c:cat>
            <c:multiLvlStrRef>
              <c:f>'Figure 3.2.1.1'!$B$5:$C$23</c:f>
              <c:multiLvlStrCache>
                <c:ptCount val="19"/>
                <c:lvl>
                  <c:pt idx="0">
                    <c:v>10.2010</c:v>
                  </c:pt>
                  <c:pt idx="1">
                    <c:v>01.2011</c:v>
                  </c:pt>
                  <c:pt idx="2">
                    <c:v>04.2011</c:v>
                  </c:pt>
                  <c:pt idx="3">
                    <c:v>07.2011</c:v>
                  </c:pt>
                  <c:pt idx="4">
                    <c:v>10.2011</c:v>
                  </c:pt>
                  <c:pt idx="5">
                    <c:v>01.2012</c:v>
                  </c:pt>
                  <c:pt idx="6">
                    <c:v>04.2012</c:v>
                  </c:pt>
                  <c:pt idx="7">
                    <c:v>07.2012</c:v>
                  </c:pt>
                  <c:pt idx="8">
                    <c:v>10.2012</c:v>
                  </c:pt>
                  <c:pt idx="10">
                    <c:v>10.2010</c:v>
                  </c:pt>
                  <c:pt idx="11">
                    <c:v>01.2011</c:v>
                  </c:pt>
                  <c:pt idx="12">
                    <c:v>04.2011</c:v>
                  </c:pt>
                  <c:pt idx="13">
                    <c:v>07.2011</c:v>
                  </c:pt>
                  <c:pt idx="14">
                    <c:v>10.2011</c:v>
                  </c:pt>
                  <c:pt idx="15">
                    <c:v>01.2012</c:v>
                  </c:pt>
                  <c:pt idx="16">
                    <c:v>04.2012</c:v>
                  </c:pt>
                  <c:pt idx="17">
                    <c:v>07.2012</c:v>
                  </c:pt>
                  <c:pt idx="18">
                    <c:v>10.2012</c:v>
                  </c:pt>
                </c:lvl>
                <c:lvl>
                  <c:pt idx="0">
                    <c:v>Premiums</c:v>
                  </c:pt>
                  <c:pt idx="10">
                    <c:v>Payouts</c:v>
                  </c:pt>
                </c:lvl>
              </c:multiLvlStrCache>
            </c:multiLvlStrRef>
          </c:cat>
          <c:val>
            <c:numRef>
              <c:f>'Figure 3.2.1.1'!$I$5:$I$23</c:f>
              <c:numCache>
                <c:formatCode>0.0</c:formatCode>
                <c:ptCount val="19"/>
                <c:pt idx="0">
                  <c:v>49.495916012337645</c:v>
                </c:pt>
                <c:pt idx="1">
                  <c:v>49.571357304068115</c:v>
                </c:pt>
                <c:pt idx="2">
                  <c:v>51.575453359285397</c:v>
                </c:pt>
                <c:pt idx="3">
                  <c:v>50.738952278654345</c:v>
                </c:pt>
                <c:pt idx="4">
                  <c:v>44.33399996934812</c:v>
                </c:pt>
                <c:pt idx="5">
                  <c:v>43.60629681534185</c:v>
                </c:pt>
                <c:pt idx="6">
                  <c:v>44.399181538072661</c:v>
                </c:pt>
                <c:pt idx="7">
                  <c:v>37.173894168427267</c:v>
                </c:pt>
                <c:pt idx="8">
                  <c:v>36.639092812938905</c:v>
                </c:pt>
                <c:pt idx="10">
                  <c:v>12.413719062339345</c:v>
                </c:pt>
                <c:pt idx="11">
                  <c:v>11.518043322698752</c:v>
                </c:pt>
                <c:pt idx="12">
                  <c:v>17.270747417280248</c:v>
                </c:pt>
                <c:pt idx="13">
                  <c:v>15.702418108784261</c:v>
                </c:pt>
                <c:pt idx="14">
                  <c:v>24.36299002687808</c:v>
                </c:pt>
                <c:pt idx="15">
                  <c:v>19.740138110290825</c:v>
                </c:pt>
                <c:pt idx="16">
                  <c:v>16.447816148257001</c:v>
                </c:pt>
                <c:pt idx="17">
                  <c:v>16.003816270869269</c:v>
                </c:pt>
                <c:pt idx="18">
                  <c:v>14.658104854674839</c:v>
                </c:pt>
              </c:numCache>
            </c:numRef>
          </c:val>
          <c:extLst>
            <c:ext xmlns:c16="http://schemas.microsoft.com/office/drawing/2014/chart" uri="{C3380CC4-5D6E-409C-BE32-E72D297353CC}">
              <c16:uniqueId val="{00000005-961A-4D0B-8C71-9E8BCC5A9575}"/>
            </c:ext>
          </c:extLst>
        </c:ser>
        <c:dLbls>
          <c:showLegendKey val="0"/>
          <c:showVal val="0"/>
          <c:showCatName val="0"/>
          <c:showSerName val="0"/>
          <c:showPercent val="0"/>
          <c:showBubbleSize val="0"/>
        </c:dLbls>
        <c:gapWidth val="150"/>
        <c:overlap val="100"/>
        <c:axId val="492004456"/>
        <c:axId val="1"/>
      </c:barChart>
      <c:catAx>
        <c:axId val="492004456"/>
        <c:scaling>
          <c:orientation val="minMax"/>
        </c:scaling>
        <c:delete val="0"/>
        <c:axPos val="b"/>
        <c:numFmt formatCode="General" sourceLinked="1"/>
        <c:majorTickMark val="out"/>
        <c:minorTickMark val="none"/>
        <c:tickLblPos val="nextTo"/>
        <c:spPr>
          <a:ln w="12700"/>
        </c:spPr>
        <c:txPr>
          <a:bodyPr rot="-5400000" vert="horz"/>
          <a:lstStyle/>
          <a:p>
            <a:pPr>
              <a:defRPr lang="ru-RU" sz="900"/>
            </a:pPr>
            <a:endParaRPr lang="ru-RU"/>
          </a:p>
        </c:txPr>
        <c:crossAx val="1"/>
        <c:crosses val="autoZero"/>
        <c:auto val="1"/>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004456"/>
        <c:crosses val="autoZero"/>
        <c:crossBetween val="between"/>
      </c:valAx>
    </c:plotArea>
    <c:legend>
      <c:legendPos val="b"/>
      <c:layout>
        <c:manualLayout>
          <c:xMode val="edge"/>
          <c:yMode val="edge"/>
          <c:wMode val="edge"/>
          <c:hMode val="edge"/>
          <c:x val="5.4886572788359955E-2"/>
          <c:y val="0.78027867095391212"/>
          <c:w val="0.97121965563433199"/>
          <c:h val="0.96463022508038587"/>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9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221945137157109"/>
          <c:y val="6.3025339386939064E-2"/>
          <c:w val="0.8229426433915229"/>
          <c:h val="0.46218582217088688"/>
        </c:manualLayout>
      </c:layout>
      <c:barChart>
        <c:barDir val="col"/>
        <c:grouping val="clustered"/>
        <c:varyColors val="0"/>
        <c:ser>
          <c:idx val="0"/>
          <c:order val="0"/>
          <c:tx>
            <c:strRef>
              <c:f>'Figure 3.2.1.2'!$B$5</c:f>
              <c:strCache>
                <c:ptCount val="1"/>
                <c:pt idx="0">
                  <c:v>Ceded to reinsurance</c:v>
                </c:pt>
              </c:strCache>
            </c:strRef>
          </c:tx>
          <c:invertIfNegative val="0"/>
          <c:cat>
            <c:numRef>
              <c:f>'Figure 3.2.1.2'!$C$4:$K$4</c:f>
              <c:numCache>
                <c:formatCode>mm/yyyy</c:formatCode>
                <c:ptCount val="9"/>
                <c:pt idx="0">
                  <c:v>40940</c:v>
                </c:pt>
                <c:pt idx="1">
                  <c:v>40969</c:v>
                </c:pt>
                <c:pt idx="2">
                  <c:v>41000</c:v>
                </c:pt>
                <c:pt idx="3">
                  <c:v>41030</c:v>
                </c:pt>
                <c:pt idx="4">
                  <c:v>41061</c:v>
                </c:pt>
                <c:pt idx="5">
                  <c:v>41091</c:v>
                </c:pt>
                <c:pt idx="6">
                  <c:v>41122</c:v>
                </c:pt>
                <c:pt idx="7">
                  <c:v>41153</c:v>
                </c:pt>
                <c:pt idx="8">
                  <c:v>41183</c:v>
                </c:pt>
              </c:numCache>
            </c:numRef>
          </c:cat>
          <c:val>
            <c:numRef>
              <c:f>'Figure 3.2.1.2'!$C$5:$K$5</c:f>
              <c:numCache>
                <c:formatCode>0%</c:formatCode>
                <c:ptCount val="9"/>
                <c:pt idx="0">
                  <c:v>0.17350195305233579</c:v>
                </c:pt>
                <c:pt idx="1">
                  <c:v>0.41250037014274515</c:v>
                </c:pt>
                <c:pt idx="2">
                  <c:v>0.31433270202211483</c:v>
                </c:pt>
                <c:pt idx="3">
                  <c:v>0.17650069325326884</c:v>
                </c:pt>
                <c:pt idx="4">
                  <c:v>0.30524247777851471</c:v>
                </c:pt>
                <c:pt idx="5">
                  <c:v>0.1980805120960005</c:v>
                </c:pt>
                <c:pt idx="6">
                  <c:v>0.26015493304581783</c:v>
                </c:pt>
                <c:pt idx="7">
                  <c:v>0.339527712689353</c:v>
                </c:pt>
                <c:pt idx="8">
                  <c:v>0.30898905861551601</c:v>
                </c:pt>
              </c:numCache>
            </c:numRef>
          </c:val>
          <c:extLst>
            <c:ext xmlns:c16="http://schemas.microsoft.com/office/drawing/2014/chart" uri="{C3380CC4-5D6E-409C-BE32-E72D297353CC}">
              <c16:uniqueId val="{00000000-9177-4FB3-85CB-9615DA277866}"/>
            </c:ext>
          </c:extLst>
        </c:ser>
        <c:ser>
          <c:idx val="1"/>
          <c:order val="1"/>
          <c:tx>
            <c:strRef>
              <c:f>'Figure 3.2.1.2'!$B$6</c:f>
              <c:strCache>
                <c:ptCount val="1"/>
                <c:pt idx="0">
                  <c:v>Ceded to reinsurance to non-residents</c:v>
                </c:pt>
              </c:strCache>
            </c:strRef>
          </c:tx>
          <c:invertIfNegative val="0"/>
          <c:cat>
            <c:numRef>
              <c:f>'Figure 3.2.1.2'!$C$4:$K$4</c:f>
              <c:numCache>
                <c:formatCode>mm/yyyy</c:formatCode>
                <c:ptCount val="9"/>
                <c:pt idx="0">
                  <c:v>40940</c:v>
                </c:pt>
                <c:pt idx="1">
                  <c:v>40969</c:v>
                </c:pt>
                <c:pt idx="2">
                  <c:v>41000</c:v>
                </c:pt>
                <c:pt idx="3">
                  <c:v>41030</c:v>
                </c:pt>
                <c:pt idx="4">
                  <c:v>41061</c:v>
                </c:pt>
                <c:pt idx="5">
                  <c:v>41091</c:v>
                </c:pt>
                <c:pt idx="6">
                  <c:v>41122</c:v>
                </c:pt>
                <c:pt idx="7">
                  <c:v>41153</c:v>
                </c:pt>
                <c:pt idx="8">
                  <c:v>41183</c:v>
                </c:pt>
              </c:numCache>
            </c:numRef>
          </c:cat>
          <c:val>
            <c:numRef>
              <c:f>'Figure 3.2.1.2'!$C$6:$K$6</c:f>
              <c:numCache>
                <c:formatCode>0%</c:formatCode>
                <c:ptCount val="9"/>
                <c:pt idx="0">
                  <c:v>0.11396700555728753</c:v>
                </c:pt>
                <c:pt idx="1">
                  <c:v>0.3950336814790239</c:v>
                </c:pt>
                <c:pt idx="2">
                  <c:v>0.24444456535765277</c:v>
                </c:pt>
                <c:pt idx="3">
                  <c:v>0.10781277221277941</c:v>
                </c:pt>
                <c:pt idx="4">
                  <c:v>0.25607434691700826</c:v>
                </c:pt>
                <c:pt idx="5">
                  <c:v>0.15367496686027229</c:v>
                </c:pt>
                <c:pt idx="6">
                  <c:v>0.17611747092300428</c:v>
                </c:pt>
                <c:pt idx="7">
                  <c:v>0.315716418508591</c:v>
                </c:pt>
                <c:pt idx="8">
                  <c:v>0.25618641655898977</c:v>
                </c:pt>
              </c:numCache>
            </c:numRef>
          </c:val>
          <c:extLst>
            <c:ext xmlns:c16="http://schemas.microsoft.com/office/drawing/2014/chart" uri="{C3380CC4-5D6E-409C-BE32-E72D297353CC}">
              <c16:uniqueId val="{00000001-9177-4FB3-85CB-9615DA277866}"/>
            </c:ext>
          </c:extLst>
        </c:ser>
        <c:dLbls>
          <c:showLegendKey val="0"/>
          <c:showVal val="0"/>
          <c:showCatName val="0"/>
          <c:showSerName val="0"/>
          <c:showPercent val="0"/>
          <c:showBubbleSize val="0"/>
        </c:dLbls>
        <c:gapWidth val="150"/>
        <c:axId val="492002488"/>
        <c:axId val="1"/>
      </c:barChart>
      <c:lineChart>
        <c:grouping val="standard"/>
        <c:varyColors val="0"/>
        <c:ser>
          <c:idx val="2"/>
          <c:order val="2"/>
          <c:tx>
            <c:strRef>
              <c:f>'Figure 3.2.1.2'!$B$7</c:f>
              <c:strCache>
                <c:ptCount val="1"/>
                <c:pt idx="0">
                  <c:v>Risks indemnity received from non-residents under reinsurance contracts</c:v>
                </c:pt>
              </c:strCache>
            </c:strRef>
          </c:tx>
          <c:spPr>
            <a:ln w="50800"/>
          </c:spPr>
          <c:marker>
            <c:symbol val="square"/>
            <c:size val="4"/>
          </c:marker>
          <c:cat>
            <c:numRef>
              <c:f>'Figure 3.2.1.2'!$C$4:$K$4</c:f>
              <c:numCache>
                <c:formatCode>mm/yyyy</c:formatCode>
                <c:ptCount val="9"/>
                <c:pt idx="0">
                  <c:v>40940</c:v>
                </c:pt>
                <c:pt idx="1">
                  <c:v>40969</c:v>
                </c:pt>
                <c:pt idx="2">
                  <c:v>41000</c:v>
                </c:pt>
                <c:pt idx="3">
                  <c:v>41030</c:v>
                </c:pt>
                <c:pt idx="4">
                  <c:v>41061</c:v>
                </c:pt>
                <c:pt idx="5">
                  <c:v>41091</c:v>
                </c:pt>
                <c:pt idx="6">
                  <c:v>41122</c:v>
                </c:pt>
                <c:pt idx="7">
                  <c:v>41153</c:v>
                </c:pt>
                <c:pt idx="8">
                  <c:v>41183</c:v>
                </c:pt>
              </c:numCache>
            </c:numRef>
          </c:cat>
          <c:val>
            <c:numRef>
              <c:f>'Figure 3.2.1.2'!$C$7:$K$7</c:f>
              <c:numCache>
                <c:formatCode>0%</c:formatCode>
                <c:ptCount val="9"/>
                <c:pt idx="0">
                  <c:v>1.2776005299613329E-2</c:v>
                </c:pt>
                <c:pt idx="1">
                  <c:v>9.7475399637056773E-2</c:v>
                </c:pt>
                <c:pt idx="2">
                  <c:v>7.7591765311405089E-2</c:v>
                </c:pt>
                <c:pt idx="3">
                  <c:v>0.14810478115500159</c:v>
                </c:pt>
                <c:pt idx="4">
                  <c:v>0.12243513203300323</c:v>
                </c:pt>
                <c:pt idx="5">
                  <c:v>0.12678671787431289</c:v>
                </c:pt>
                <c:pt idx="6">
                  <c:v>0.11492536201698883</c:v>
                </c:pt>
                <c:pt idx="7">
                  <c:v>9.0664047974380269E-2</c:v>
                </c:pt>
                <c:pt idx="8">
                  <c:v>9.2647267397450106E-2</c:v>
                </c:pt>
              </c:numCache>
            </c:numRef>
          </c:val>
          <c:smooth val="0"/>
          <c:extLst>
            <c:ext xmlns:c16="http://schemas.microsoft.com/office/drawing/2014/chart" uri="{C3380CC4-5D6E-409C-BE32-E72D297353CC}">
              <c16:uniqueId val="{00000002-9177-4FB3-85CB-9615DA277866}"/>
            </c:ext>
          </c:extLst>
        </c:ser>
        <c:dLbls>
          <c:showLegendKey val="0"/>
          <c:showVal val="0"/>
          <c:showCatName val="0"/>
          <c:showSerName val="0"/>
          <c:showPercent val="0"/>
          <c:showBubbleSize val="0"/>
        </c:dLbls>
        <c:marker val="1"/>
        <c:smooth val="0"/>
        <c:axId val="492002488"/>
        <c:axId val="1"/>
      </c:lineChart>
      <c:dateAx>
        <c:axId val="492002488"/>
        <c:scaling>
          <c:orientation val="minMax"/>
        </c:scaling>
        <c:delete val="0"/>
        <c:axPos val="b"/>
        <c:numFmt formatCode="mm/yyyy" sourceLinked="0"/>
        <c:majorTickMark val="out"/>
        <c:minorTickMark val="none"/>
        <c:tickLblPos val="nextTo"/>
        <c:txPr>
          <a:bodyPr rot="0" vert="horz"/>
          <a:lstStyle/>
          <a:p>
            <a:pPr>
              <a:defRPr lang="ru-RU"/>
            </a:pPr>
            <a:endParaRPr lang="ru-RU"/>
          </a:p>
        </c:txPr>
        <c:crossAx val="1"/>
        <c:crosses val="autoZero"/>
        <c:auto val="1"/>
        <c:lblOffset val="100"/>
        <c:baseTimeUnit val="months"/>
        <c:majorUnit val="2"/>
        <c:majorTimeUnit val="months"/>
        <c:minorUnit val="1"/>
        <c:minorTimeUnit val="months"/>
      </c:date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002488"/>
        <c:crosses val="autoZero"/>
        <c:crossBetween val="between"/>
      </c:valAx>
    </c:plotArea>
    <c:legend>
      <c:legendPos val="b"/>
      <c:layout>
        <c:manualLayout>
          <c:xMode val="edge"/>
          <c:yMode val="edge"/>
          <c:wMode val="edge"/>
          <c:hMode val="edge"/>
          <c:x val="1.4962593516209476E-2"/>
          <c:y val="0.64706014689340308"/>
          <c:w val="0.9900249376558603"/>
          <c:h val="0.96638831910717049"/>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9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754137727698441"/>
          <c:y val="6.1983471074380174E-2"/>
          <c:w val="0.83060330911487612"/>
          <c:h val="0.63223140495867935"/>
        </c:manualLayout>
      </c:layout>
      <c:barChart>
        <c:barDir val="col"/>
        <c:grouping val="percentStacked"/>
        <c:varyColors val="0"/>
        <c:ser>
          <c:idx val="0"/>
          <c:order val="0"/>
          <c:tx>
            <c:strRef>
              <c:f>'Figure 3.2.1.3'!$B$5</c:f>
              <c:strCache>
                <c:ptCount val="1"/>
                <c:pt idx="0">
                  <c:v>Kazakhstan</c:v>
                </c:pt>
              </c:strCache>
            </c:strRef>
          </c:tx>
          <c:invertIfNegative val="0"/>
          <c:cat>
            <c:strRef>
              <c:f>'Figure 3.2.1.3'!$F$4:$J$4</c:f>
              <c:strCache>
                <c:ptCount val="5"/>
                <c:pt idx="0">
                  <c:v>01.2009</c:v>
                </c:pt>
                <c:pt idx="1">
                  <c:v>01.2010</c:v>
                </c:pt>
                <c:pt idx="2">
                  <c:v>01.2011</c:v>
                </c:pt>
                <c:pt idx="3">
                  <c:v>01.2012</c:v>
                </c:pt>
                <c:pt idx="4">
                  <c:v>01.2012</c:v>
                </c:pt>
              </c:strCache>
            </c:strRef>
          </c:cat>
          <c:val>
            <c:numRef>
              <c:f>'Figure 3.2.1.3'!$F$5:$J$5</c:f>
              <c:numCache>
                <c:formatCode>0.0%</c:formatCode>
                <c:ptCount val="5"/>
                <c:pt idx="0">
                  <c:v>0.13700000000000001</c:v>
                </c:pt>
                <c:pt idx="1">
                  <c:v>0.129</c:v>
                </c:pt>
                <c:pt idx="2">
                  <c:v>0.114</c:v>
                </c:pt>
                <c:pt idx="3">
                  <c:v>0.219</c:v>
                </c:pt>
                <c:pt idx="4">
                  <c:v>0.15334358167285059</c:v>
                </c:pt>
              </c:numCache>
            </c:numRef>
          </c:val>
          <c:extLst>
            <c:ext xmlns:c16="http://schemas.microsoft.com/office/drawing/2014/chart" uri="{C3380CC4-5D6E-409C-BE32-E72D297353CC}">
              <c16:uniqueId val="{00000000-9430-467F-B859-BC0D4CD39B51}"/>
            </c:ext>
          </c:extLst>
        </c:ser>
        <c:ser>
          <c:idx val="1"/>
          <c:order val="1"/>
          <c:tx>
            <c:strRef>
              <c:f>'Figure 3.2.1.3'!$B$6</c:f>
              <c:strCache>
                <c:ptCount val="1"/>
                <c:pt idx="0">
                  <c:v>Russia</c:v>
                </c:pt>
              </c:strCache>
            </c:strRef>
          </c:tx>
          <c:invertIfNegative val="0"/>
          <c:cat>
            <c:strRef>
              <c:f>'Figure 3.2.1.3'!$F$4:$J$4</c:f>
              <c:strCache>
                <c:ptCount val="5"/>
                <c:pt idx="0">
                  <c:v>01.2009</c:v>
                </c:pt>
                <c:pt idx="1">
                  <c:v>01.2010</c:v>
                </c:pt>
                <c:pt idx="2">
                  <c:v>01.2011</c:v>
                </c:pt>
                <c:pt idx="3">
                  <c:v>01.2012</c:v>
                </c:pt>
                <c:pt idx="4">
                  <c:v>01.2012</c:v>
                </c:pt>
              </c:strCache>
            </c:strRef>
          </c:cat>
          <c:val>
            <c:numRef>
              <c:f>'Figure 3.2.1.3'!$F$6:$J$6</c:f>
              <c:numCache>
                <c:formatCode>0.0%</c:formatCode>
                <c:ptCount val="5"/>
                <c:pt idx="0">
                  <c:v>0.34599999999999997</c:v>
                </c:pt>
                <c:pt idx="1">
                  <c:v>0.38500000000000001</c:v>
                </c:pt>
                <c:pt idx="2">
                  <c:v>0.29499999999999998</c:v>
                </c:pt>
                <c:pt idx="3">
                  <c:v>0.19700000000000001</c:v>
                </c:pt>
                <c:pt idx="4">
                  <c:v>0.19383644187669252</c:v>
                </c:pt>
              </c:numCache>
            </c:numRef>
          </c:val>
          <c:extLst>
            <c:ext xmlns:c16="http://schemas.microsoft.com/office/drawing/2014/chart" uri="{C3380CC4-5D6E-409C-BE32-E72D297353CC}">
              <c16:uniqueId val="{00000001-9430-467F-B859-BC0D4CD39B51}"/>
            </c:ext>
          </c:extLst>
        </c:ser>
        <c:ser>
          <c:idx val="2"/>
          <c:order val="2"/>
          <c:tx>
            <c:strRef>
              <c:f>'Figure 3.2.1.3'!$B$7</c:f>
              <c:strCache>
                <c:ptCount val="1"/>
                <c:pt idx="0">
                  <c:v>UK</c:v>
                </c:pt>
              </c:strCache>
            </c:strRef>
          </c:tx>
          <c:invertIfNegative val="0"/>
          <c:cat>
            <c:strRef>
              <c:f>'Figure 3.2.1.3'!$F$4:$J$4</c:f>
              <c:strCache>
                <c:ptCount val="5"/>
                <c:pt idx="0">
                  <c:v>01.2009</c:v>
                </c:pt>
                <c:pt idx="1">
                  <c:v>01.2010</c:v>
                </c:pt>
                <c:pt idx="2">
                  <c:v>01.2011</c:v>
                </c:pt>
                <c:pt idx="3">
                  <c:v>01.2012</c:v>
                </c:pt>
                <c:pt idx="4">
                  <c:v>01.2012</c:v>
                </c:pt>
              </c:strCache>
            </c:strRef>
          </c:cat>
          <c:val>
            <c:numRef>
              <c:f>'Figure 3.2.1.3'!$F$7:$J$7</c:f>
              <c:numCache>
                <c:formatCode>0.0%</c:formatCode>
                <c:ptCount val="5"/>
                <c:pt idx="0">
                  <c:v>0.159</c:v>
                </c:pt>
                <c:pt idx="1">
                  <c:v>0.191</c:v>
                </c:pt>
                <c:pt idx="2">
                  <c:v>0.215</c:v>
                </c:pt>
                <c:pt idx="3">
                  <c:v>0.14099999999999999</c:v>
                </c:pt>
                <c:pt idx="4">
                  <c:v>0.21073387955343101</c:v>
                </c:pt>
              </c:numCache>
            </c:numRef>
          </c:val>
          <c:extLst>
            <c:ext xmlns:c16="http://schemas.microsoft.com/office/drawing/2014/chart" uri="{C3380CC4-5D6E-409C-BE32-E72D297353CC}">
              <c16:uniqueId val="{00000002-9430-467F-B859-BC0D4CD39B51}"/>
            </c:ext>
          </c:extLst>
        </c:ser>
        <c:ser>
          <c:idx val="3"/>
          <c:order val="3"/>
          <c:tx>
            <c:strRef>
              <c:f>'Figure 3.2.1.3'!$B$8</c:f>
              <c:strCache>
                <c:ptCount val="1"/>
                <c:pt idx="0">
                  <c:v>Germany</c:v>
                </c:pt>
              </c:strCache>
            </c:strRef>
          </c:tx>
          <c:invertIfNegative val="0"/>
          <c:cat>
            <c:strRef>
              <c:f>'Figure 3.2.1.3'!$F$4:$J$4</c:f>
              <c:strCache>
                <c:ptCount val="5"/>
                <c:pt idx="0">
                  <c:v>01.2009</c:v>
                </c:pt>
                <c:pt idx="1">
                  <c:v>01.2010</c:v>
                </c:pt>
                <c:pt idx="2">
                  <c:v>01.2011</c:v>
                </c:pt>
                <c:pt idx="3">
                  <c:v>01.2012</c:v>
                </c:pt>
                <c:pt idx="4">
                  <c:v>01.2012</c:v>
                </c:pt>
              </c:strCache>
            </c:strRef>
          </c:cat>
          <c:val>
            <c:numRef>
              <c:f>'Figure 3.2.1.3'!$F$8:$J$8</c:f>
              <c:numCache>
                <c:formatCode>0.0%</c:formatCode>
                <c:ptCount val="5"/>
                <c:pt idx="0">
                  <c:v>0.13500000000000001</c:v>
                </c:pt>
                <c:pt idx="1">
                  <c:v>7.8E-2</c:v>
                </c:pt>
                <c:pt idx="2">
                  <c:v>9.2999999999999999E-2</c:v>
                </c:pt>
                <c:pt idx="3">
                  <c:v>7.9000000000000001E-2</c:v>
                </c:pt>
                <c:pt idx="4">
                  <c:v>9.2318751388543646E-2</c:v>
                </c:pt>
              </c:numCache>
            </c:numRef>
          </c:val>
          <c:extLst>
            <c:ext xmlns:c16="http://schemas.microsoft.com/office/drawing/2014/chart" uri="{C3380CC4-5D6E-409C-BE32-E72D297353CC}">
              <c16:uniqueId val="{00000003-9430-467F-B859-BC0D4CD39B51}"/>
            </c:ext>
          </c:extLst>
        </c:ser>
        <c:ser>
          <c:idx val="4"/>
          <c:order val="4"/>
          <c:tx>
            <c:strRef>
              <c:f>'Figure 3.2.1.3'!$B$9</c:f>
              <c:strCache>
                <c:ptCount val="1"/>
                <c:pt idx="0">
                  <c:v>Switzerland</c:v>
                </c:pt>
              </c:strCache>
            </c:strRef>
          </c:tx>
          <c:invertIfNegative val="0"/>
          <c:cat>
            <c:strRef>
              <c:f>'Figure 3.2.1.3'!$F$4:$J$4</c:f>
              <c:strCache>
                <c:ptCount val="5"/>
                <c:pt idx="0">
                  <c:v>01.2009</c:v>
                </c:pt>
                <c:pt idx="1">
                  <c:v>01.2010</c:v>
                </c:pt>
                <c:pt idx="2">
                  <c:v>01.2011</c:v>
                </c:pt>
                <c:pt idx="3">
                  <c:v>01.2012</c:v>
                </c:pt>
                <c:pt idx="4">
                  <c:v>01.2012</c:v>
                </c:pt>
              </c:strCache>
            </c:strRef>
          </c:cat>
          <c:val>
            <c:numRef>
              <c:f>'Figure 3.2.1.3'!$F$9:$J$9</c:f>
              <c:numCache>
                <c:formatCode>0.0%</c:formatCode>
                <c:ptCount val="5"/>
                <c:pt idx="0">
                  <c:v>1.9E-2</c:v>
                </c:pt>
                <c:pt idx="1">
                  <c:v>2.5999999999999999E-2</c:v>
                </c:pt>
                <c:pt idx="2">
                  <c:v>2.8000000000000001E-2</c:v>
                </c:pt>
                <c:pt idx="3">
                  <c:v>3.2000000000000001E-2</c:v>
                </c:pt>
                <c:pt idx="4">
                  <c:v>5.5004521534283465E-2</c:v>
                </c:pt>
              </c:numCache>
            </c:numRef>
          </c:val>
          <c:extLst>
            <c:ext xmlns:c16="http://schemas.microsoft.com/office/drawing/2014/chart" uri="{C3380CC4-5D6E-409C-BE32-E72D297353CC}">
              <c16:uniqueId val="{00000004-9430-467F-B859-BC0D4CD39B51}"/>
            </c:ext>
          </c:extLst>
        </c:ser>
        <c:ser>
          <c:idx val="5"/>
          <c:order val="5"/>
          <c:tx>
            <c:strRef>
              <c:f>'Figure 3.2.1.3'!$B$10</c:f>
              <c:strCache>
                <c:ptCount val="1"/>
                <c:pt idx="0">
                  <c:v>USA</c:v>
                </c:pt>
              </c:strCache>
            </c:strRef>
          </c:tx>
          <c:invertIfNegative val="0"/>
          <c:cat>
            <c:strRef>
              <c:f>'Figure 3.2.1.3'!$F$4:$J$4</c:f>
              <c:strCache>
                <c:ptCount val="5"/>
                <c:pt idx="0">
                  <c:v>01.2009</c:v>
                </c:pt>
                <c:pt idx="1">
                  <c:v>01.2010</c:v>
                </c:pt>
                <c:pt idx="2">
                  <c:v>01.2011</c:v>
                </c:pt>
                <c:pt idx="3">
                  <c:v>01.2012</c:v>
                </c:pt>
                <c:pt idx="4">
                  <c:v>01.2012</c:v>
                </c:pt>
              </c:strCache>
            </c:strRef>
          </c:cat>
          <c:val>
            <c:numRef>
              <c:f>'Figure 3.2.1.3'!$F$10:$J$10</c:f>
              <c:numCache>
                <c:formatCode>0.0%</c:formatCode>
                <c:ptCount val="5"/>
                <c:pt idx="0">
                  <c:v>1.2999999999999999E-2</c:v>
                </c:pt>
                <c:pt idx="1">
                  <c:v>4.5999999999999999E-2</c:v>
                </c:pt>
                <c:pt idx="2">
                  <c:v>5.1999999999999998E-2</c:v>
                </c:pt>
                <c:pt idx="3">
                  <c:v>4.3999999999999997E-2</c:v>
                </c:pt>
                <c:pt idx="4">
                  <c:v>4.493690716995806E-2</c:v>
                </c:pt>
              </c:numCache>
            </c:numRef>
          </c:val>
          <c:extLst>
            <c:ext xmlns:c16="http://schemas.microsoft.com/office/drawing/2014/chart" uri="{C3380CC4-5D6E-409C-BE32-E72D297353CC}">
              <c16:uniqueId val="{00000005-9430-467F-B859-BC0D4CD39B51}"/>
            </c:ext>
          </c:extLst>
        </c:ser>
        <c:ser>
          <c:idx val="6"/>
          <c:order val="6"/>
          <c:tx>
            <c:strRef>
              <c:f>'Figure 3.2.1.3'!$B$11</c:f>
              <c:strCache>
                <c:ptCount val="1"/>
                <c:pt idx="0">
                  <c:v>Others</c:v>
                </c:pt>
              </c:strCache>
            </c:strRef>
          </c:tx>
          <c:invertIfNegative val="0"/>
          <c:cat>
            <c:strRef>
              <c:f>'Figure 3.2.1.3'!$F$4:$J$4</c:f>
              <c:strCache>
                <c:ptCount val="5"/>
                <c:pt idx="0">
                  <c:v>01.2009</c:v>
                </c:pt>
                <c:pt idx="1">
                  <c:v>01.2010</c:v>
                </c:pt>
                <c:pt idx="2">
                  <c:v>01.2011</c:v>
                </c:pt>
                <c:pt idx="3">
                  <c:v>01.2012</c:v>
                </c:pt>
                <c:pt idx="4">
                  <c:v>01.2012</c:v>
                </c:pt>
              </c:strCache>
            </c:strRef>
          </c:cat>
          <c:val>
            <c:numRef>
              <c:f>'Figure 3.2.1.3'!$F$11:$J$11</c:f>
              <c:numCache>
                <c:formatCode>0.0%</c:formatCode>
                <c:ptCount val="5"/>
                <c:pt idx="0">
                  <c:v>0.191</c:v>
                </c:pt>
                <c:pt idx="1">
                  <c:v>0.14499999999999999</c:v>
                </c:pt>
                <c:pt idx="2">
                  <c:v>0.20300000000000001</c:v>
                </c:pt>
                <c:pt idx="3">
                  <c:v>0.28799999999999992</c:v>
                </c:pt>
                <c:pt idx="4">
                  <c:v>0.16300463124249301</c:v>
                </c:pt>
              </c:numCache>
            </c:numRef>
          </c:val>
          <c:extLst>
            <c:ext xmlns:c16="http://schemas.microsoft.com/office/drawing/2014/chart" uri="{C3380CC4-5D6E-409C-BE32-E72D297353CC}">
              <c16:uniqueId val="{00000006-9430-467F-B859-BC0D4CD39B51}"/>
            </c:ext>
          </c:extLst>
        </c:ser>
        <c:dLbls>
          <c:showLegendKey val="0"/>
          <c:showVal val="0"/>
          <c:showCatName val="0"/>
          <c:showSerName val="0"/>
          <c:showPercent val="0"/>
          <c:showBubbleSize val="0"/>
        </c:dLbls>
        <c:gapWidth val="150"/>
        <c:overlap val="100"/>
        <c:axId val="492206728"/>
        <c:axId val="1"/>
      </c:barChart>
      <c:catAx>
        <c:axId val="492206728"/>
        <c:scaling>
          <c:orientation val="minMax"/>
        </c:scaling>
        <c:delete val="0"/>
        <c:axPos val="b"/>
        <c:numFmt formatCode="yyyy" sourceLinked="0"/>
        <c:majorTickMark val="out"/>
        <c:minorTickMark val="none"/>
        <c:tickLblPos val="nextTo"/>
        <c:txPr>
          <a:bodyPr rot="0" vert="horz"/>
          <a:lstStyle/>
          <a:p>
            <a:pPr>
              <a:defRPr lang="ru-RU"/>
            </a:pPr>
            <a:endParaRPr lang="ru-RU"/>
          </a:p>
        </c:txPr>
        <c:crossAx val="1"/>
        <c:crosses val="autoZero"/>
        <c:auto val="1"/>
        <c:lblAlgn val="ctr"/>
        <c:lblOffset val="100"/>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a:lstStyle/>
          <a:p>
            <a:pPr>
              <a:defRPr lang="ru-RU"/>
            </a:pPr>
            <a:endParaRPr lang="ru-RU"/>
          </a:p>
        </c:txPr>
        <c:crossAx val="492206728"/>
        <c:crosses val="autoZero"/>
        <c:crossBetween val="between"/>
      </c:valAx>
    </c:plotArea>
    <c:legend>
      <c:legendPos val="b"/>
      <c:layout>
        <c:manualLayout>
          <c:xMode val="edge"/>
          <c:yMode val="edge"/>
          <c:wMode val="edge"/>
          <c:hMode val="edge"/>
          <c:x val="0.11930811927197624"/>
          <c:y val="0.81404979189316817"/>
          <c:w val="0.95446495417581001"/>
          <c:h val="0.9876036415950098"/>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c:pageMargins b="1" l="0.75000000000000155" r="0.75000000000000155" t="1" header="0.5" footer="0.5"/>
    <c:pageSetup/>
  </c:printSettings>
</c:chartSpace>
</file>

<file path=xl/charts/chart9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3202949747561873"/>
          <c:y val="5.4151720004583286E-2"/>
          <c:w val="0.78239702207774053"/>
          <c:h val="0.51263628271005357"/>
        </c:manualLayout>
      </c:layout>
      <c:barChart>
        <c:barDir val="col"/>
        <c:grouping val="percentStacked"/>
        <c:varyColors val="0"/>
        <c:ser>
          <c:idx val="0"/>
          <c:order val="0"/>
          <c:tx>
            <c:strRef>
              <c:f>'Figure 3.2.1.4'!$B$5</c:f>
              <c:strCache>
                <c:ptCount val="1"/>
                <c:pt idx="0">
                  <c:v>GSs of the RK</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3.2.1.4'!$C$5:$F$5</c:f>
              <c:numCache>
                <c:formatCode>0.0</c:formatCode>
                <c:ptCount val="4"/>
                <c:pt idx="0">
                  <c:v>17.28</c:v>
                </c:pt>
                <c:pt idx="1">
                  <c:v>18.37</c:v>
                </c:pt>
                <c:pt idx="2">
                  <c:v>18.09</c:v>
                </c:pt>
                <c:pt idx="3">
                  <c:v>18.329999999999998</c:v>
                </c:pt>
              </c:numCache>
            </c:numRef>
          </c:val>
          <c:extLst>
            <c:ext xmlns:c16="http://schemas.microsoft.com/office/drawing/2014/chart" uri="{C3380CC4-5D6E-409C-BE32-E72D297353CC}">
              <c16:uniqueId val="{00000000-BE50-4F0F-AA21-4049D751667C}"/>
            </c:ext>
          </c:extLst>
        </c:ser>
        <c:ser>
          <c:idx val="1"/>
          <c:order val="1"/>
          <c:tx>
            <c:strRef>
              <c:f>'Figure 3.2.1.4'!$B$6</c:f>
              <c:strCache>
                <c:ptCount val="1"/>
                <c:pt idx="0">
                  <c:v>Deposits with banks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3.2.1.4'!$C$6:$F$6</c:f>
              <c:numCache>
                <c:formatCode>0.0</c:formatCode>
                <c:ptCount val="4"/>
                <c:pt idx="0">
                  <c:v>32.4</c:v>
                </c:pt>
                <c:pt idx="1">
                  <c:v>31.46</c:v>
                </c:pt>
                <c:pt idx="2">
                  <c:v>31.63</c:v>
                </c:pt>
                <c:pt idx="3">
                  <c:v>30.64</c:v>
                </c:pt>
              </c:numCache>
            </c:numRef>
          </c:val>
          <c:extLst>
            <c:ext xmlns:c16="http://schemas.microsoft.com/office/drawing/2014/chart" uri="{C3380CC4-5D6E-409C-BE32-E72D297353CC}">
              <c16:uniqueId val="{00000001-BE50-4F0F-AA21-4049D751667C}"/>
            </c:ext>
          </c:extLst>
        </c:ser>
        <c:ser>
          <c:idx val="2"/>
          <c:order val="2"/>
          <c:tx>
            <c:strRef>
              <c:f>'Figure 3.2.1.4'!$B$7</c:f>
              <c:strCache>
                <c:ptCount val="1"/>
                <c:pt idx="0">
                  <c:v>NGSs of the Kazakh issuers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3.2.1.4'!$C$7:$F$7</c:f>
              <c:numCache>
                <c:formatCode>0.0</c:formatCode>
                <c:ptCount val="4"/>
                <c:pt idx="0">
                  <c:v>35.479999999999997</c:v>
                </c:pt>
                <c:pt idx="1">
                  <c:v>37.81</c:v>
                </c:pt>
                <c:pt idx="2">
                  <c:v>37.729999999999997</c:v>
                </c:pt>
                <c:pt idx="3">
                  <c:v>39.28</c:v>
                </c:pt>
              </c:numCache>
            </c:numRef>
          </c:val>
          <c:extLst>
            <c:ext xmlns:c16="http://schemas.microsoft.com/office/drawing/2014/chart" uri="{C3380CC4-5D6E-409C-BE32-E72D297353CC}">
              <c16:uniqueId val="{00000002-BE50-4F0F-AA21-4049D751667C}"/>
            </c:ext>
          </c:extLst>
        </c:ser>
        <c:ser>
          <c:idx val="3"/>
          <c:order val="3"/>
          <c:tx>
            <c:strRef>
              <c:f>'Figure 3.2.1.4'!$B$8</c:f>
              <c:strCache>
                <c:ptCount val="1"/>
                <c:pt idx="0">
                  <c:v>Reverse Repos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3.2.1.4'!$C$8:$F$8</c:f>
              <c:numCache>
                <c:formatCode>0.0</c:formatCode>
                <c:ptCount val="4"/>
                <c:pt idx="0">
                  <c:v>3.41</c:v>
                </c:pt>
                <c:pt idx="1">
                  <c:v>1.76</c:v>
                </c:pt>
                <c:pt idx="2">
                  <c:v>2.11</c:v>
                </c:pt>
                <c:pt idx="3">
                  <c:v>2.42</c:v>
                </c:pt>
              </c:numCache>
            </c:numRef>
          </c:val>
          <c:extLst>
            <c:ext xmlns:c16="http://schemas.microsoft.com/office/drawing/2014/chart" uri="{C3380CC4-5D6E-409C-BE32-E72D297353CC}">
              <c16:uniqueId val="{00000003-BE50-4F0F-AA21-4049D751667C}"/>
            </c:ext>
          </c:extLst>
        </c:ser>
        <c:ser>
          <c:idx val="4"/>
          <c:order val="4"/>
          <c:tx>
            <c:strRef>
              <c:f>'Figure 3.2.1.4'!$B$9</c:f>
              <c:strCache>
                <c:ptCount val="1"/>
                <c:pt idx="0">
                  <c:v>GSs of foreign issuers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3.2.1.4'!$C$9:$F$9</c:f>
              <c:numCache>
                <c:formatCode>0.0</c:formatCode>
                <c:ptCount val="4"/>
                <c:pt idx="0">
                  <c:v>2.5</c:v>
                </c:pt>
                <c:pt idx="1">
                  <c:v>2.29</c:v>
                </c:pt>
                <c:pt idx="2">
                  <c:v>2.59</c:v>
                </c:pt>
                <c:pt idx="3">
                  <c:v>2.4500000000000002</c:v>
                </c:pt>
              </c:numCache>
            </c:numRef>
          </c:val>
          <c:extLst>
            <c:ext xmlns:c16="http://schemas.microsoft.com/office/drawing/2014/chart" uri="{C3380CC4-5D6E-409C-BE32-E72D297353CC}">
              <c16:uniqueId val="{00000004-BE50-4F0F-AA21-4049D751667C}"/>
            </c:ext>
          </c:extLst>
        </c:ser>
        <c:ser>
          <c:idx val="5"/>
          <c:order val="5"/>
          <c:tx>
            <c:strRef>
              <c:f>'Figure 3.2.1.4'!$B$10</c:f>
              <c:strCache>
                <c:ptCount val="1"/>
                <c:pt idx="0">
                  <c:v>NGSs of foreign issuers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3.2.1.4'!$C$10:$F$10</c:f>
              <c:numCache>
                <c:formatCode>0.0</c:formatCode>
                <c:ptCount val="4"/>
                <c:pt idx="0">
                  <c:v>5.53</c:v>
                </c:pt>
                <c:pt idx="1">
                  <c:v>4.74</c:v>
                </c:pt>
                <c:pt idx="2">
                  <c:v>4.9000000000000004</c:v>
                </c:pt>
                <c:pt idx="3">
                  <c:v>3.88</c:v>
                </c:pt>
              </c:numCache>
            </c:numRef>
          </c:val>
          <c:extLst>
            <c:ext xmlns:c16="http://schemas.microsoft.com/office/drawing/2014/chart" uri="{C3380CC4-5D6E-409C-BE32-E72D297353CC}">
              <c16:uniqueId val="{00000005-BE50-4F0F-AA21-4049D751667C}"/>
            </c:ext>
          </c:extLst>
        </c:ser>
        <c:ser>
          <c:idx val="6"/>
          <c:order val="6"/>
          <c:tx>
            <c:strRef>
              <c:f>'Figure 3.2.1.4'!$B$11</c:f>
              <c:strCache>
                <c:ptCount val="1"/>
                <c:pt idx="0">
                  <c:v>Securities of international financial organizations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3.2.1.4'!$C$11:$F$11</c:f>
              <c:numCache>
                <c:formatCode>0.0</c:formatCode>
                <c:ptCount val="4"/>
                <c:pt idx="0">
                  <c:v>3.27</c:v>
                </c:pt>
                <c:pt idx="1">
                  <c:v>3.42</c:v>
                </c:pt>
                <c:pt idx="2">
                  <c:v>2.82</c:v>
                </c:pt>
                <c:pt idx="3">
                  <c:v>2.9</c:v>
                </c:pt>
              </c:numCache>
            </c:numRef>
          </c:val>
          <c:extLst>
            <c:ext xmlns:c16="http://schemas.microsoft.com/office/drawing/2014/chart" uri="{C3380CC4-5D6E-409C-BE32-E72D297353CC}">
              <c16:uniqueId val="{00000006-BE50-4F0F-AA21-4049D751667C}"/>
            </c:ext>
          </c:extLst>
        </c:ser>
        <c:ser>
          <c:idx val="7"/>
          <c:order val="7"/>
          <c:tx>
            <c:strRef>
              <c:f>'Figure 3.2.1.4'!$B$12</c:f>
              <c:strCache>
                <c:ptCount val="1"/>
                <c:pt idx="0">
                  <c:v>Other financial instruments</c:v>
                </c:pt>
              </c:strCache>
            </c:strRef>
          </c:tx>
          <c:invertIfNegative val="0"/>
          <c:cat>
            <c:numRef>
              <c:f>'Figure 3.2.1.4'!$C$4:$F$4</c:f>
              <c:numCache>
                <c:formatCode>mm/yyyy</c:formatCode>
                <c:ptCount val="4"/>
                <c:pt idx="0">
                  <c:v>40909</c:v>
                </c:pt>
                <c:pt idx="1">
                  <c:v>41000</c:v>
                </c:pt>
                <c:pt idx="2">
                  <c:v>41091</c:v>
                </c:pt>
                <c:pt idx="3">
                  <c:v>41183</c:v>
                </c:pt>
              </c:numCache>
            </c:numRef>
          </c:cat>
          <c:val>
            <c:numRef>
              <c:f>'Figure 3.2.1.4'!$C$12:$F$12</c:f>
              <c:numCache>
                <c:formatCode>0.0</c:formatCode>
                <c:ptCount val="4"/>
                <c:pt idx="0">
                  <c:v>0.13</c:v>
                </c:pt>
                <c:pt idx="1">
                  <c:v>0.15</c:v>
                </c:pt>
                <c:pt idx="2">
                  <c:v>0.13</c:v>
                </c:pt>
                <c:pt idx="3">
                  <c:v>0.11</c:v>
                </c:pt>
              </c:numCache>
            </c:numRef>
          </c:val>
          <c:extLst>
            <c:ext xmlns:c16="http://schemas.microsoft.com/office/drawing/2014/chart" uri="{C3380CC4-5D6E-409C-BE32-E72D297353CC}">
              <c16:uniqueId val="{00000007-BE50-4F0F-AA21-4049D751667C}"/>
            </c:ext>
          </c:extLst>
        </c:ser>
        <c:dLbls>
          <c:showLegendKey val="0"/>
          <c:showVal val="0"/>
          <c:showCatName val="0"/>
          <c:showSerName val="0"/>
          <c:showPercent val="0"/>
          <c:showBubbleSize val="0"/>
        </c:dLbls>
        <c:gapWidth val="10"/>
        <c:overlap val="100"/>
        <c:axId val="492208040"/>
        <c:axId val="1"/>
      </c:barChart>
      <c:dateAx>
        <c:axId val="492208040"/>
        <c:scaling>
          <c:orientation val="minMax"/>
        </c:scaling>
        <c:delete val="0"/>
        <c:axPos val="b"/>
        <c:numFmt formatCode="mm/yyyy" sourceLinked="0"/>
        <c:majorTickMark val="out"/>
        <c:minorTickMark val="none"/>
        <c:tickLblPos val="nextTo"/>
        <c:txPr>
          <a:bodyPr rot="0" vert="horz"/>
          <a:lstStyle/>
          <a:p>
            <a:pPr>
              <a:defRPr lang="ru-RU"/>
            </a:pPr>
            <a:endParaRPr lang="ru-RU"/>
          </a:p>
        </c:txPr>
        <c:crossAx val="1"/>
        <c:crosses val="autoZero"/>
        <c:auto val="1"/>
        <c:lblOffset val="100"/>
        <c:baseTimeUnit val="months"/>
        <c:majorUnit val="3"/>
        <c:majorTimeUnit val="months"/>
        <c:minorUnit val="3"/>
        <c:minorTimeUnit val="months"/>
      </c:date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208040"/>
        <c:crosses val="autoZero"/>
        <c:crossBetween val="between"/>
      </c:valAx>
    </c:plotArea>
    <c:legend>
      <c:legendPos val="r"/>
      <c:layout>
        <c:manualLayout>
          <c:xMode val="edge"/>
          <c:yMode val="edge"/>
          <c:wMode val="edge"/>
          <c:hMode val="edge"/>
          <c:x val="0.11328443357783211"/>
          <c:y val="0.65824423262881615"/>
          <c:w val="0.94539629979015449"/>
          <c:h val="0.9939850117419533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9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4062535762877815"/>
          <c:y val="5.0000162760946487E-2"/>
          <c:w val="0.7604186005111726"/>
          <c:h val="0.48222362204724495"/>
        </c:manualLayout>
      </c:layout>
      <c:barChart>
        <c:barDir val="col"/>
        <c:grouping val="percentStacked"/>
        <c:varyColors val="0"/>
        <c:ser>
          <c:idx val="1"/>
          <c:order val="0"/>
          <c:tx>
            <c:strRef>
              <c:f>'Figure 3.2.1.5'!$B$5</c:f>
              <c:strCache>
                <c:ptCount val="1"/>
                <c:pt idx="0">
                  <c:v>Insurance premiums underwritten</c:v>
                </c:pt>
              </c:strCache>
            </c:strRef>
          </c:tx>
          <c:invertIfNegative val="0"/>
          <c:cat>
            <c:strRef>
              <c:f>'Figure 3.2.1.5'!$C$4:$H$4</c:f>
              <c:strCache>
                <c:ptCount val="6"/>
                <c:pt idx="0">
                  <c:v>10.2007</c:v>
                </c:pt>
                <c:pt idx="1">
                  <c:v>10.2008</c:v>
                </c:pt>
                <c:pt idx="2">
                  <c:v>10.2009</c:v>
                </c:pt>
                <c:pt idx="3">
                  <c:v>10.2010</c:v>
                </c:pt>
                <c:pt idx="4">
                  <c:v>10.2011</c:v>
                </c:pt>
                <c:pt idx="5">
                  <c:v>10.2012</c:v>
                </c:pt>
              </c:strCache>
            </c:strRef>
          </c:cat>
          <c:val>
            <c:numRef>
              <c:f>'Figure 3.2.1.5'!$C$5:$H$5</c:f>
              <c:numCache>
                <c:formatCode>#,##0</c:formatCode>
                <c:ptCount val="6"/>
                <c:pt idx="0">
                  <c:v>112747.20299999999</c:v>
                </c:pt>
                <c:pt idx="1">
                  <c:v>108832.656</c:v>
                </c:pt>
                <c:pt idx="2">
                  <c:v>83965.061000000002</c:v>
                </c:pt>
                <c:pt idx="3">
                  <c:v>106142.82799999999</c:v>
                </c:pt>
                <c:pt idx="4">
                  <c:v>121583.531</c:v>
                </c:pt>
                <c:pt idx="5">
                  <c:v>155313.679</c:v>
                </c:pt>
              </c:numCache>
            </c:numRef>
          </c:val>
          <c:extLst>
            <c:ext xmlns:c16="http://schemas.microsoft.com/office/drawing/2014/chart" uri="{C3380CC4-5D6E-409C-BE32-E72D297353CC}">
              <c16:uniqueId val="{00000000-209F-4E65-B093-903240EC85F9}"/>
            </c:ext>
          </c:extLst>
        </c:ser>
        <c:ser>
          <c:idx val="0"/>
          <c:order val="1"/>
          <c:tx>
            <c:strRef>
              <c:f>'Figure 3.2.1.5'!$B$6</c:f>
              <c:strCache>
                <c:ptCount val="1"/>
                <c:pt idx="0">
                  <c:v>Expenses related to the payment of commission fee on insurance business</c:v>
                </c:pt>
              </c:strCache>
            </c:strRef>
          </c:tx>
          <c:invertIfNegative val="0"/>
          <c:cat>
            <c:strRef>
              <c:f>'Figure 3.2.1.5'!$C$4:$H$4</c:f>
              <c:strCache>
                <c:ptCount val="6"/>
                <c:pt idx="0">
                  <c:v>10.2007</c:v>
                </c:pt>
                <c:pt idx="1">
                  <c:v>10.2008</c:v>
                </c:pt>
                <c:pt idx="2">
                  <c:v>10.2009</c:v>
                </c:pt>
                <c:pt idx="3">
                  <c:v>10.2010</c:v>
                </c:pt>
                <c:pt idx="4">
                  <c:v>10.2011</c:v>
                </c:pt>
                <c:pt idx="5">
                  <c:v>10.2012</c:v>
                </c:pt>
              </c:strCache>
            </c:strRef>
          </c:cat>
          <c:val>
            <c:numRef>
              <c:f>'Figure 3.2.1.5'!$C$6:$H$6</c:f>
              <c:numCache>
                <c:formatCode>#,##0</c:formatCode>
                <c:ptCount val="6"/>
                <c:pt idx="0">
                  <c:v>13659.218999999999</c:v>
                </c:pt>
                <c:pt idx="1">
                  <c:v>10255.214</c:v>
                </c:pt>
                <c:pt idx="2">
                  <c:v>9789.5930000000008</c:v>
                </c:pt>
                <c:pt idx="3">
                  <c:v>8803.2009999999991</c:v>
                </c:pt>
                <c:pt idx="4">
                  <c:v>11028.713</c:v>
                </c:pt>
                <c:pt idx="5">
                  <c:v>20479.427</c:v>
                </c:pt>
              </c:numCache>
            </c:numRef>
          </c:val>
          <c:extLst>
            <c:ext xmlns:c16="http://schemas.microsoft.com/office/drawing/2014/chart" uri="{C3380CC4-5D6E-409C-BE32-E72D297353CC}">
              <c16:uniqueId val="{00000001-209F-4E65-B093-903240EC85F9}"/>
            </c:ext>
          </c:extLst>
        </c:ser>
        <c:dLbls>
          <c:showLegendKey val="0"/>
          <c:showVal val="0"/>
          <c:showCatName val="0"/>
          <c:showSerName val="0"/>
          <c:showPercent val="0"/>
          <c:showBubbleSize val="0"/>
        </c:dLbls>
        <c:gapWidth val="150"/>
        <c:overlap val="100"/>
        <c:axId val="492210992"/>
        <c:axId val="1"/>
      </c:barChart>
      <c:lineChart>
        <c:grouping val="standard"/>
        <c:varyColors val="0"/>
        <c:ser>
          <c:idx val="2"/>
          <c:order val="2"/>
          <c:tx>
            <c:strRef>
              <c:f>'Figure 3.2.1.5'!$B$7</c:f>
              <c:strCache>
                <c:ptCount val="1"/>
                <c:pt idx="0">
                  <c:v>Share of expenses related to the payment of commission fee  in the total volume of underwritten insurance premiums, % (right axis)</c:v>
                </c:pt>
              </c:strCache>
            </c:strRef>
          </c:tx>
          <c:spPr>
            <a:ln w="50800"/>
          </c:spPr>
          <c:marker>
            <c:symbol val="triangle"/>
            <c:size val="5"/>
          </c:marker>
          <c:cat>
            <c:strRef>
              <c:f>'Figure 3.2.1.5'!$C$4:$H$4</c:f>
              <c:strCache>
                <c:ptCount val="6"/>
                <c:pt idx="0">
                  <c:v>10.2007</c:v>
                </c:pt>
                <c:pt idx="1">
                  <c:v>10.2008</c:v>
                </c:pt>
                <c:pt idx="2">
                  <c:v>10.2009</c:v>
                </c:pt>
                <c:pt idx="3">
                  <c:v>10.2010</c:v>
                </c:pt>
                <c:pt idx="4">
                  <c:v>10.2011</c:v>
                </c:pt>
                <c:pt idx="5">
                  <c:v>10.2012</c:v>
                </c:pt>
              </c:strCache>
            </c:strRef>
          </c:cat>
          <c:val>
            <c:numRef>
              <c:f>'Figure 3.2.1.5'!$C$7:$H$7</c:f>
              <c:numCache>
                <c:formatCode>0%</c:formatCode>
                <c:ptCount val="6"/>
                <c:pt idx="0">
                  <c:v>0.12114907187542381</c:v>
                </c:pt>
                <c:pt idx="1">
                  <c:v>9.4229199000711694E-2</c:v>
                </c:pt>
                <c:pt idx="2">
                  <c:v>0.1165912688374037</c:v>
                </c:pt>
                <c:pt idx="3">
                  <c:v>8.2937313484807471E-2</c:v>
                </c:pt>
                <c:pt idx="4">
                  <c:v>9.0708938203151873E-2</c:v>
                </c:pt>
                <c:pt idx="5">
                  <c:v>0.13185848878127471</c:v>
                </c:pt>
              </c:numCache>
            </c:numRef>
          </c:val>
          <c:smooth val="0"/>
          <c:extLst>
            <c:ext xmlns:c16="http://schemas.microsoft.com/office/drawing/2014/chart" uri="{C3380CC4-5D6E-409C-BE32-E72D297353CC}">
              <c16:uniqueId val="{00000002-209F-4E65-B093-903240EC85F9}"/>
            </c:ext>
          </c:extLst>
        </c:ser>
        <c:dLbls>
          <c:showLegendKey val="0"/>
          <c:showVal val="0"/>
          <c:showCatName val="0"/>
          <c:showSerName val="0"/>
          <c:showPercent val="0"/>
          <c:showBubbleSize val="0"/>
        </c:dLbls>
        <c:marker val="1"/>
        <c:smooth val="0"/>
        <c:axId val="3"/>
        <c:axId val="4"/>
      </c:lineChart>
      <c:catAx>
        <c:axId val="492210992"/>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0"/>
        <c:lblAlgn val="ctr"/>
        <c:lblOffset val="100"/>
        <c:tickLblSkip val="1"/>
        <c:tickMarkSkip val="1"/>
        <c:noMultiLvlLbl val="0"/>
      </c:catAx>
      <c:valAx>
        <c:axId val="1"/>
        <c:scaling>
          <c:orientation val="minMax"/>
        </c:scaling>
        <c:delete val="0"/>
        <c:axPos val="l"/>
        <c:majorGridlines>
          <c:spPr>
            <a:ln w="0">
              <a:prstDash val="sysDot"/>
            </a:ln>
          </c:spPr>
        </c:majorGridlines>
        <c:numFmt formatCode="0%" sourceLinked="1"/>
        <c:majorTickMark val="out"/>
        <c:minorTickMark val="none"/>
        <c:tickLblPos val="nextTo"/>
        <c:txPr>
          <a:bodyPr rot="0" vert="horz"/>
          <a:lstStyle/>
          <a:p>
            <a:pPr>
              <a:defRPr lang="ru-RU"/>
            </a:pPr>
            <a:endParaRPr lang="ru-RU"/>
          </a:p>
        </c:txPr>
        <c:crossAx val="492210992"/>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0%" sourceLinked="1"/>
        <c:majorTickMark val="out"/>
        <c:minorTickMark val="none"/>
        <c:tickLblPos val="nextTo"/>
        <c:txPr>
          <a:bodyPr rot="0" vert="horz"/>
          <a:lstStyle/>
          <a:p>
            <a:pPr>
              <a:defRPr lang="ru-RU"/>
            </a:pPr>
            <a:endParaRPr lang="ru-RU"/>
          </a:p>
        </c:txPr>
        <c:crossAx val="3"/>
        <c:crosses val="max"/>
        <c:crossBetween val="between"/>
      </c:valAx>
    </c:plotArea>
    <c:legend>
      <c:legendPos val="r"/>
      <c:layout>
        <c:manualLayout>
          <c:xMode val="edge"/>
          <c:yMode val="edge"/>
          <c:wMode val="edge"/>
          <c:hMode val="edge"/>
          <c:x val="4.9479265091863518E-2"/>
          <c:y val="0.6555576552930884"/>
          <c:w val="0.98958582677165341"/>
          <c:h val="0.95778092738407705"/>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c:printSettings>
</c:chartSpace>
</file>

<file path=xl/charts/chart9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1485293020542971"/>
          <c:y val="6.3025339386939064E-2"/>
          <c:w val="0.7729653569423226"/>
          <c:h val="0.52941285085028666"/>
        </c:manualLayout>
      </c:layout>
      <c:barChart>
        <c:barDir val="col"/>
        <c:grouping val="clustered"/>
        <c:varyColors val="0"/>
        <c:ser>
          <c:idx val="0"/>
          <c:order val="0"/>
          <c:tx>
            <c:strRef>
              <c:f>'Figure 3.2.2.1'!$B$5</c:f>
              <c:strCache>
                <c:ptCount val="1"/>
                <c:pt idx="0">
                  <c:v>Population making contributions to the APS</c:v>
                </c:pt>
              </c:strCache>
            </c:strRef>
          </c:tx>
          <c:invertIfNegative val="0"/>
          <c:cat>
            <c:numRef>
              <c:f>'Figure 3.2.2.1'!$C$4:$M$4</c:f>
              <c:numCache>
                <c:formatCode>General</c:formatCode>
                <c:ptCount val="11"/>
                <c:pt idx="0">
                  <c:v>2001</c:v>
                </c:pt>
                <c:pt idx="1">
                  <c:v>2002</c:v>
                </c:pt>
                <c:pt idx="2">
                  <c:v>2003</c:v>
                </c:pt>
                <c:pt idx="3">
                  <c:v>2004</c:v>
                </c:pt>
                <c:pt idx="4">
                  <c:v>2005</c:v>
                </c:pt>
                <c:pt idx="5">
                  <c:v>2006</c:v>
                </c:pt>
                <c:pt idx="6">
                  <c:v>2007</c:v>
                </c:pt>
                <c:pt idx="7">
                  <c:v>2008</c:v>
                </c:pt>
                <c:pt idx="8">
                  <c:v>2009</c:v>
                </c:pt>
                <c:pt idx="9">
                  <c:v>2010</c:v>
                </c:pt>
                <c:pt idx="10">
                  <c:v>2011</c:v>
                </c:pt>
              </c:numCache>
            </c:numRef>
          </c:cat>
          <c:val>
            <c:numRef>
              <c:f>'Figure 3.2.2.1'!$C$5:$M$5</c:f>
              <c:numCache>
                <c:formatCode>General</c:formatCode>
                <c:ptCount val="11"/>
                <c:pt idx="0">
                  <c:v>2103200</c:v>
                </c:pt>
                <c:pt idx="1">
                  <c:v>2675130</c:v>
                </c:pt>
                <c:pt idx="2">
                  <c:v>2991684</c:v>
                </c:pt>
                <c:pt idx="3">
                  <c:v>3051934</c:v>
                </c:pt>
                <c:pt idx="4">
                  <c:v>3237006</c:v>
                </c:pt>
                <c:pt idx="5">
                  <c:v>3505761</c:v>
                </c:pt>
                <c:pt idx="6">
                  <c:v>3622084</c:v>
                </c:pt>
                <c:pt idx="7">
                  <c:v>3740354</c:v>
                </c:pt>
                <c:pt idx="8">
                  <c:v>3763632</c:v>
                </c:pt>
                <c:pt idx="9">
                  <c:v>3851688</c:v>
                </c:pt>
                <c:pt idx="10">
                  <c:v>3724860</c:v>
                </c:pt>
              </c:numCache>
            </c:numRef>
          </c:val>
          <c:extLst>
            <c:ext xmlns:c16="http://schemas.microsoft.com/office/drawing/2014/chart" uri="{C3380CC4-5D6E-409C-BE32-E72D297353CC}">
              <c16:uniqueId val="{00000000-FB34-4EE9-A84A-200036C9B9D9}"/>
            </c:ext>
          </c:extLst>
        </c:ser>
        <c:ser>
          <c:idx val="1"/>
          <c:order val="1"/>
          <c:tx>
            <c:strRef>
              <c:f>'Figure 3.2.2.1'!$B$6</c:f>
              <c:strCache>
                <c:ptCount val="1"/>
                <c:pt idx="0">
                  <c:v>Population employed in the economy</c:v>
                </c:pt>
              </c:strCache>
            </c:strRef>
          </c:tx>
          <c:invertIfNegative val="0"/>
          <c:cat>
            <c:numRef>
              <c:f>'Figure 3.2.2.1'!$C$4:$M$4</c:f>
              <c:numCache>
                <c:formatCode>General</c:formatCode>
                <c:ptCount val="11"/>
                <c:pt idx="0">
                  <c:v>2001</c:v>
                </c:pt>
                <c:pt idx="1">
                  <c:v>2002</c:v>
                </c:pt>
                <c:pt idx="2">
                  <c:v>2003</c:v>
                </c:pt>
                <c:pt idx="3">
                  <c:v>2004</c:v>
                </c:pt>
                <c:pt idx="4">
                  <c:v>2005</c:v>
                </c:pt>
                <c:pt idx="5">
                  <c:v>2006</c:v>
                </c:pt>
                <c:pt idx="6">
                  <c:v>2007</c:v>
                </c:pt>
                <c:pt idx="7">
                  <c:v>2008</c:v>
                </c:pt>
                <c:pt idx="8">
                  <c:v>2009</c:v>
                </c:pt>
                <c:pt idx="9">
                  <c:v>2010</c:v>
                </c:pt>
                <c:pt idx="10">
                  <c:v>2011</c:v>
                </c:pt>
              </c:numCache>
            </c:numRef>
          </c:cat>
          <c:val>
            <c:numRef>
              <c:f>'Figure 3.2.2.1'!$C$6:$M$6</c:f>
              <c:numCache>
                <c:formatCode>General</c:formatCode>
                <c:ptCount val="11"/>
                <c:pt idx="0">
                  <c:v>6698826</c:v>
                </c:pt>
                <c:pt idx="1">
                  <c:v>6708930</c:v>
                </c:pt>
                <c:pt idx="2">
                  <c:v>6985200</c:v>
                </c:pt>
                <c:pt idx="3">
                  <c:v>7181800</c:v>
                </c:pt>
                <c:pt idx="4">
                  <c:v>7261000</c:v>
                </c:pt>
                <c:pt idx="5">
                  <c:v>7403500</c:v>
                </c:pt>
                <c:pt idx="6">
                  <c:v>7631100</c:v>
                </c:pt>
                <c:pt idx="7">
                  <c:v>7857200</c:v>
                </c:pt>
                <c:pt idx="8">
                  <c:v>7903400</c:v>
                </c:pt>
                <c:pt idx="9">
                  <c:v>8114200</c:v>
                </c:pt>
                <c:pt idx="10">
                  <c:v>8301600</c:v>
                </c:pt>
              </c:numCache>
            </c:numRef>
          </c:val>
          <c:extLst>
            <c:ext xmlns:c16="http://schemas.microsoft.com/office/drawing/2014/chart" uri="{C3380CC4-5D6E-409C-BE32-E72D297353CC}">
              <c16:uniqueId val="{00000001-FB34-4EE9-A84A-200036C9B9D9}"/>
            </c:ext>
          </c:extLst>
        </c:ser>
        <c:dLbls>
          <c:showLegendKey val="0"/>
          <c:showVal val="0"/>
          <c:showCatName val="0"/>
          <c:showSerName val="0"/>
          <c:showPercent val="0"/>
          <c:showBubbleSize val="0"/>
        </c:dLbls>
        <c:gapWidth val="150"/>
        <c:axId val="492412896"/>
        <c:axId val="1"/>
      </c:barChart>
      <c:lineChart>
        <c:grouping val="standard"/>
        <c:varyColors val="0"/>
        <c:ser>
          <c:idx val="2"/>
          <c:order val="2"/>
          <c:tx>
            <c:strRef>
              <c:f>'Figure 3.2.2.1'!$B$7</c:f>
              <c:strCache>
                <c:ptCount val="1"/>
                <c:pt idx="0">
                  <c:v>Share of the population making pension contributions to population employed in the economy</c:v>
                </c:pt>
              </c:strCache>
            </c:strRef>
          </c:tx>
          <c:spPr>
            <a:ln w="50800"/>
          </c:spPr>
          <c:marker>
            <c:symbol val="square"/>
            <c:size val="4"/>
          </c:marker>
          <c:cat>
            <c:numRef>
              <c:f>'Figure 3.2.2.1'!$C$4:$M$4</c:f>
              <c:numCache>
                <c:formatCode>General</c:formatCode>
                <c:ptCount val="11"/>
                <c:pt idx="0">
                  <c:v>2001</c:v>
                </c:pt>
                <c:pt idx="1">
                  <c:v>2002</c:v>
                </c:pt>
                <c:pt idx="2">
                  <c:v>2003</c:v>
                </c:pt>
                <c:pt idx="3">
                  <c:v>2004</c:v>
                </c:pt>
                <c:pt idx="4">
                  <c:v>2005</c:v>
                </c:pt>
                <c:pt idx="5">
                  <c:v>2006</c:v>
                </c:pt>
                <c:pt idx="6">
                  <c:v>2007</c:v>
                </c:pt>
                <c:pt idx="7">
                  <c:v>2008</c:v>
                </c:pt>
                <c:pt idx="8">
                  <c:v>2009</c:v>
                </c:pt>
                <c:pt idx="9">
                  <c:v>2010</c:v>
                </c:pt>
                <c:pt idx="10">
                  <c:v>2011</c:v>
                </c:pt>
              </c:numCache>
            </c:numRef>
          </c:cat>
          <c:val>
            <c:numRef>
              <c:f>'Figure 3.2.2.1'!$C$7:$M$7</c:f>
              <c:numCache>
                <c:formatCode>0.00</c:formatCode>
                <c:ptCount val="11"/>
                <c:pt idx="0">
                  <c:v>31.396546200782048</c:v>
                </c:pt>
                <c:pt idx="1">
                  <c:v>39.874167713778505</c:v>
                </c:pt>
                <c:pt idx="2">
                  <c:v>42.828895378800894</c:v>
                </c:pt>
                <c:pt idx="3">
                  <c:v>42.495391127572475</c:v>
                </c:pt>
                <c:pt idx="4">
                  <c:v>44.580718909241149</c:v>
                </c:pt>
                <c:pt idx="5">
                  <c:v>47.352752076720471</c:v>
                </c:pt>
                <c:pt idx="6">
                  <c:v>47.464769168271943</c:v>
                </c:pt>
                <c:pt idx="7">
                  <c:v>47.604159242478239</c:v>
                </c:pt>
                <c:pt idx="8">
                  <c:v>47.620416529594856</c:v>
                </c:pt>
                <c:pt idx="9">
                  <c:v>47.468487343176157</c:v>
                </c:pt>
                <c:pt idx="10">
                  <c:v>44.869181844463718</c:v>
                </c:pt>
              </c:numCache>
            </c:numRef>
          </c:val>
          <c:smooth val="0"/>
          <c:extLst>
            <c:ext xmlns:c16="http://schemas.microsoft.com/office/drawing/2014/chart" uri="{C3380CC4-5D6E-409C-BE32-E72D297353CC}">
              <c16:uniqueId val="{00000002-FB34-4EE9-A84A-200036C9B9D9}"/>
            </c:ext>
          </c:extLst>
        </c:ser>
        <c:dLbls>
          <c:showLegendKey val="0"/>
          <c:showVal val="0"/>
          <c:showCatName val="0"/>
          <c:showSerName val="0"/>
          <c:showPercent val="0"/>
          <c:showBubbleSize val="0"/>
        </c:dLbls>
        <c:marker val="1"/>
        <c:smooth val="0"/>
        <c:axId val="3"/>
        <c:axId val="4"/>
      </c:lineChart>
      <c:catAx>
        <c:axId val="492412896"/>
        <c:scaling>
          <c:orientation val="minMax"/>
        </c:scaling>
        <c:delete val="0"/>
        <c:axPos val="b"/>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2"/>
        <c:tickMarkSkip val="1"/>
        <c:noMultiLvlLbl val="0"/>
      </c:catAx>
      <c:valAx>
        <c:axId val="1"/>
        <c:scaling>
          <c:orientation val="minMax"/>
        </c:scaling>
        <c:delete val="0"/>
        <c:axPos val="l"/>
        <c:majorGridlines>
          <c:spPr>
            <a:ln w="0">
              <a:prstDash val="sysDot"/>
            </a:ln>
          </c:spPr>
        </c:majorGridlines>
        <c:title>
          <c:tx>
            <c:rich>
              <a:bodyPr/>
              <a:lstStyle/>
              <a:p>
                <a:pPr>
                  <a:defRPr lang="ru-RU" b="0"/>
                </a:pPr>
                <a:r>
                  <a:rPr lang="en-US" b="0"/>
                  <a:t>mln. Individuals</a:t>
                </a:r>
              </a:p>
            </c:rich>
          </c:tx>
          <c:layout>
            <c:manualLayout>
              <c:xMode val="edge"/>
              <c:yMode val="edge"/>
              <c:x val="7.0252412478290956E-3"/>
              <c:y val="0.16806783767413688"/>
            </c:manualLayout>
          </c:layout>
          <c:overlay val="0"/>
        </c:title>
        <c:numFmt formatCode="General" sourceLinked="1"/>
        <c:majorTickMark val="out"/>
        <c:minorTickMark val="none"/>
        <c:tickLblPos val="nextTo"/>
        <c:txPr>
          <a:bodyPr rot="0" vert="horz"/>
          <a:lstStyle/>
          <a:p>
            <a:pPr>
              <a:defRPr lang="ru-RU"/>
            </a:pPr>
            <a:endParaRPr lang="ru-RU"/>
          </a:p>
        </c:txPr>
        <c:crossAx val="492412896"/>
        <c:crosses val="autoZero"/>
        <c:crossBetween val="between"/>
        <c:dispUnits>
          <c:builtInUnit val="millions"/>
        </c:dispUnits>
      </c:valAx>
      <c:catAx>
        <c:axId val="3"/>
        <c:scaling>
          <c:orientation val="minMax"/>
        </c:scaling>
        <c:delete val="1"/>
        <c:axPos val="b"/>
        <c:numFmt formatCode="General" sourceLinked="1"/>
        <c:majorTickMark val="out"/>
        <c:minorTickMark val="none"/>
        <c:tickLblPos val="nextTo"/>
        <c:crossAx val="4"/>
        <c:crosses val="autoZero"/>
        <c:auto val="1"/>
        <c:lblAlgn val="ctr"/>
        <c:lblOffset val="100"/>
        <c:noMultiLvlLbl val="0"/>
      </c:catAx>
      <c:valAx>
        <c:axId val="4"/>
        <c:scaling>
          <c:orientation val="minMax"/>
          <c:max val="100"/>
        </c:scaling>
        <c:delete val="0"/>
        <c:axPos val="r"/>
        <c:title>
          <c:tx>
            <c:rich>
              <a:bodyPr rot="0" vert="horz"/>
              <a:lstStyle/>
              <a:p>
                <a:pPr>
                  <a:defRPr lang="ru-RU" b="0"/>
                </a:pPr>
                <a:r>
                  <a:rPr lang="ru-RU" b="0"/>
                  <a:t>%</a:t>
                </a:r>
              </a:p>
            </c:rich>
          </c:tx>
          <c:layout>
            <c:manualLayout>
              <c:xMode val="edge"/>
              <c:yMode val="edge"/>
              <c:x val="0.94089473890390563"/>
              <c:y val="0.28571460618704714"/>
            </c:manualLayout>
          </c:layout>
          <c:overlay val="0"/>
        </c:title>
        <c:numFmt formatCode="0" sourceLinked="0"/>
        <c:majorTickMark val="out"/>
        <c:minorTickMark val="none"/>
        <c:tickLblPos val="nextTo"/>
        <c:txPr>
          <a:bodyPr rot="0" vert="horz"/>
          <a:lstStyle/>
          <a:p>
            <a:pPr>
              <a:defRPr lang="ru-RU"/>
            </a:pPr>
            <a:endParaRPr lang="ru-RU"/>
          </a:p>
        </c:txPr>
        <c:crossAx val="3"/>
        <c:crosses val="max"/>
        <c:crossBetween val="between"/>
      </c:valAx>
    </c:plotArea>
    <c:legend>
      <c:legendPos val="b"/>
      <c:layout>
        <c:manualLayout>
          <c:xMode val="edge"/>
          <c:yMode val="edge"/>
          <c:wMode val="edge"/>
          <c:hMode val="edge"/>
          <c:x val="8.6706885519907032E-2"/>
          <c:y val="0.71968369338448079"/>
          <c:w val="0.91329285331870824"/>
          <c:h val="1"/>
        </c:manualLayout>
      </c:layout>
      <c:overlay val="0"/>
      <c:txPr>
        <a:bodyPr/>
        <a:lstStyle/>
        <a:p>
          <a:pPr>
            <a:defRPr lang="ru-RU" sz="800"/>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c:printSettings>
</c:chartSpace>
</file>

<file path=xl/charts/chart9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26"/>
    </mc:Choice>
    <mc:Fallback>
      <c:style val="26"/>
    </mc:Fallback>
  </mc:AlternateContent>
  <c:chart>
    <c:autoTitleDeleted val="0"/>
    <c:plotArea>
      <c:layout>
        <c:manualLayout>
          <c:layoutTarget val="inner"/>
          <c:xMode val="edge"/>
          <c:yMode val="edge"/>
          <c:x val="0.19726027397260273"/>
          <c:y val="4.5000000000000012E-2"/>
          <c:w val="0.76164383561644156"/>
          <c:h val="0.70000000000000062"/>
        </c:manualLayout>
      </c:layout>
      <c:barChart>
        <c:barDir val="bar"/>
        <c:grouping val="stacked"/>
        <c:varyColors val="0"/>
        <c:ser>
          <c:idx val="0"/>
          <c:order val="0"/>
          <c:tx>
            <c:strRef>
              <c:f>'Figure 3.2.2.2'!$C$4</c:f>
              <c:strCache>
                <c:ptCount val="1"/>
                <c:pt idx="0">
                  <c:v>Accumulation</c:v>
                </c:pt>
              </c:strCache>
            </c:strRef>
          </c:tx>
          <c:invertIfNegative val="0"/>
          <c:dLbls>
            <c:dLbl>
              <c:idx val="0"/>
              <c:tx>
                <c:rich>
                  <a:bodyPr/>
                  <a:lstStyle/>
                  <a:p>
                    <a:pPr>
                      <a:defRPr lang="ru-RU"/>
                    </a:pPr>
                    <a:r>
                      <a:rPr lang="ru-RU"/>
                      <a:t>43</a:t>
                    </a:r>
                  </a:p>
                </c:rich>
              </c:tx>
              <c:spP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AB-4E11-9DE2-FC0922A41FE7}"/>
                </c:ext>
              </c:extLst>
            </c:dLbl>
            <c:dLbl>
              <c:idx val="1"/>
              <c:layout>
                <c:manualLayout>
                  <c:x val="1.705504620141662E-2"/>
                  <c:y val="-2.6162729658792579E-3"/>
                </c:manualLayout>
              </c:layout>
              <c:tx>
                <c:rich>
                  <a:bodyPr/>
                  <a:lstStyle/>
                  <a:p>
                    <a:pPr>
                      <a:defRPr lang="ru-RU"/>
                    </a:pPr>
                    <a:r>
                      <a:rPr lang="ru-RU"/>
                      <a:t>38</a:t>
                    </a:r>
                  </a:p>
                </c:rich>
              </c:tx>
              <c:spPr/>
              <c:dLblPos val="ctr"/>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AB-4E11-9DE2-FC0922A41FE7}"/>
                </c:ext>
              </c:extLst>
            </c:dLbl>
            <c:spPr>
              <a:noFill/>
              <a:ln>
                <a:noFill/>
              </a:ln>
              <a:effectLst/>
            </c:spPr>
            <c:txPr>
              <a:bodyPr/>
              <a:lstStyle/>
              <a:p>
                <a:pPr>
                  <a:defRPr lang="ru-RU"/>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3.2.2.2'!$B$5:$B$6</c:f>
              <c:strCache>
                <c:ptCount val="2"/>
                <c:pt idx="0">
                  <c:v>Men</c:v>
                </c:pt>
                <c:pt idx="1">
                  <c:v>Women</c:v>
                </c:pt>
              </c:strCache>
            </c:strRef>
          </c:cat>
          <c:val>
            <c:numRef>
              <c:f>'Figure 3.2.2.2'!$C$5:$C$6</c:f>
              <c:numCache>
                <c:formatCode>General</c:formatCode>
                <c:ptCount val="2"/>
                <c:pt idx="0">
                  <c:v>63</c:v>
                </c:pt>
                <c:pt idx="1">
                  <c:v>58</c:v>
                </c:pt>
              </c:numCache>
            </c:numRef>
          </c:val>
          <c:extLst>
            <c:ext xmlns:c16="http://schemas.microsoft.com/office/drawing/2014/chart" uri="{C3380CC4-5D6E-409C-BE32-E72D297353CC}">
              <c16:uniqueId val="{00000002-9CAB-4E11-9DE2-FC0922A41FE7}"/>
            </c:ext>
          </c:extLst>
        </c:ser>
        <c:ser>
          <c:idx val="1"/>
          <c:order val="1"/>
          <c:tx>
            <c:strRef>
              <c:f>'Figure 3.2.2.2'!$D$4</c:f>
              <c:strCache>
                <c:ptCount val="1"/>
                <c:pt idx="0">
                  <c:v>Spending</c:v>
                </c:pt>
              </c:strCache>
            </c:strRef>
          </c:tx>
          <c:invertIfNegative val="0"/>
          <c:dLbls>
            <c:spPr>
              <a:noFill/>
              <a:ln>
                <a:noFill/>
              </a:ln>
              <a:effectLst/>
            </c:spPr>
            <c:txPr>
              <a:bodyPr/>
              <a:lstStyle/>
              <a:p>
                <a:pPr>
                  <a:defRPr lang="ru-RU"/>
                </a:pPr>
                <a:endParaRPr lang="ru-RU"/>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'Figure 3.2.2.2'!$B$5:$B$6</c:f>
              <c:strCache>
                <c:ptCount val="2"/>
                <c:pt idx="0">
                  <c:v>Men</c:v>
                </c:pt>
                <c:pt idx="1">
                  <c:v>Women</c:v>
                </c:pt>
              </c:strCache>
            </c:strRef>
          </c:cat>
          <c:val>
            <c:numRef>
              <c:f>'Figure 3.2.2.2'!$D$5:$D$6</c:f>
              <c:numCache>
                <c:formatCode>General</c:formatCode>
                <c:ptCount val="2"/>
                <c:pt idx="0">
                  <c:v>12</c:v>
                </c:pt>
                <c:pt idx="1">
                  <c:v>20</c:v>
                </c:pt>
              </c:numCache>
            </c:numRef>
          </c:val>
          <c:extLst>
            <c:ext xmlns:c16="http://schemas.microsoft.com/office/drawing/2014/chart" uri="{C3380CC4-5D6E-409C-BE32-E72D297353CC}">
              <c16:uniqueId val="{00000003-9CAB-4E11-9DE2-FC0922A41FE7}"/>
            </c:ext>
          </c:extLst>
        </c:ser>
        <c:dLbls>
          <c:showLegendKey val="0"/>
          <c:showVal val="0"/>
          <c:showCatName val="0"/>
          <c:showSerName val="0"/>
          <c:showPercent val="0"/>
          <c:showBubbleSize val="0"/>
        </c:dLbls>
        <c:gapWidth val="150"/>
        <c:overlap val="100"/>
        <c:axId val="492413224"/>
        <c:axId val="1"/>
      </c:barChart>
      <c:catAx>
        <c:axId val="492413224"/>
        <c:scaling>
          <c:orientation val="minMax"/>
        </c:scaling>
        <c:delete val="0"/>
        <c:axPos val="l"/>
        <c:title>
          <c:tx>
            <c:rich>
              <a:bodyPr rot="0" vert="horz"/>
              <a:lstStyle/>
              <a:p>
                <a:pPr>
                  <a:defRPr lang="ru-RU"/>
                </a:pPr>
                <a:r>
                  <a:rPr lang="ru-RU"/>
                  <a:t>58 </a:t>
                </a:r>
                <a:r>
                  <a:rPr lang="en-US"/>
                  <a:t>year</a:t>
                </a:r>
                <a:r>
                  <a:rPr lang="ru-RU"/>
                  <a:t>
     </a:t>
                </a:r>
              </a:p>
            </c:rich>
          </c:tx>
          <c:layout>
            <c:manualLayout>
              <c:xMode val="edge"/>
              <c:yMode val="edge"/>
              <c:x val="0.51780836259733454"/>
              <c:y val="0.03"/>
            </c:manualLayout>
          </c:layout>
          <c:overlay val="0"/>
        </c:title>
        <c:numFmt formatCode="General" sourceLinked="1"/>
        <c:majorTickMark val="out"/>
        <c:minorTickMark val="none"/>
        <c:tickLblPos val="nextTo"/>
        <c:txPr>
          <a:bodyPr rot="0" vert="horz"/>
          <a:lstStyle/>
          <a:p>
            <a:pPr>
              <a:defRPr lang="ru-RU"/>
            </a:pPr>
            <a:endParaRPr lang="ru-RU"/>
          </a:p>
        </c:txPr>
        <c:crossAx val="1"/>
        <c:crosses val="autoZero"/>
        <c:auto val="1"/>
        <c:lblAlgn val="ctr"/>
        <c:lblOffset val="100"/>
        <c:tickLblSkip val="1"/>
        <c:tickMarkSkip val="1"/>
        <c:noMultiLvlLbl val="0"/>
      </c:catAx>
      <c:valAx>
        <c:axId val="1"/>
        <c:scaling>
          <c:orientation val="minMax"/>
          <c:max val="100"/>
          <c:min val="20"/>
        </c:scaling>
        <c:delete val="0"/>
        <c:axPos val="b"/>
        <c:majorGridlines>
          <c:spPr>
            <a:ln w="0">
              <a:prstDash val="sysDot"/>
            </a:ln>
          </c:spPr>
        </c:majorGridlines>
        <c:title>
          <c:tx>
            <c:rich>
              <a:bodyPr/>
              <a:lstStyle/>
              <a:p>
                <a:pPr>
                  <a:defRPr lang="ru-RU"/>
                </a:pPr>
                <a:r>
                  <a:rPr lang="ru-RU"/>
                  <a:t>63 </a:t>
                </a:r>
                <a:r>
                  <a:rPr lang="en-US"/>
                  <a:t>year</a:t>
                </a:r>
                <a:endParaRPr lang="ru-RU"/>
              </a:p>
            </c:rich>
          </c:tx>
          <c:layout>
            <c:manualLayout>
              <c:xMode val="edge"/>
              <c:yMode val="edge"/>
              <c:x val="0.58630139376622237"/>
              <c:y val="0.39500000000000002"/>
            </c:manualLayout>
          </c:layout>
          <c:overlay val="0"/>
        </c:title>
        <c:numFmt formatCode="General" sourceLinked="1"/>
        <c:majorTickMark val="out"/>
        <c:minorTickMark val="none"/>
        <c:tickLblPos val="nextTo"/>
        <c:txPr>
          <a:bodyPr rot="0" vert="horz"/>
          <a:lstStyle/>
          <a:p>
            <a:pPr>
              <a:defRPr lang="ru-RU"/>
            </a:pPr>
            <a:endParaRPr lang="ru-RU"/>
          </a:p>
        </c:txPr>
        <c:crossAx val="492413224"/>
        <c:crosses val="autoZero"/>
        <c:crossBetween val="between"/>
      </c:valAx>
    </c:plotArea>
    <c:legend>
      <c:legendPos val="r"/>
      <c:layout>
        <c:manualLayout>
          <c:xMode val="edge"/>
          <c:yMode val="edge"/>
          <c:wMode val="edge"/>
          <c:hMode val="edge"/>
          <c:x val="0.27477566689205402"/>
          <c:y val="0.88500000000000001"/>
          <c:w val="0.82699587759286319"/>
          <c:h val="0.98499999999999999"/>
        </c:manualLayout>
      </c:layout>
      <c:overlay val="0"/>
      <c:txPr>
        <a:bodyPr/>
        <a:lstStyle/>
        <a:p>
          <a:pPr>
            <a:defRPr lang="ru-RU"/>
          </a:pPr>
          <a:endParaRPr lang="ru-RU"/>
        </a:p>
      </c:txPr>
    </c:legend>
    <c:plotVisOnly val="1"/>
    <c:dispBlanksAs val="gap"/>
    <c:showDLblsOverMax val="0"/>
  </c:chart>
  <c:spPr>
    <a:ln>
      <a:noFill/>
    </a:ln>
  </c:spPr>
  <c:txPr>
    <a:bodyPr/>
    <a:lstStyle/>
    <a:p>
      <a:pPr>
        <a:defRPr>
          <a:latin typeface="Times New Roman" pitchFamily="18" charset="0"/>
          <a:cs typeface="Times New Roman" pitchFamily="18" charset="0"/>
        </a:defRPr>
      </a:pPr>
      <a:endParaRPr lang="ru-RU"/>
    </a:p>
  </c:txPr>
  <c:printSettings>
    <c:headerFooter alignWithMargins="0"/>
    <c:pageMargins b="1" l="0.75000000000000155" r="0.75000000000000155" t="1" header="0.5" footer="0.5"/>
    <c:pageSetup paperSize="9" orientation="landscape"/>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0.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2" Type="http://schemas.openxmlformats.org/officeDocument/2006/relationships/chart" Target="../charts/chart23.xml"/><Relationship Id="rId1" Type="http://schemas.openxmlformats.org/officeDocument/2006/relationships/chart" Target="../charts/chart22.xml"/></Relationships>
</file>

<file path=xl/drawings/_rels/drawing21.xml.rels><?xml version="1.0" encoding="UTF-8" standalone="yes"?>
<Relationships xmlns="http://schemas.openxmlformats.org/package/2006/relationships"><Relationship Id="rId2" Type="http://schemas.openxmlformats.org/officeDocument/2006/relationships/chart" Target="../charts/chart25.xml"/><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4.xml"/></Relationships>
</file>

<file path=xl/drawings/_rels/drawing31.xml.rels><?xml version="1.0" encoding="UTF-8" standalone="yes"?>
<Relationships xmlns="http://schemas.openxmlformats.org/package/2006/relationships"><Relationship Id="rId1" Type="http://schemas.openxmlformats.org/officeDocument/2006/relationships/chart" Target="../charts/chart35.xml"/></Relationships>
</file>

<file path=xl/drawings/_rels/drawing32.xml.rels><?xml version="1.0" encoding="UTF-8" standalone="yes"?>
<Relationships xmlns="http://schemas.openxmlformats.org/package/2006/relationships"><Relationship Id="rId1" Type="http://schemas.openxmlformats.org/officeDocument/2006/relationships/chart" Target="../charts/chart36.xml"/></Relationships>
</file>

<file path=xl/drawings/_rels/drawing33.xml.rels><?xml version="1.0" encoding="UTF-8" standalone="yes"?>
<Relationships xmlns="http://schemas.openxmlformats.org/package/2006/relationships"><Relationship Id="rId1" Type="http://schemas.openxmlformats.org/officeDocument/2006/relationships/chart" Target="../charts/chart37.xml"/></Relationships>
</file>

<file path=xl/drawings/_rels/drawing34.xml.rels><?xml version="1.0" encoding="UTF-8" standalone="yes"?>
<Relationships xmlns="http://schemas.openxmlformats.org/package/2006/relationships"><Relationship Id="rId1" Type="http://schemas.openxmlformats.org/officeDocument/2006/relationships/chart" Target="../charts/chart38.xml"/></Relationships>
</file>

<file path=xl/drawings/_rels/drawing35.xml.rels><?xml version="1.0" encoding="UTF-8" standalone="yes"?>
<Relationships xmlns="http://schemas.openxmlformats.org/package/2006/relationships"><Relationship Id="rId2" Type="http://schemas.openxmlformats.org/officeDocument/2006/relationships/chart" Target="../charts/chart40.xml"/><Relationship Id="rId1" Type="http://schemas.openxmlformats.org/officeDocument/2006/relationships/chart" Target="../charts/chart39.xml"/></Relationships>
</file>

<file path=xl/drawings/_rels/drawing36.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37.xml.rels><?xml version="1.0" encoding="UTF-8" standalone="yes"?>
<Relationships xmlns="http://schemas.openxmlformats.org/package/2006/relationships"><Relationship Id="rId1" Type="http://schemas.openxmlformats.org/officeDocument/2006/relationships/chart" Target="../charts/chart43.xml"/></Relationships>
</file>

<file path=xl/drawings/_rels/drawing38.xml.rels><?xml version="1.0" encoding="UTF-8" standalone="yes"?>
<Relationships xmlns="http://schemas.openxmlformats.org/package/2006/relationships"><Relationship Id="rId1" Type="http://schemas.openxmlformats.org/officeDocument/2006/relationships/chart" Target="../charts/chart44.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47.xml"/><Relationship Id="rId2" Type="http://schemas.openxmlformats.org/officeDocument/2006/relationships/chart" Target="../charts/chart46.xml"/><Relationship Id="rId1" Type="http://schemas.openxmlformats.org/officeDocument/2006/relationships/chart" Target="../charts/chart45.xml"/><Relationship Id="rId4" Type="http://schemas.openxmlformats.org/officeDocument/2006/relationships/chart" Target="../charts/chart48.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40.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41.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51.xml"/></Relationships>
</file>

<file path=xl/drawings/_rels/drawing4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4" Type="http://schemas.openxmlformats.org/officeDocument/2006/relationships/chart" Target="../charts/chart55.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45.xml.rels><?xml version="1.0" encoding="UTF-8" standalone="yes"?>
<Relationships xmlns="http://schemas.openxmlformats.org/package/2006/relationships"><Relationship Id="rId1" Type="http://schemas.openxmlformats.org/officeDocument/2006/relationships/chart" Target="../charts/chart57.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58.xml"/></Relationships>
</file>

<file path=xl/drawings/_rels/drawing47.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chart" Target="../charts/chart62.xml"/><Relationship Id="rId1" Type="http://schemas.openxmlformats.org/officeDocument/2006/relationships/chart" Target="../charts/chart61.xml"/><Relationship Id="rId6" Type="http://schemas.openxmlformats.org/officeDocument/2006/relationships/chart" Target="../charts/chart66.xml"/><Relationship Id="rId5" Type="http://schemas.openxmlformats.org/officeDocument/2006/relationships/chart" Target="../charts/chart65.xml"/><Relationship Id="rId4" Type="http://schemas.openxmlformats.org/officeDocument/2006/relationships/chart" Target="../charts/chart6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0.xml.rels><?xml version="1.0" encoding="UTF-8" standalone="yes"?>
<Relationships xmlns="http://schemas.openxmlformats.org/package/2006/relationships"><Relationship Id="rId3" Type="http://schemas.openxmlformats.org/officeDocument/2006/relationships/chart" Target="../charts/chart69.xml"/><Relationship Id="rId2" Type="http://schemas.openxmlformats.org/officeDocument/2006/relationships/chart" Target="../charts/chart68.xml"/><Relationship Id="rId1" Type="http://schemas.openxmlformats.org/officeDocument/2006/relationships/chart" Target="../charts/chart67.xml"/></Relationships>
</file>

<file path=xl/drawings/_rels/drawing51.xml.rels><?xml version="1.0" encoding="UTF-8" standalone="yes"?>
<Relationships xmlns="http://schemas.openxmlformats.org/package/2006/relationships"><Relationship Id="rId2" Type="http://schemas.openxmlformats.org/officeDocument/2006/relationships/chart" Target="../charts/chart71.xml"/><Relationship Id="rId1" Type="http://schemas.openxmlformats.org/officeDocument/2006/relationships/chart" Target="../charts/chart70.xml"/></Relationships>
</file>

<file path=xl/drawings/_rels/drawing52.xml.rels><?xml version="1.0" encoding="UTF-8" standalone="yes"?>
<Relationships xmlns="http://schemas.openxmlformats.org/package/2006/relationships"><Relationship Id="rId1" Type="http://schemas.openxmlformats.org/officeDocument/2006/relationships/chart" Target="../charts/chart72.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73.xml"/></Relationships>
</file>

<file path=xl/drawings/_rels/drawing54.xml.rels><?xml version="1.0" encoding="UTF-8" standalone="yes"?>
<Relationships xmlns="http://schemas.openxmlformats.org/package/2006/relationships"><Relationship Id="rId1" Type="http://schemas.openxmlformats.org/officeDocument/2006/relationships/chart" Target="../charts/chart74.xml"/></Relationships>
</file>

<file path=xl/drawings/_rels/drawing55.xml.rels><?xml version="1.0" encoding="UTF-8" standalone="yes"?>
<Relationships xmlns="http://schemas.openxmlformats.org/package/2006/relationships"><Relationship Id="rId1" Type="http://schemas.openxmlformats.org/officeDocument/2006/relationships/chart" Target="../charts/chart75.xml"/></Relationships>
</file>

<file path=xl/drawings/_rels/drawing56.xml.rels><?xml version="1.0" encoding="UTF-8" standalone="yes"?>
<Relationships xmlns="http://schemas.openxmlformats.org/package/2006/relationships"><Relationship Id="rId1" Type="http://schemas.openxmlformats.org/officeDocument/2006/relationships/chart" Target="../charts/chart76.xml"/></Relationships>
</file>

<file path=xl/drawings/_rels/drawing57.xml.rels><?xml version="1.0" encoding="UTF-8" standalone="yes"?>
<Relationships xmlns="http://schemas.openxmlformats.org/package/2006/relationships"><Relationship Id="rId1" Type="http://schemas.openxmlformats.org/officeDocument/2006/relationships/chart" Target="../charts/chart77.xml"/></Relationships>
</file>

<file path=xl/drawings/_rels/drawing58.xml.rels><?xml version="1.0" encoding="UTF-8" standalone="yes"?>
<Relationships xmlns="http://schemas.openxmlformats.org/package/2006/relationships"><Relationship Id="rId1" Type="http://schemas.openxmlformats.org/officeDocument/2006/relationships/chart" Target="../charts/chart78.xml"/></Relationships>
</file>

<file path=xl/drawings/_rels/drawing59.xml.rels><?xml version="1.0" encoding="UTF-8" standalone="yes"?>
<Relationships xmlns="http://schemas.openxmlformats.org/package/2006/relationships"><Relationship Id="rId1" Type="http://schemas.openxmlformats.org/officeDocument/2006/relationships/chart" Target="../charts/chart7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1.xml.rels><?xml version="1.0" encoding="UTF-8" standalone="yes"?>
<Relationships xmlns="http://schemas.openxmlformats.org/package/2006/relationships"><Relationship Id="rId1" Type="http://schemas.openxmlformats.org/officeDocument/2006/relationships/chart" Target="../charts/chart80.xml"/></Relationships>
</file>

<file path=xl/drawings/_rels/drawing62.xml.rels><?xml version="1.0" encoding="UTF-8" standalone="yes"?>
<Relationships xmlns="http://schemas.openxmlformats.org/package/2006/relationships"><Relationship Id="rId1" Type="http://schemas.openxmlformats.org/officeDocument/2006/relationships/chart" Target="../charts/chart81.xml"/></Relationships>
</file>

<file path=xl/drawings/_rels/drawing63.xml.rels><?xml version="1.0" encoding="UTF-8" standalone="yes"?>
<Relationships xmlns="http://schemas.openxmlformats.org/package/2006/relationships"><Relationship Id="rId1" Type="http://schemas.openxmlformats.org/officeDocument/2006/relationships/chart" Target="../charts/chart82.xml"/></Relationships>
</file>

<file path=xl/drawings/_rels/drawing64.xml.rels><?xml version="1.0" encoding="UTF-8" standalone="yes"?>
<Relationships xmlns="http://schemas.openxmlformats.org/package/2006/relationships"><Relationship Id="rId1" Type="http://schemas.openxmlformats.org/officeDocument/2006/relationships/chart" Target="../charts/chart83.xml"/></Relationships>
</file>

<file path=xl/drawings/_rels/drawing65.xml.rels><?xml version="1.0" encoding="UTF-8" standalone="yes"?>
<Relationships xmlns="http://schemas.openxmlformats.org/package/2006/relationships"><Relationship Id="rId1" Type="http://schemas.openxmlformats.org/officeDocument/2006/relationships/chart" Target="../charts/chart84.xml"/></Relationships>
</file>

<file path=xl/drawings/_rels/drawing66.xml.rels><?xml version="1.0" encoding="UTF-8" standalone="yes"?>
<Relationships xmlns="http://schemas.openxmlformats.org/package/2006/relationships"><Relationship Id="rId1" Type="http://schemas.openxmlformats.org/officeDocument/2006/relationships/chart" Target="../charts/chart85.xml"/></Relationships>
</file>

<file path=xl/drawings/_rels/drawing67.xml.rels><?xml version="1.0" encoding="UTF-8" standalone="yes"?>
<Relationships xmlns="http://schemas.openxmlformats.org/package/2006/relationships"><Relationship Id="rId1" Type="http://schemas.openxmlformats.org/officeDocument/2006/relationships/chart" Target="../charts/chart86.xml"/></Relationships>
</file>

<file path=xl/drawings/_rels/drawing68.xml.rels><?xml version="1.0" encoding="UTF-8" standalone="yes"?>
<Relationships xmlns="http://schemas.openxmlformats.org/package/2006/relationships"><Relationship Id="rId2" Type="http://schemas.openxmlformats.org/officeDocument/2006/relationships/chart" Target="../charts/chart88.xml"/><Relationship Id="rId1" Type="http://schemas.openxmlformats.org/officeDocument/2006/relationships/chart" Target="../charts/chart87.xml"/></Relationships>
</file>

<file path=xl/drawings/_rels/drawing69.xml.rels><?xml version="1.0" encoding="UTF-8" standalone="yes"?>
<Relationships xmlns="http://schemas.openxmlformats.org/package/2006/relationships"><Relationship Id="rId1" Type="http://schemas.openxmlformats.org/officeDocument/2006/relationships/chart" Target="../charts/chart89.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1.xml.rels><?xml version="1.0" encoding="UTF-8" standalone="yes"?>
<Relationships xmlns="http://schemas.openxmlformats.org/package/2006/relationships"><Relationship Id="rId1" Type="http://schemas.openxmlformats.org/officeDocument/2006/relationships/chart" Target="../charts/chart90.xml"/></Relationships>
</file>

<file path=xl/drawings/_rels/drawing72.xml.rels><?xml version="1.0" encoding="UTF-8" standalone="yes"?>
<Relationships xmlns="http://schemas.openxmlformats.org/package/2006/relationships"><Relationship Id="rId1" Type="http://schemas.openxmlformats.org/officeDocument/2006/relationships/chart" Target="../charts/chart91.xml"/></Relationships>
</file>

<file path=xl/drawings/_rels/drawing73.xml.rels><?xml version="1.0" encoding="UTF-8" standalone="yes"?>
<Relationships xmlns="http://schemas.openxmlformats.org/package/2006/relationships"><Relationship Id="rId1" Type="http://schemas.openxmlformats.org/officeDocument/2006/relationships/chart" Target="../charts/chart92.xml"/></Relationships>
</file>

<file path=xl/drawings/_rels/drawing74.xml.rels><?xml version="1.0" encoding="UTF-8" standalone="yes"?>
<Relationships xmlns="http://schemas.openxmlformats.org/package/2006/relationships"><Relationship Id="rId1" Type="http://schemas.openxmlformats.org/officeDocument/2006/relationships/chart" Target="../charts/chart93.xml"/></Relationships>
</file>

<file path=xl/drawings/_rels/drawing75.xml.rels><?xml version="1.0" encoding="UTF-8" standalone="yes"?>
<Relationships xmlns="http://schemas.openxmlformats.org/package/2006/relationships"><Relationship Id="rId1" Type="http://schemas.openxmlformats.org/officeDocument/2006/relationships/chart" Target="../charts/chart94.xml"/></Relationships>
</file>

<file path=xl/drawings/_rels/drawing76.xml.rels><?xml version="1.0" encoding="UTF-8" standalone="yes"?>
<Relationships xmlns="http://schemas.openxmlformats.org/package/2006/relationships"><Relationship Id="rId1" Type="http://schemas.openxmlformats.org/officeDocument/2006/relationships/chart" Target="../charts/chart95.xml"/></Relationships>
</file>

<file path=xl/drawings/_rels/drawing77.xml.rels><?xml version="1.0" encoding="UTF-8" standalone="yes"?>
<Relationships xmlns="http://schemas.openxmlformats.org/package/2006/relationships"><Relationship Id="rId1" Type="http://schemas.openxmlformats.org/officeDocument/2006/relationships/chart" Target="../charts/chart96.xml"/></Relationships>
</file>

<file path=xl/drawings/_rels/drawing78.xml.rels><?xml version="1.0" encoding="UTF-8" standalone="yes"?>
<Relationships xmlns="http://schemas.openxmlformats.org/package/2006/relationships"><Relationship Id="rId1" Type="http://schemas.openxmlformats.org/officeDocument/2006/relationships/chart" Target="../charts/chart97.xml"/></Relationships>
</file>

<file path=xl/drawings/_rels/drawing79.xml.rels><?xml version="1.0" encoding="UTF-8" standalone="yes"?>
<Relationships xmlns="http://schemas.openxmlformats.org/package/2006/relationships"><Relationship Id="rId1" Type="http://schemas.openxmlformats.org/officeDocument/2006/relationships/chart" Target="../charts/chart9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0.xml.rels><?xml version="1.0" encoding="UTF-8" standalone="yes"?>
<Relationships xmlns="http://schemas.openxmlformats.org/package/2006/relationships"><Relationship Id="rId1" Type="http://schemas.openxmlformats.org/officeDocument/2006/relationships/chart" Target="../charts/chart99.xml"/></Relationships>
</file>

<file path=xl/drawings/_rels/drawing81.xml.rels><?xml version="1.0" encoding="UTF-8" standalone="yes"?>
<Relationships xmlns="http://schemas.openxmlformats.org/package/2006/relationships"><Relationship Id="rId1" Type="http://schemas.openxmlformats.org/officeDocument/2006/relationships/chart" Target="../charts/chart100.xml"/></Relationships>
</file>

<file path=xl/drawings/_rels/drawing82.xml.rels><?xml version="1.0" encoding="UTF-8" standalone="yes"?>
<Relationships xmlns="http://schemas.openxmlformats.org/package/2006/relationships"><Relationship Id="rId1" Type="http://schemas.openxmlformats.org/officeDocument/2006/relationships/chart" Target="../charts/chart101.xml"/></Relationships>
</file>

<file path=xl/drawings/_rels/drawing83.xml.rels><?xml version="1.0" encoding="UTF-8" standalone="yes"?>
<Relationships xmlns="http://schemas.openxmlformats.org/package/2006/relationships"><Relationship Id="rId1" Type="http://schemas.openxmlformats.org/officeDocument/2006/relationships/chart" Target="../charts/chart102.xml"/></Relationships>
</file>

<file path=xl/drawings/_rels/drawing84.xml.rels><?xml version="1.0" encoding="UTF-8" standalone="yes"?>
<Relationships xmlns="http://schemas.openxmlformats.org/package/2006/relationships"><Relationship Id="rId1" Type="http://schemas.openxmlformats.org/officeDocument/2006/relationships/chart" Target="../charts/chart103.xml"/></Relationships>
</file>

<file path=xl/drawings/_rels/drawing85.xml.rels><?xml version="1.0" encoding="UTF-8" standalone="yes"?>
<Relationships xmlns="http://schemas.openxmlformats.org/package/2006/relationships"><Relationship Id="rId1" Type="http://schemas.openxmlformats.org/officeDocument/2006/relationships/chart" Target="../charts/chart104.xml"/></Relationships>
</file>

<file path=xl/drawings/_rels/drawing86.xml.rels><?xml version="1.0" encoding="UTF-8" standalone="yes"?>
<Relationships xmlns="http://schemas.openxmlformats.org/package/2006/relationships"><Relationship Id="rId2" Type="http://schemas.openxmlformats.org/officeDocument/2006/relationships/chart" Target="../charts/chart106.xml"/><Relationship Id="rId1" Type="http://schemas.openxmlformats.org/officeDocument/2006/relationships/chart" Target="../charts/chart105.xml"/></Relationships>
</file>

<file path=xl/drawings/_rels/drawing87.xml.rels><?xml version="1.0" encoding="UTF-8" standalone="yes"?>
<Relationships xmlns="http://schemas.openxmlformats.org/package/2006/relationships"><Relationship Id="rId1" Type="http://schemas.openxmlformats.org/officeDocument/2006/relationships/chart" Target="../charts/chart107.xml"/></Relationships>
</file>

<file path=xl/drawings/_rels/drawing88.xml.rels><?xml version="1.0" encoding="UTF-8" standalone="yes"?>
<Relationships xmlns="http://schemas.openxmlformats.org/package/2006/relationships"><Relationship Id="rId2" Type="http://schemas.openxmlformats.org/officeDocument/2006/relationships/chart" Target="../charts/chart109.xml"/><Relationship Id="rId1" Type="http://schemas.openxmlformats.org/officeDocument/2006/relationships/chart" Target="../charts/chart108.xml"/></Relationships>
</file>

<file path=xl/drawings/_rels/drawing89.xml.rels><?xml version="1.0" encoding="UTF-8" standalone="yes"?>
<Relationships xmlns="http://schemas.openxmlformats.org/package/2006/relationships"><Relationship Id="rId2" Type="http://schemas.openxmlformats.org/officeDocument/2006/relationships/chart" Target="../charts/chart111.xml"/><Relationship Id="rId1" Type="http://schemas.openxmlformats.org/officeDocument/2006/relationships/chart" Target="../charts/chart1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0.xml.rels><?xml version="1.0" encoding="UTF-8" standalone="yes"?>
<Relationships xmlns="http://schemas.openxmlformats.org/package/2006/relationships"><Relationship Id="rId1" Type="http://schemas.openxmlformats.org/officeDocument/2006/relationships/chart" Target="../charts/chart112.xml"/></Relationships>
</file>

<file path=xl/drawings/_rels/drawing91.xml.rels><?xml version="1.0" encoding="UTF-8" standalone="yes"?>
<Relationships xmlns="http://schemas.openxmlformats.org/package/2006/relationships"><Relationship Id="rId1" Type="http://schemas.openxmlformats.org/officeDocument/2006/relationships/chart" Target="../charts/chart113.xml"/></Relationships>
</file>

<file path=xl/drawings/_rels/drawing92.xml.rels><?xml version="1.0" encoding="UTF-8" standalone="yes"?>
<Relationships xmlns="http://schemas.openxmlformats.org/package/2006/relationships"><Relationship Id="rId2" Type="http://schemas.openxmlformats.org/officeDocument/2006/relationships/chart" Target="../charts/chart115.xml"/><Relationship Id="rId1" Type="http://schemas.openxmlformats.org/officeDocument/2006/relationships/chart" Target="../charts/chart114.xml"/></Relationships>
</file>

<file path=xl/drawings/_rels/drawing93.xml.rels><?xml version="1.0" encoding="UTF-8" standalone="yes"?>
<Relationships xmlns="http://schemas.openxmlformats.org/package/2006/relationships"><Relationship Id="rId3" Type="http://schemas.openxmlformats.org/officeDocument/2006/relationships/chart" Target="../charts/chart118.xml"/><Relationship Id="rId2" Type="http://schemas.openxmlformats.org/officeDocument/2006/relationships/chart" Target="../charts/chart117.xml"/><Relationship Id="rId1" Type="http://schemas.openxmlformats.org/officeDocument/2006/relationships/chart" Target="../charts/chart116.xml"/></Relationships>
</file>

<file path=xl/drawings/_rels/drawing94.xml.rels><?xml version="1.0" encoding="UTF-8" standalone="yes"?>
<Relationships xmlns="http://schemas.openxmlformats.org/package/2006/relationships"><Relationship Id="rId2" Type="http://schemas.openxmlformats.org/officeDocument/2006/relationships/chart" Target="../charts/chart120.xml"/><Relationship Id="rId1" Type="http://schemas.openxmlformats.org/officeDocument/2006/relationships/chart" Target="../charts/chart119.xml"/></Relationships>
</file>

<file path=xl/drawings/_rels/drawing95.xml.rels><?xml version="1.0" encoding="UTF-8" standalone="yes"?>
<Relationships xmlns="http://schemas.openxmlformats.org/package/2006/relationships"><Relationship Id="rId1" Type="http://schemas.openxmlformats.org/officeDocument/2006/relationships/chart" Target="../charts/chart121.xml"/></Relationships>
</file>

<file path=xl/drawings/_rels/drawing96.xml.rels><?xml version="1.0" encoding="UTF-8" standalone="yes"?>
<Relationships xmlns="http://schemas.openxmlformats.org/package/2006/relationships"><Relationship Id="rId1" Type="http://schemas.openxmlformats.org/officeDocument/2006/relationships/chart" Target="../charts/chart122.xml"/></Relationships>
</file>

<file path=xl/drawings/drawing1.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8</xdr:col>
      <xdr:colOff>361950</xdr:colOff>
      <xdr:row>31</xdr:row>
      <xdr:rowOff>47625</xdr:rowOff>
    </xdr:to>
    <xdr:graphicFrame macro="">
      <xdr:nvGraphicFramePr>
        <xdr:cNvPr id="1033" name="Диаграмма 14">
          <a:extLst>
            <a:ext uri="{FF2B5EF4-FFF2-40B4-BE49-F238E27FC236}">
              <a16:creationId xmlns:a16="http://schemas.microsoft.com/office/drawing/2014/main" id="{D3B781B0-6AFA-44BD-AD6D-D129A512C6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9525</xdr:colOff>
      <xdr:row>15</xdr:row>
      <xdr:rowOff>19050</xdr:rowOff>
    </xdr:from>
    <xdr:to>
      <xdr:col>6</xdr:col>
      <xdr:colOff>9525</xdr:colOff>
      <xdr:row>33</xdr:row>
      <xdr:rowOff>180975</xdr:rowOff>
    </xdr:to>
    <xdr:graphicFrame macro="">
      <xdr:nvGraphicFramePr>
        <xdr:cNvPr id="10249" name="Диаграмма 4">
          <a:extLst>
            <a:ext uri="{FF2B5EF4-FFF2-40B4-BE49-F238E27FC236}">
              <a16:creationId xmlns:a16="http://schemas.microsoft.com/office/drawing/2014/main" id="{7A0516A3-B088-4E56-AA21-4DEC43CBFA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7</xdr:col>
      <xdr:colOff>9525</xdr:colOff>
      <xdr:row>3</xdr:row>
      <xdr:rowOff>19050</xdr:rowOff>
    </xdr:from>
    <xdr:to>
      <xdr:col>13</xdr:col>
      <xdr:colOff>428625</xdr:colOff>
      <xdr:row>15</xdr:row>
      <xdr:rowOff>171450</xdr:rowOff>
    </xdr:to>
    <xdr:graphicFrame macro="">
      <xdr:nvGraphicFramePr>
        <xdr:cNvPr id="11273" name="Диаграмма 1">
          <a:extLst>
            <a:ext uri="{FF2B5EF4-FFF2-40B4-BE49-F238E27FC236}">
              <a16:creationId xmlns:a16="http://schemas.microsoft.com/office/drawing/2014/main" id="{0649DC91-D3B6-475B-91EB-72FFDE16AD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152400</xdr:colOff>
      <xdr:row>2</xdr:row>
      <xdr:rowOff>47625</xdr:rowOff>
    </xdr:from>
    <xdr:to>
      <xdr:col>14</xdr:col>
      <xdr:colOff>495300</xdr:colOff>
      <xdr:row>18</xdr:row>
      <xdr:rowOff>0</xdr:rowOff>
    </xdr:to>
    <xdr:graphicFrame macro="">
      <xdr:nvGraphicFramePr>
        <xdr:cNvPr id="12297" name="Диаграмма 3">
          <a:extLst>
            <a:ext uri="{FF2B5EF4-FFF2-40B4-BE49-F238E27FC236}">
              <a16:creationId xmlns:a16="http://schemas.microsoft.com/office/drawing/2014/main" id="{3A0489AA-EEAC-4716-8905-4384779E2F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7</xdr:col>
      <xdr:colOff>9525</xdr:colOff>
      <xdr:row>3</xdr:row>
      <xdr:rowOff>9525</xdr:rowOff>
    </xdr:from>
    <xdr:to>
      <xdr:col>14</xdr:col>
      <xdr:colOff>9525</xdr:colOff>
      <xdr:row>18</xdr:row>
      <xdr:rowOff>9525</xdr:rowOff>
    </xdr:to>
    <xdr:graphicFrame macro="">
      <xdr:nvGraphicFramePr>
        <xdr:cNvPr id="13321" name="Диаграмма 1">
          <a:extLst>
            <a:ext uri="{FF2B5EF4-FFF2-40B4-BE49-F238E27FC236}">
              <a16:creationId xmlns:a16="http://schemas.microsoft.com/office/drawing/2014/main" id="{29EE5D17-055A-46C7-86C9-472CDACA65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457200</xdr:colOff>
      <xdr:row>11</xdr:row>
      <xdr:rowOff>152400</xdr:rowOff>
    </xdr:from>
    <xdr:to>
      <xdr:col>6</xdr:col>
      <xdr:colOff>542925</xdr:colOff>
      <xdr:row>31</xdr:row>
      <xdr:rowOff>152400</xdr:rowOff>
    </xdr:to>
    <xdr:graphicFrame macro="">
      <xdr:nvGraphicFramePr>
        <xdr:cNvPr id="14345" name="Chart 1">
          <a:extLst>
            <a:ext uri="{FF2B5EF4-FFF2-40B4-BE49-F238E27FC236}">
              <a16:creationId xmlns:a16="http://schemas.microsoft.com/office/drawing/2014/main" id="{0B818E7D-D70C-4306-8BE5-89EE3FB4E8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20</xdr:col>
      <xdr:colOff>533400</xdr:colOff>
      <xdr:row>0</xdr:row>
      <xdr:rowOff>142875</xdr:rowOff>
    </xdr:from>
    <xdr:to>
      <xdr:col>28</xdr:col>
      <xdr:colOff>323850</xdr:colOff>
      <xdr:row>1</xdr:row>
      <xdr:rowOff>0</xdr:rowOff>
    </xdr:to>
    <xdr:graphicFrame macro="">
      <xdr:nvGraphicFramePr>
        <xdr:cNvPr id="15385" name="Диаграмма 3">
          <a:extLst>
            <a:ext uri="{FF2B5EF4-FFF2-40B4-BE49-F238E27FC236}">
              <a16:creationId xmlns:a16="http://schemas.microsoft.com/office/drawing/2014/main" id="{BF3ED248-5884-4B16-87A1-3120EEC6BB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0</xdr:colOff>
      <xdr:row>47</xdr:row>
      <xdr:rowOff>161925</xdr:rowOff>
    </xdr:from>
    <xdr:to>
      <xdr:col>11</xdr:col>
      <xdr:colOff>523875</xdr:colOff>
      <xdr:row>67</xdr:row>
      <xdr:rowOff>114300</xdr:rowOff>
    </xdr:to>
    <xdr:graphicFrame macro="">
      <xdr:nvGraphicFramePr>
        <xdr:cNvPr id="15386" name="Диаграмма 2">
          <a:extLst>
            <a:ext uri="{FF2B5EF4-FFF2-40B4-BE49-F238E27FC236}">
              <a16:creationId xmlns:a16="http://schemas.microsoft.com/office/drawing/2014/main" id="{DEC71883-5E7B-445B-A367-4DE6E02FE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47</xdr:row>
      <xdr:rowOff>152400</xdr:rowOff>
    </xdr:from>
    <xdr:to>
      <xdr:col>5</xdr:col>
      <xdr:colOff>762000</xdr:colOff>
      <xdr:row>67</xdr:row>
      <xdr:rowOff>57150</xdr:rowOff>
    </xdr:to>
    <xdr:graphicFrame macro="">
      <xdr:nvGraphicFramePr>
        <xdr:cNvPr id="15387" name="Диаграмма 2">
          <a:extLst>
            <a:ext uri="{FF2B5EF4-FFF2-40B4-BE49-F238E27FC236}">
              <a16:creationId xmlns:a16="http://schemas.microsoft.com/office/drawing/2014/main" id="{4B1E52E8-04F1-46A7-965A-ECE26524B7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0</xdr:colOff>
      <xdr:row>10</xdr:row>
      <xdr:rowOff>9525</xdr:rowOff>
    </xdr:from>
    <xdr:to>
      <xdr:col>5</xdr:col>
      <xdr:colOff>28575</xdr:colOff>
      <xdr:row>28</xdr:row>
      <xdr:rowOff>57150</xdr:rowOff>
    </xdr:to>
    <xdr:graphicFrame macro="">
      <xdr:nvGraphicFramePr>
        <xdr:cNvPr id="16393" name="Диаграмма 2">
          <a:extLst>
            <a:ext uri="{FF2B5EF4-FFF2-40B4-BE49-F238E27FC236}">
              <a16:creationId xmlns:a16="http://schemas.microsoft.com/office/drawing/2014/main" id="{309F75ED-9291-452C-AE2C-97F1ACD91A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9525</xdr:colOff>
      <xdr:row>13</xdr:row>
      <xdr:rowOff>0</xdr:rowOff>
    </xdr:from>
    <xdr:to>
      <xdr:col>5</xdr:col>
      <xdr:colOff>171450</xdr:colOff>
      <xdr:row>28</xdr:row>
      <xdr:rowOff>76200</xdr:rowOff>
    </xdr:to>
    <xdr:graphicFrame macro="">
      <xdr:nvGraphicFramePr>
        <xdr:cNvPr id="17417" name="Диаграмма 1">
          <a:extLst>
            <a:ext uri="{FF2B5EF4-FFF2-40B4-BE49-F238E27FC236}">
              <a16:creationId xmlns:a16="http://schemas.microsoft.com/office/drawing/2014/main" id="{EA9D42A2-0B08-479B-88A8-D20620C01E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28575</xdr:colOff>
      <xdr:row>10</xdr:row>
      <xdr:rowOff>9525</xdr:rowOff>
    </xdr:from>
    <xdr:to>
      <xdr:col>5</xdr:col>
      <xdr:colOff>285750</xdr:colOff>
      <xdr:row>24</xdr:row>
      <xdr:rowOff>38100</xdr:rowOff>
    </xdr:to>
    <xdr:graphicFrame macro="">
      <xdr:nvGraphicFramePr>
        <xdr:cNvPr id="18441" name="Диаграмма 1">
          <a:extLst>
            <a:ext uri="{FF2B5EF4-FFF2-40B4-BE49-F238E27FC236}">
              <a16:creationId xmlns:a16="http://schemas.microsoft.com/office/drawing/2014/main" id="{DFDDC8AB-2FC1-4EF2-8B4B-91FF8104F8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19050</xdr:colOff>
      <xdr:row>17</xdr:row>
      <xdr:rowOff>19050</xdr:rowOff>
    </xdr:from>
    <xdr:to>
      <xdr:col>4</xdr:col>
      <xdr:colOff>514350</xdr:colOff>
      <xdr:row>34</xdr:row>
      <xdr:rowOff>0</xdr:rowOff>
    </xdr:to>
    <xdr:graphicFrame macro="">
      <xdr:nvGraphicFramePr>
        <xdr:cNvPr id="19465" name="Диаграмма 1">
          <a:extLst>
            <a:ext uri="{FF2B5EF4-FFF2-40B4-BE49-F238E27FC236}">
              <a16:creationId xmlns:a16="http://schemas.microsoft.com/office/drawing/2014/main" id="{BAE7FCCC-9A7B-4C1B-ABF1-9F61128FE2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11</xdr:row>
      <xdr:rowOff>28575</xdr:rowOff>
    </xdr:from>
    <xdr:to>
      <xdr:col>8</xdr:col>
      <xdr:colOff>9525</xdr:colOff>
      <xdr:row>32</xdr:row>
      <xdr:rowOff>171450</xdr:rowOff>
    </xdr:to>
    <xdr:graphicFrame macro="">
      <xdr:nvGraphicFramePr>
        <xdr:cNvPr id="2057" name="Диаграмма 3">
          <a:extLst>
            <a:ext uri="{FF2B5EF4-FFF2-40B4-BE49-F238E27FC236}">
              <a16:creationId xmlns:a16="http://schemas.microsoft.com/office/drawing/2014/main" id="{72B323F2-27C4-4B56-A9FF-BD01EFB454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9525</xdr:colOff>
      <xdr:row>24</xdr:row>
      <xdr:rowOff>0</xdr:rowOff>
    </xdr:from>
    <xdr:to>
      <xdr:col>4</xdr:col>
      <xdr:colOff>95250</xdr:colOff>
      <xdr:row>24</xdr:row>
      <xdr:rowOff>0</xdr:rowOff>
    </xdr:to>
    <xdr:graphicFrame macro="">
      <xdr:nvGraphicFramePr>
        <xdr:cNvPr id="20497" name="Диаграмма 1">
          <a:extLst>
            <a:ext uri="{FF2B5EF4-FFF2-40B4-BE49-F238E27FC236}">
              <a16:creationId xmlns:a16="http://schemas.microsoft.com/office/drawing/2014/main" id="{43B1BA32-446C-4469-9233-778A9B76CC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9</xdr:row>
      <xdr:rowOff>19050</xdr:rowOff>
    </xdr:from>
    <xdr:to>
      <xdr:col>4</xdr:col>
      <xdr:colOff>95250</xdr:colOff>
      <xdr:row>22</xdr:row>
      <xdr:rowOff>152400</xdr:rowOff>
    </xdr:to>
    <xdr:graphicFrame macro="">
      <xdr:nvGraphicFramePr>
        <xdr:cNvPr id="20498" name="Диаграмма 1">
          <a:extLst>
            <a:ext uri="{FF2B5EF4-FFF2-40B4-BE49-F238E27FC236}">
              <a16:creationId xmlns:a16="http://schemas.microsoft.com/office/drawing/2014/main" id="{1002B65D-8912-41FD-909F-12178B08058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9525</xdr:colOff>
      <xdr:row>24</xdr:row>
      <xdr:rowOff>0</xdr:rowOff>
    </xdr:from>
    <xdr:to>
      <xdr:col>4</xdr:col>
      <xdr:colOff>95250</xdr:colOff>
      <xdr:row>24</xdr:row>
      <xdr:rowOff>0</xdr:rowOff>
    </xdr:to>
    <xdr:graphicFrame macro="">
      <xdr:nvGraphicFramePr>
        <xdr:cNvPr id="21521" name="Диаграмма 1">
          <a:extLst>
            <a:ext uri="{FF2B5EF4-FFF2-40B4-BE49-F238E27FC236}">
              <a16:creationId xmlns:a16="http://schemas.microsoft.com/office/drawing/2014/main" id="{C64E6AE0-303C-4244-AA95-A0C442AF0C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9</xdr:row>
      <xdr:rowOff>0</xdr:rowOff>
    </xdr:from>
    <xdr:to>
      <xdr:col>5</xdr:col>
      <xdr:colOff>9525</xdr:colOff>
      <xdr:row>23</xdr:row>
      <xdr:rowOff>0</xdr:rowOff>
    </xdr:to>
    <xdr:graphicFrame macro="">
      <xdr:nvGraphicFramePr>
        <xdr:cNvPr id="21522" name="Диаграмма 1">
          <a:extLst>
            <a:ext uri="{FF2B5EF4-FFF2-40B4-BE49-F238E27FC236}">
              <a16:creationId xmlns:a16="http://schemas.microsoft.com/office/drawing/2014/main" id="{A4744A3F-DF35-464F-A414-94EDE8A286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7</xdr:col>
      <xdr:colOff>19050</xdr:colOff>
      <xdr:row>2</xdr:row>
      <xdr:rowOff>28575</xdr:rowOff>
    </xdr:from>
    <xdr:to>
      <xdr:col>11</xdr:col>
      <xdr:colOff>190500</xdr:colOff>
      <xdr:row>14</xdr:row>
      <xdr:rowOff>180975</xdr:rowOff>
    </xdr:to>
    <xdr:graphicFrame macro="">
      <xdr:nvGraphicFramePr>
        <xdr:cNvPr id="22537" name="Диаграмма 1">
          <a:extLst>
            <a:ext uri="{FF2B5EF4-FFF2-40B4-BE49-F238E27FC236}">
              <a16:creationId xmlns:a16="http://schemas.microsoft.com/office/drawing/2014/main" id="{B360CBFD-924C-4BAD-84AD-680DF7898D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6</xdr:col>
      <xdr:colOff>47625</xdr:colOff>
      <xdr:row>2</xdr:row>
      <xdr:rowOff>28575</xdr:rowOff>
    </xdr:from>
    <xdr:to>
      <xdr:col>13</xdr:col>
      <xdr:colOff>428625</xdr:colOff>
      <xdr:row>19</xdr:row>
      <xdr:rowOff>133350</xdr:rowOff>
    </xdr:to>
    <xdr:graphicFrame macro="">
      <xdr:nvGraphicFramePr>
        <xdr:cNvPr id="23561" name="Диаграмма 1">
          <a:extLst>
            <a:ext uri="{FF2B5EF4-FFF2-40B4-BE49-F238E27FC236}">
              <a16:creationId xmlns:a16="http://schemas.microsoft.com/office/drawing/2014/main" id="{35AFF2BB-DDC1-4FE7-8CAB-93E997421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6</xdr:col>
      <xdr:colOff>47625</xdr:colOff>
      <xdr:row>2</xdr:row>
      <xdr:rowOff>19050</xdr:rowOff>
    </xdr:from>
    <xdr:to>
      <xdr:col>13</xdr:col>
      <xdr:colOff>209550</xdr:colOff>
      <xdr:row>18</xdr:row>
      <xdr:rowOff>19050</xdr:rowOff>
    </xdr:to>
    <xdr:graphicFrame macro="">
      <xdr:nvGraphicFramePr>
        <xdr:cNvPr id="24585" name="Диаграмма 1">
          <a:extLst>
            <a:ext uri="{FF2B5EF4-FFF2-40B4-BE49-F238E27FC236}">
              <a16:creationId xmlns:a16="http://schemas.microsoft.com/office/drawing/2014/main" id="{F9F61DD5-8D0B-4271-A14C-8EEF477A7D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38100</xdr:colOff>
      <xdr:row>3</xdr:row>
      <xdr:rowOff>209550</xdr:rowOff>
    </xdr:from>
    <xdr:to>
      <xdr:col>15</xdr:col>
      <xdr:colOff>257175</xdr:colOff>
      <xdr:row>17</xdr:row>
      <xdr:rowOff>104775</xdr:rowOff>
    </xdr:to>
    <xdr:graphicFrame macro="">
      <xdr:nvGraphicFramePr>
        <xdr:cNvPr id="25609" name="Диаграмма 1">
          <a:extLst>
            <a:ext uri="{FF2B5EF4-FFF2-40B4-BE49-F238E27FC236}">
              <a16:creationId xmlns:a16="http://schemas.microsoft.com/office/drawing/2014/main" id="{511B7D99-36F0-4863-AF86-C4A34CD8CD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1</xdr:col>
      <xdr:colOff>9525</xdr:colOff>
      <xdr:row>18</xdr:row>
      <xdr:rowOff>19050</xdr:rowOff>
    </xdr:from>
    <xdr:to>
      <xdr:col>5</xdr:col>
      <xdr:colOff>323850</xdr:colOff>
      <xdr:row>39</xdr:row>
      <xdr:rowOff>76200</xdr:rowOff>
    </xdr:to>
    <xdr:graphicFrame macro="">
      <xdr:nvGraphicFramePr>
        <xdr:cNvPr id="26633" name="Диаграмма 1">
          <a:extLst>
            <a:ext uri="{FF2B5EF4-FFF2-40B4-BE49-F238E27FC236}">
              <a16:creationId xmlns:a16="http://schemas.microsoft.com/office/drawing/2014/main" id="{EA687486-90E6-4688-BFB4-3F37D99FBF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5</xdr:col>
      <xdr:colOff>9525</xdr:colOff>
      <xdr:row>3</xdr:row>
      <xdr:rowOff>38100</xdr:rowOff>
    </xdr:from>
    <xdr:to>
      <xdr:col>14</xdr:col>
      <xdr:colOff>19050</xdr:colOff>
      <xdr:row>20</xdr:row>
      <xdr:rowOff>38100</xdr:rowOff>
    </xdr:to>
    <xdr:graphicFrame macro="">
      <xdr:nvGraphicFramePr>
        <xdr:cNvPr id="27657" name="Диаграмма 1">
          <a:extLst>
            <a:ext uri="{FF2B5EF4-FFF2-40B4-BE49-F238E27FC236}">
              <a16:creationId xmlns:a16="http://schemas.microsoft.com/office/drawing/2014/main" id="{324C1D44-58EA-43B6-8B4E-C4FC8CB00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7</xdr:col>
      <xdr:colOff>47625</xdr:colOff>
      <xdr:row>2</xdr:row>
      <xdr:rowOff>38100</xdr:rowOff>
    </xdr:from>
    <xdr:to>
      <xdr:col>13</xdr:col>
      <xdr:colOff>409575</xdr:colOff>
      <xdr:row>13</xdr:row>
      <xdr:rowOff>133350</xdr:rowOff>
    </xdr:to>
    <xdr:graphicFrame macro="">
      <xdr:nvGraphicFramePr>
        <xdr:cNvPr id="28681" name="Диаграмма 1">
          <a:extLst>
            <a:ext uri="{FF2B5EF4-FFF2-40B4-BE49-F238E27FC236}">
              <a16:creationId xmlns:a16="http://schemas.microsoft.com/office/drawing/2014/main" id="{818611D2-E29D-40E4-8127-AC33C23DD5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7</xdr:col>
      <xdr:colOff>47625</xdr:colOff>
      <xdr:row>2</xdr:row>
      <xdr:rowOff>47625</xdr:rowOff>
    </xdr:from>
    <xdr:to>
      <xdr:col>14</xdr:col>
      <xdr:colOff>1171575</xdr:colOff>
      <xdr:row>17</xdr:row>
      <xdr:rowOff>180975</xdr:rowOff>
    </xdr:to>
    <xdr:graphicFrame macro="">
      <xdr:nvGraphicFramePr>
        <xdr:cNvPr id="29705" name="Диаграмма 1">
          <a:extLst>
            <a:ext uri="{FF2B5EF4-FFF2-40B4-BE49-F238E27FC236}">
              <a16:creationId xmlns:a16="http://schemas.microsoft.com/office/drawing/2014/main" id="{9B71EFF0-382A-4AF1-9395-BACC5D894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285750</xdr:colOff>
      <xdr:row>13</xdr:row>
      <xdr:rowOff>47625</xdr:rowOff>
    </xdr:from>
    <xdr:to>
      <xdr:col>6</xdr:col>
      <xdr:colOff>161925</xdr:colOff>
      <xdr:row>29</xdr:row>
      <xdr:rowOff>76200</xdr:rowOff>
    </xdr:to>
    <xdr:graphicFrame macro="">
      <xdr:nvGraphicFramePr>
        <xdr:cNvPr id="3081" name="Диаграмма 2">
          <a:extLst>
            <a:ext uri="{FF2B5EF4-FFF2-40B4-BE49-F238E27FC236}">
              <a16:creationId xmlns:a16="http://schemas.microsoft.com/office/drawing/2014/main" id="{B9875C8D-09AE-43A2-887A-A6FF10AD0D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1</xdr:col>
      <xdr:colOff>28575</xdr:colOff>
      <xdr:row>9</xdr:row>
      <xdr:rowOff>47625</xdr:rowOff>
    </xdr:from>
    <xdr:to>
      <xdr:col>4</xdr:col>
      <xdr:colOff>200025</xdr:colOff>
      <xdr:row>24</xdr:row>
      <xdr:rowOff>28575</xdr:rowOff>
    </xdr:to>
    <xdr:graphicFrame macro="">
      <xdr:nvGraphicFramePr>
        <xdr:cNvPr id="30729" name="Диаграмма 1">
          <a:extLst>
            <a:ext uri="{FF2B5EF4-FFF2-40B4-BE49-F238E27FC236}">
              <a16:creationId xmlns:a16="http://schemas.microsoft.com/office/drawing/2014/main" id="{12F6BA5F-24A1-41B0-9246-067DBE2C71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xdr:col>
      <xdr:colOff>47625</xdr:colOff>
      <xdr:row>16</xdr:row>
      <xdr:rowOff>28575</xdr:rowOff>
    </xdr:from>
    <xdr:to>
      <xdr:col>6</xdr:col>
      <xdr:colOff>561975</xdr:colOff>
      <xdr:row>34</xdr:row>
      <xdr:rowOff>28575</xdr:rowOff>
    </xdr:to>
    <xdr:graphicFrame macro="">
      <xdr:nvGraphicFramePr>
        <xdr:cNvPr id="31753" name="Диаграмма 1">
          <a:extLst>
            <a:ext uri="{FF2B5EF4-FFF2-40B4-BE49-F238E27FC236}">
              <a16:creationId xmlns:a16="http://schemas.microsoft.com/office/drawing/2014/main" id="{4F85C8FC-1608-4935-9A2F-8099564CC1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0</xdr:col>
      <xdr:colOff>590550</xdr:colOff>
      <xdr:row>9</xdr:row>
      <xdr:rowOff>104775</xdr:rowOff>
    </xdr:from>
    <xdr:to>
      <xdr:col>5</xdr:col>
      <xdr:colOff>95250</xdr:colOff>
      <xdr:row>25</xdr:row>
      <xdr:rowOff>104775</xdr:rowOff>
    </xdr:to>
    <xdr:graphicFrame macro="">
      <xdr:nvGraphicFramePr>
        <xdr:cNvPr id="32777" name="Диаграмма 1">
          <a:extLst>
            <a:ext uri="{FF2B5EF4-FFF2-40B4-BE49-F238E27FC236}">
              <a16:creationId xmlns:a16="http://schemas.microsoft.com/office/drawing/2014/main" id="{DAC6A591-9A0F-433D-A6F4-86D94C7B35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1</xdr:col>
      <xdr:colOff>0</xdr:colOff>
      <xdr:row>15</xdr:row>
      <xdr:rowOff>152400</xdr:rowOff>
    </xdr:from>
    <xdr:to>
      <xdr:col>6</xdr:col>
      <xdr:colOff>542925</xdr:colOff>
      <xdr:row>33</xdr:row>
      <xdr:rowOff>76200</xdr:rowOff>
    </xdr:to>
    <xdr:graphicFrame macro="">
      <xdr:nvGraphicFramePr>
        <xdr:cNvPr id="33801" name="Диаграмма 1">
          <a:extLst>
            <a:ext uri="{FF2B5EF4-FFF2-40B4-BE49-F238E27FC236}">
              <a16:creationId xmlns:a16="http://schemas.microsoft.com/office/drawing/2014/main" id="{7C98ADEB-3F2B-4B8E-91BE-08BCF4CBB3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9525</xdr:colOff>
      <xdr:row>3</xdr:row>
      <xdr:rowOff>0</xdr:rowOff>
    </xdr:from>
    <xdr:to>
      <xdr:col>12</xdr:col>
      <xdr:colOff>590550</xdr:colOff>
      <xdr:row>20</xdr:row>
      <xdr:rowOff>133350</xdr:rowOff>
    </xdr:to>
    <xdr:graphicFrame macro="">
      <xdr:nvGraphicFramePr>
        <xdr:cNvPr id="34825" name="Диаграмма 1">
          <a:extLst>
            <a:ext uri="{FF2B5EF4-FFF2-40B4-BE49-F238E27FC236}">
              <a16:creationId xmlns:a16="http://schemas.microsoft.com/office/drawing/2014/main" id="{EFEAE47C-963A-4283-8563-4BCFDD1531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1</xdr:col>
      <xdr:colOff>962025</xdr:colOff>
      <xdr:row>0</xdr:row>
      <xdr:rowOff>0</xdr:rowOff>
    </xdr:from>
    <xdr:to>
      <xdr:col>4</xdr:col>
      <xdr:colOff>390525</xdr:colOff>
      <xdr:row>0</xdr:row>
      <xdr:rowOff>0</xdr:rowOff>
    </xdr:to>
    <xdr:graphicFrame macro="">
      <xdr:nvGraphicFramePr>
        <xdr:cNvPr id="35857" name="Диаграмма 1">
          <a:extLst>
            <a:ext uri="{FF2B5EF4-FFF2-40B4-BE49-F238E27FC236}">
              <a16:creationId xmlns:a16="http://schemas.microsoft.com/office/drawing/2014/main" id="{5B7C0EF0-CAA3-4707-B6D6-0568FB87E0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12</xdr:row>
      <xdr:rowOff>85725</xdr:rowOff>
    </xdr:from>
    <xdr:to>
      <xdr:col>5</xdr:col>
      <xdr:colOff>219075</xdr:colOff>
      <xdr:row>31</xdr:row>
      <xdr:rowOff>47625</xdr:rowOff>
    </xdr:to>
    <xdr:graphicFrame macro="">
      <xdr:nvGraphicFramePr>
        <xdr:cNvPr id="35858" name="Диаграмма 2">
          <a:extLst>
            <a:ext uri="{FF2B5EF4-FFF2-40B4-BE49-F238E27FC236}">
              <a16:creationId xmlns:a16="http://schemas.microsoft.com/office/drawing/2014/main" id="{53D63E7A-85D4-4B2C-8E0F-BFAB035DAE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1</xdr:col>
      <xdr:colOff>0</xdr:colOff>
      <xdr:row>20</xdr:row>
      <xdr:rowOff>0</xdr:rowOff>
    </xdr:from>
    <xdr:to>
      <xdr:col>8</xdr:col>
      <xdr:colOff>200025</xdr:colOff>
      <xdr:row>35</xdr:row>
      <xdr:rowOff>180975</xdr:rowOff>
    </xdr:to>
    <xdr:graphicFrame macro="">
      <xdr:nvGraphicFramePr>
        <xdr:cNvPr id="36881" name="Диаграмма 7">
          <a:extLst>
            <a:ext uri="{FF2B5EF4-FFF2-40B4-BE49-F238E27FC236}">
              <a16:creationId xmlns:a16="http://schemas.microsoft.com/office/drawing/2014/main" id="{FFC64CCE-B77B-484A-8310-C048648BCF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20</xdr:row>
      <xdr:rowOff>0</xdr:rowOff>
    </xdr:from>
    <xdr:to>
      <xdr:col>20</xdr:col>
      <xdr:colOff>409575</xdr:colOff>
      <xdr:row>35</xdr:row>
      <xdr:rowOff>85725</xdr:rowOff>
    </xdr:to>
    <xdr:graphicFrame macro="">
      <xdr:nvGraphicFramePr>
        <xdr:cNvPr id="36882" name="Диаграмма 5">
          <a:extLst>
            <a:ext uri="{FF2B5EF4-FFF2-40B4-BE49-F238E27FC236}">
              <a16:creationId xmlns:a16="http://schemas.microsoft.com/office/drawing/2014/main" id="{A2E4561C-D987-4D72-9A62-1536885E62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1</xdr:col>
      <xdr:colOff>9525</xdr:colOff>
      <xdr:row>16</xdr:row>
      <xdr:rowOff>19050</xdr:rowOff>
    </xdr:from>
    <xdr:to>
      <xdr:col>8</xdr:col>
      <xdr:colOff>590550</xdr:colOff>
      <xdr:row>37</xdr:row>
      <xdr:rowOff>152400</xdr:rowOff>
    </xdr:to>
    <xdr:graphicFrame macro="">
      <xdr:nvGraphicFramePr>
        <xdr:cNvPr id="37897" name="Диаграмма 1">
          <a:extLst>
            <a:ext uri="{FF2B5EF4-FFF2-40B4-BE49-F238E27FC236}">
              <a16:creationId xmlns:a16="http://schemas.microsoft.com/office/drawing/2014/main" id="{FC75AFFA-564F-4D68-A346-88B75B344F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1</xdr:col>
      <xdr:colOff>19050</xdr:colOff>
      <xdr:row>15</xdr:row>
      <xdr:rowOff>66675</xdr:rowOff>
    </xdr:from>
    <xdr:to>
      <xdr:col>5</xdr:col>
      <xdr:colOff>942975</xdr:colOff>
      <xdr:row>38</xdr:row>
      <xdr:rowOff>142875</xdr:rowOff>
    </xdr:to>
    <xdr:graphicFrame macro="">
      <xdr:nvGraphicFramePr>
        <xdr:cNvPr id="38921" name="Диаграмма 4">
          <a:extLst>
            <a:ext uri="{FF2B5EF4-FFF2-40B4-BE49-F238E27FC236}">
              <a16:creationId xmlns:a16="http://schemas.microsoft.com/office/drawing/2014/main" id="{BB09F4B1-513F-40F3-816A-4E2FB18E79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0</xdr:col>
      <xdr:colOff>552450</xdr:colOff>
      <xdr:row>1</xdr:row>
      <xdr:rowOff>123825</xdr:rowOff>
    </xdr:from>
    <xdr:to>
      <xdr:col>0</xdr:col>
      <xdr:colOff>552450</xdr:colOff>
      <xdr:row>1</xdr:row>
      <xdr:rowOff>123825</xdr:rowOff>
    </xdr:to>
    <xdr:graphicFrame macro="">
      <xdr:nvGraphicFramePr>
        <xdr:cNvPr id="39969" name="Диаграмма 1">
          <a:extLst>
            <a:ext uri="{FF2B5EF4-FFF2-40B4-BE49-F238E27FC236}">
              <a16:creationId xmlns:a16="http://schemas.microsoft.com/office/drawing/2014/main" id="{5CCF0920-9620-4515-B007-831442ECAE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552450</xdr:colOff>
      <xdr:row>1</xdr:row>
      <xdr:rowOff>123825</xdr:rowOff>
    </xdr:from>
    <xdr:to>
      <xdr:col>2</xdr:col>
      <xdr:colOff>323850</xdr:colOff>
      <xdr:row>1</xdr:row>
      <xdr:rowOff>123825</xdr:rowOff>
    </xdr:to>
    <xdr:graphicFrame macro="">
      <xdr:nvGraphicFramePr>
        <xdr:cNvPr id="39970" name="Диаграмма 2">
          <a:extLst>
            <a:ext uri="{FF2B5EF4-FFF2-40B4-BE49-F238E27FC236}">
              <a16:creationId xmlns:a16="http://schemas.microsoft.com/office/drawing/2014/main" id="{CA60CA5B-6A4E-48C8-8758-9D50D7F576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552450</xdr:colOff>
      <xdr:row>31</xdr:row>
      <xdr:rowOff>238125</xdr:rowOff>
    </xdr:from>
    <xdr:to>
      <xdr:col>3</xdr:col>
      <xdr:colOff>571500</xdr:colOff>
      <xdr:row>31</xdr:row>
      <xdr:rowOff>238125</xdr:rowOff>
    </xdr:to>
    <xdr:graphicFrame macro="">
      <xdr:nvGraphicFramePr>
        <xdr:cNvPr id="39971" name="Диаграмма 3">
          <a:extLst>
            <a:ext uri="{FF2B5EF4-FFF2-40B4-BE49-F238E27FC236}">
              <a16:creationId xmlns:a16="http://schemas.microsoft.com/office/drawing/2014/main" id="{BB443D06-6D58-4DDF-9EB8-F5BAC685B7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590550</xdr:colOff>
      <xdr:row>16</xdr:row>
      <xdr:rowOff>47625</xdr:rowOff>
    </xdr:from>
    <xdr:to>
      <xdr:col>9</xdr:col>
      <xdr:colOff>238125</xdr:colOff>
      <xdr:row>41</xdr:row>
      <xdr:rowOff>104775</xdr:rowOff>
    </xdr:to>
    <xdr:graphicFrame macro="">
      <xdr:nvGraphicFramePr>
        <xdr:cNvPr id="39972" name="Диаграмма 4">
          <a:extLst>
            <a:ext uri="{FF2B5EF4-FFF2-40B4-BE49-F238E27FC236}">
              <a16:creationId xmlns:a16="http://schemas.microsoft.com/office/drawing/2014/main" id="{EB4826D8-D12C-4C6D-87F6-7F7155CF98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13</xdr:row>
      <xdr:rowOff>19050</xdr:rowOff>
    </xdr:from>
    <xdr:to>
      <xdr:col>9</xdr:col>
      <xdr:colOff>590550</xdr:colOff>
      <xdr:row>33</xdr:row>
      <xdr:rowOff>66675</xdr:rowOff>
    </xdr:to>
    <xdr:graphicFrame macro="">
      <xdr:nvGraphicFramePr>
        <xdr:cNvPr id="4105" name="Диаграмма 1">
          <a:extLst>
            <a:ext uri="{FF2B5EF4-FFF2-40B4-BE49-F238E27FC236}">
              <a16:creationId xmlns:a16="http://schemas.microsoft.com/office/drawing/2014/main" id="{226B2133-AF67-4CF5-8602-3BE5FA10E0E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1</xdr:col>
      <xdr:colOff>28575</xdr:colOff>
      <xdr:row>12</xdr:row>
      <xdr:rowOff>19050</xdr:rowOff>
    </xdr:from>
    <xdr:to>
      <xdr:col>8</xdr:col>
      <xdr:colOff>333375</xdr:colOff>
      <xdr:row>34</xdr:row>
      <xdr:rowOff>66675</xdr:rowOff>
    </xdr:to>
    <xdr:graphicFrame macro="">
      <xdr:nvGraphicFramePr>
        <xdr:cNvPr id="40977" name="Диаграмма 1">
          <a:extLst>
            <a:ext uri="{FF2B5EF4-FFF2-40B4-BE49-F238E27FC236}">
              <a16:creationId xmlns:a16="http://schemas.microsoft.com/office/drawing/2014/main" id="{03C237F0-70FB-40B5-B412-A7BA8EA230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276225</xdr:colOff>
      <xdr:row>16</xdr:row>
      <xdr:rowOff>152400</xdr:rowOff>
    </xdr:from>
    <xdr:to>
      <xdr:col>9</xdr:col>
      <xdr:colOff>276225</xdr:colOff>
      <xdr:row>16</xdr:row>
      <xdr:rowOff>152400</xdr:rowOff>
    </xdr:to>
    <xdr:sp macro="" textlink="">
      <xdr:nvSpPr>
        <xdr:cNvPr id="40978" name="Line 2">
          <a:extLst>
            <a:ext uri="{FF2B5EF4-FFF2-40B4-BE49-F238E27FC236}">
              <a16:creationId xmlns:a16="http://schemas.microsoft.com/office/drawing/2014/main" id="{DCEED5CE-F3A1-4F81-B7AF-EA4D9AD1F81F}"/>
            </a:ext>
          </a:extLst>
        </xdr:cNvPr>
        <xdr:cNvSpPr>
          <a:spLocks noChangeShapeType="1"/>
        </xdr:cNvSpPr>
      </xdr:nvSpPr>
      <xdr:spPr bwMode="auto">
        <a:xfrm flipV="1">
          <a:off x="6477000" y="2914650"/>
          <a:ext cx="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41.xml><?xml version="1.0" encoding="utf-8"?>
<xdr:wsDr xmlns:xdr="http://schemas.openxmlformats.org/drawingml/2006/spreadsheetDrawing" xmlns:a="http://schemas.openxmlformats.org/drawingml/2006/main">
  <xdr:twoCellAnchor>
    <xdr:from>
      <xdr:col>1</xdr:col>
      <xdr:colOff>0</xdr:colOff>
      <xdr:row>12</xdr:row>
      <xdr:rowOff>0</xdr:rowOff>
    </xdr:from>
    <xdr:to>
      <xdr:col>7</xdr:col>
      <xdr:colOff>28575</xdr:colOff>
      <xdr:row>33</xdr:row>
      <xdr:rowOff>123825</xdr:rowOff>
    </xdr:to>
    <xdr:graphicFrame macro="">
      <xdr:nvGraphicFramePr>
        <xdr:cNvPr id="41993" name="Диаграмма 3">
          <a:extLst>
            <a:ext uri="{FF2B5EF4-FFF2-40B4-BE49-F238E27FC236}">
              <a16:creationId xmlns:a16="http://schemas.microsoft.com/office/drawing/2014/main" id="{9F24057D-247C-472A-91A6-78C4600211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1</xdr:col>
      <xdr:colOff>9525</xdr:colOff>
      <xdr:row>10</xdr:row>
      <xdr:rowOff>28575</xdr:rowOff>
    </xdr:from>
    <xdr:to>
      <xdr:col>6</xdr:col>
      <xdr:colOff>457200</xdr:colOff>
      <xdr:row>31</xdr:row>
      <xdr:rowOff>9525</xdr:rowOff>
    </xdr:to>
    <xdr:graphicFrame macro="">
      <xdr:nvGraphicFramePr>
        <xdr:cNvPr id="43017" name="Диаграмма 1">
          <a:extLst>
            <a:ext uri="{FF2B5EF4-FFF2-40B4-BE49-F238E27FC236}">
              <a16:creationId xmlns:a16="http://schemas.microsoft.com/office/drawing/2014/main" id="{2F4E6A15-A93C-4225-AF84-F90AA8618B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10</xdr:col>
      <xdr:colOff>38100</xdr:colOff>
      <xdr:row>4</xdr:row>
      <xdr:rowOff>0</xdr:rowOff>
    </xdr:from>
    <xdr:to>
      <xdr:col>15</xdr:col>
      <xdr:colOff>238125</xdr:colOff>
      <xdr:row>4</xdr:row>
      <xdr:rowOff>0</xdr:rowOff>
    </xdr:to>
    <xdr:graphicFrame macro="">
      <xdr:nvGraphicFramePr>
        <xdr:cNvPr id="44065" name="Диаграмма 2">
          <a:extLst>
            <a:ext uri="{FF2B5EF4-FFF2-40B4-BE49-F238E27FC236}">
              <a16:creationId xmlns:a16="http://schemas.microsoft.com/office/drawing/2014/main" id="{AA79BB7E-D260-47E9-BD77-F275288159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409575</xdr:colOff>
      <xdr:row>4</xdr:row>
      <xdr:rowOff>0</xdr:rowOff>
    </xdr:from>
    <xdr:to>
      <xdr:col>11</xdr:col>
      <xdr:colOff>571500</xdr:colOff>
      <xdr:row>4</xdr:row>
      <xdr:rowOff>0</xdr:rowOff>
    </xdr:to>
    <xdr:graphicFrame macro="">
      <xdr:nvGraphicFramePr>
        <xdr:cNvPr id="44066" name="Диаграмма 3">
          <a:extLst>
            <a:ext uri="{FF2B5EF4-FFF2-40B4-BE49-F238E27FC236}">
              <a16:creationId xmlns:a16="http://schemas.microsoft.com/office/drawing/2014/main" id="{D3B383FD-C4B9-435E-BE34-410E1005B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895350</xdr:colOff>
      <xdr:row>4</xdr:row>
      <xdr:rowOff>0</xdr:rowOff>
    </xdr:from>
    <xdr:to>
      <xdr:col>10</xdr:col>
      <xdr:colOff>809625</xdr:colOff>
      <xdr:row>4</xdr:row>
      <xdr:rowOff>0</xdr:rowOff>
    </xdr:to>
    <xdr:graphicFrame macro="">
      <xdr:nvGraphicFramePr>
        <xdr:cNvPr id="44067" name="Диаграмма 4">
          <a:extLst>
            <a:ext uri="{FF2B5EF4-FFF2-40B4-BE49-F238E27FC236}">
              <a16:creationId xmlns:a16="http://schemas.microsoft.com/office/drawing/2014/main" id="{D95904B8-19E2-438D-9618-73C676CC4B8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57150</xdr:colOff>
      <xdr:row>9</xdr:row>
      <xdr:rowOff>85725</xdr:rowOff>
    </xdr:from>
    <xdr:to>
      <xdr:col>4</xdr:col>
      <xdr:colOff>942975</xdr:colOff>
      <xdr:row>25</xdr:row>
      <xdr:rowOff>581025</xdr:rowOff>
    </xdr:to>
    <xdr:graphicFrame macro="">
      <xdr:nvGraphicFramePr>
        <xdr:cNvPr id="44068" name="Диаграмма 6">
          <a:extLst>
            <a:ext uri="{FF2B5EF4-FFF2-40B4-BE49-F238E27FC236}">
              <a16:creationId xmlns:a16="http://schemas.microsoft.com/office/drawing/2014/main" id="{04BC92F5-FA6C-4314-994D-14F0CE94E6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1</xdr:col>
      <xdr:colOff>38100</xdr:colOff>
      <xdr:row>16</xdr:row>
      <xdr:rowOff>28575</xdr:rowOff>
    </xdr:from>
    <xdr:to>
      <xdr:col>6</xdr:col>
      <xdr:colOff>428625</xdr:colOff>
      <xdr:row>37</xdr:row>
      <xdr:rowOff>142875</xdr:rowOff>
    </xdr:to>
    <xdr:graphicFrame macro="">
      <xdr:nvGraphicFramePr>
        <xdr:cNvPr id="45065" name="Диаграмма 1">
          <a:extLst>
            <a:ext uri="{FF2B5EF4-FFF2-40B4-BE49-F238E27FC236}">
              <a16:creationId xmlns:a16="http://schemas.microsoft.com/office/drawing/2014/main" id="{959A93CC-AF9C-4EC7-87BE-39D6559BDF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1</xdr:col>
      <xdr:colOff>0</xdr:colOff>
      <xdr:row>18</xdr:row>
      <xdr:rowOff>123825</xdr:rowOff>
    </xdr:from>
    <xdr:to>
      <xdr:col>5</xdr:col>
      <xdr:colOff>923925</xdr:colOff>
      <xdr:row>44</xdr:row>
      <xdr:rowOff>142875</xdr:rowOff>
    </xdr:to>
    <xdr:graphicFrame macro="">
      <xdr:nvGraphicFramePr>
        <xdr:cNvPr id="46089" name="Диаграмма 1027">
          <a:extLst>
            <a:ext uri="{FF2B5EF4-FFF2-40B4-BE49-F238E27FC236}">
              <a16:creationId xmlns:a16="http://schemas.microsoft.com/office/drawing/2014/main" id="{91BCAE01-6303-4178-AF13-C9686DC747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6.xml><?xml version="1.0" encoding="utf-8"?>
<xdr:wsDr xmlns:xdr="http://schemas.openxmlformats.org/drawingml/2006/spreadsheetDrawing" xmlns:a="http://schemas.openxmlformats.org/drawingml/2006/main">
  <xdr:twoCellAnchor>
    <xdr:from>
      <xdr:col>1</xdr:col>
      <xdr:colOff>0</xdr:colOff>
      <xdr:row>15</xdr:row>
      <xdr:rowOff>0</xdr:rowOff>
    </xdr:from>
    <xdr:to>
      <xdr:col>7</xdr:col>
      <xdr:colOff>85725</xdr:colOff>
      <xdr:row>35</xdr:row>
      <xdr:rowOff>114300</xdr:rowOff>
    </xdr:to>
    <xdr:graphicFrame macro="">
      <xdr:nvGraphicFramePr>
        <xdr:cNvPr id="47113" name="Диаграмма 26">
          <a:extLst>
            <a:ext uri="{FF2B5EF4-FFF2-40B4-BE49-F238E27FC236}">
              <a16:creationId xmlns:a16="http://schemas.microsoft.com/office/drawing/2014/main" id="{DD31550B-F6DE-481C-B692-E7DCBE658B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xdr:col>
      <xdr:colOff>133350</xdr:colOff>
      <xdr:row>9</xdr:row>
      <xdr:rowOff>28575</xdr:rowOff>
    </xdr:from>
    <xdr:to>
      <xdr:col>5</xdr:col>
      <xdr:colOff>609600</xdr:colOff>
      <xdr:row>27</xdr:row>
      <xdr:rowOff>66675</xdr:rowOff>
    </xdr:to>
    <xdr:graphicFrame macro="">
      <xdr:nvGraphicFramePr>
        <xdr:cNvPr id="48137" name="Диаграмма 1026">
          <a:extLst>
            <a:ext uri="{FF2B5EF4-FFF2-40B4-BE49-F238E27FC236}">
              <a16:creationId xmlns:a16="http://schemas.microsoft.com/office/drawing/2014/main" id="{BD3FE985-3285-4EF4-B5EE-522B56B7AC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8.xml><?xml version="1.0" encoding="utf-8"?>
<xdr:wsDr xmlns:xdr="http://schemas.openxmlformats.org/drawingml/2006/spreadsheetDrawing" xmlns:a="http://schemas.openxmlformats.org/drawingml/2006/main">
  <xdr:twoCellAnchor>
    <xdr:from>
      <xdr:col>1</xdr:col>
      <xdr:colOff>0</xdr:colOff>
      <xdr:row>10</xdr:row>
      <xdr:rowOff>0</xdr:rowOff>
    </xdr:from>
    <xdr:to>
      <xdr:col>7</xdr:col>
      <xdr:colOff>9525</xdr:colOff>
      <xdr:row>31</xdr:row>
      <xdr:rowOff>142875</xdr:rowOff>
    </xdr:to>
    <xdr:graphicFrame macro="">
      <xdr:nvGraphicFramePr>
        <xdr:cNvPr id="49161" name="Диаграмма 3">
          <a:extLst>
            <a:ext uri="{FF2B5EF4-FFF2-40B4-BE49-F238E27FC236}">
              <a16:creationId xmlns:a16="http://schemas.microsoft.com/office/drawing/2014/main" id="{8D8FFBC7-9FDF-4CC7-899E-911FE7FEF0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xdr:col>
      <xdr:colOff>190500</xdr:colOff>
      <xdr:row>0</xdr:row>
      <xdr:rowOff>0</xdr:rowOff>
    </xdr:from>
    <xdr:to>
      <xdr:col>6</xdr:col>
      <xdr:colOff>523875</xdr:colOff>
      <xdr:row>0</xdr:row>
      <xdr:rowOff>0</xdr:rowOff>
    </xdr:to>
    <xdr:graphicFrame macro="">
      <xdr:nvGraphicFramePr>
        <xdr:cNvPr id="50225" name="Chart 1">
          <a:extLst>
            <a:ext uri="{FF2B5EF4-FFF2-40B4-BE49-F238E27FC236}">
              <a16:creationId xmlns:a16="http://schemas.microsoft.com/office/drawing/2014/main" id="{00705B7B-432D-4B79-A3C5-5A0C916C77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0</xdr:rowOff>
    </xdr:from>
    <xdr:to>
      <xdr:col>7</xdr:col>
      <xdr:colOff>219075</xdr:colOff>
      <xdr:row>0</xdr:row>
      <xdr:rowOff>0</xdr:rowOff>
    </xdr:to>
    <xdr:graphicFrame macro="">
      <xdr:nvGraphicFramePr>
        <xdr:cNvPr id="50226" name="Chart 2">
          <a:extLst>
            <a:ext uri="{FF2B5EF4-FFF2-40B4-BE49-F238E27FC236}">
              <a16:creationId xmlns:a16="http://schemas.microsoft.com/office/drawing/2014/main" id="{37CF3BB6-A988-4F3A-BDCC-13FD934583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0</xdr:row>
      <xdr:rowOff>0</xdr:rowOff>
    </xdr:from>
    <xdr:to>
      <xdr:col>8</xdr:col>
      <xdr:colOff>342900</xdr:colOff>
      <xdr:row>0</xdr:row>
      <xdr:rowOff>0</xdr:rowOff>
    </xdr:to>
    <xdr:graphicFrame macro="">
      <xdr:nvGraphicFramePr>
        <xdr:cNvPr id="50227" name="Диаграмма 7">
          <a:extLst>
            <a:ext uri="{FF2B5EF4-FFF2-40B4-BE49-F238E27FC236}">
              <a16:creationId xmlns:a16="http://schemas.microsoft.com/office/drawing/2014/main" id="{92B418D5-1B8E-4E87-80BC-4D8EEF54BB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190500</xdr:colOff>
      <xdr:row>0</xdr:row>
      <xdr:rowOff>0</xdr:rowOff>
    </xdr:from>
    <xdr:to>
      <xdr:col>6</xdr:col>
      <xdr:colOff>523875</xdr:colOff>
      <xdr:row>0</xdr:row>
      <xdr:rowOff>0</xdr:rowOff>
    </xdr:to>
    <xdr:graphicFrame macro="">
      <xdr:nvGraphicFramePr>
        <xdr:cNvPr id="50228" name="Chart 1">
          <a:extLst>
            <a:ext uri="{FF2B5EF4-FFF2-40B4-BE49-F238E27FC236}">
              <a16:creationId xmlns:a16="http://schemas.microsoft.com/office/drawing/2014/main" id="{BA87F444-BF98-4FCF-AA0E-DBA8538E542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0</xdr:row>
      <xdr:rowOff>0</xdr:rowOff>
    </xdr:from>
    <xdr:to>
      <xdr:col>7</xdr:col>
      <xdr:colOff>219075</xdr:colOff>
      <xdr:row>0</xdr:row>
      <xdr:rowOff>0</xdr:rowOff>
    </xdr:to>
    <xdr:graphicFrame macro="">
      <xdr:nvGraphicFramePr>
        <xdr:cNvPr id="50229" name="Chart 2">
          <a:extLst>
            <a:ext uri="{FF2B5EF4-FFF2-40B4-BE49-F238E27FC236}">
              <a16:creationId xmlns:a16="http://schemas.microsoft.com/office/drawing/2014/main" id="{72A9D59C-64E8-4C91-A749-A4CA953C17F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771525</xdr:colOff>
      <xdr:row>16</xdr:row>
      <xdr:rowOff>9525</xdr:rowOff>
    </xdr:from>
    <xdr:to>
      <xdr:col>5</xdr:col>
      <xdr:colOff>409575</xdr:colOff>
      <xdr:row>35</xdr:row>
      <xdr:rowOff>485775</xdr:rowOff>
    </xdr:to>
    <xdr:graphicFrame macro="">
      <xdr:nvGraphicFramePr>
        <xdr:cNvPr id="50230" name="Диаграмма 7">
          <a:extLst>
            <a:ext uri="{FF2B5EF4-FFF2-40B4-BE49-F238E27FC236}">
              <a16:creationId xmlns:a16="http://schemas.microsoft.com/office/drawing/2014/main" id="{A89B1C7D-447C-49FE-8EC4-9D8AB9182C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419100</xdr:colOff>
      <xdr:row>16</xdr:row>
      <xdr:rowOff>19050</xdr:rowOff>
    </xdr:from>
    <xdr:to>
      <xdr:col>6</xdr:col>
      <xdr:colOff>342900</xdr:colOff>
      <xdr:row>35</xdr:row>
      <xdr:rowOff>76200</xdr:rowOff>
    </xdr:to>
    <xdr:graphicFrame macro="">
      <xdr:nvGraphicFramePr>
        <xdr:cNvPr id="5129" name="Диаграмма 11">
          <a:extLst>
            <a:ext uri="{FF2B5EF4-FFF2-40B4-BE49-F238E27FC236}">
              <a16:creationId xmlns:a16="http://schemas.microsoft.com/office/drawing/2014/main" id="{997BFA1B-E1EC-4302-BB03-7B74569C0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1</xdr:col>
      <xdr:colOff>38100</xdr:colOff>
      <xdr:row>1</xdr:row>
      <xdr:rowOff>0</xdr:rowOff>
    </xdr:from>
    <xdr:to>
      <xdr:col>5</xdr:col>
      <xdr:colOff>0</xdr:colOff>
      <xdr:row>1</xdr:row>
      <xdr:rowOff>0</xdr:rowOff>
    </xdr:to>
    <xdr:graphicFrame macro="">
      <xdr:nvGraphicFramePr>
        <xdr:cNvPr id="51225" name="Диаграмма 5">
          <a:extLst>
            <a:ext uri="{FF2B5EF4-FFF2-40B4-BE49-F238E27FC236}">
              <a16:creationId xmlns:a16="http://schemas.microsoft.com/office/drawing/2014/main" id="{530ADB87-7482-4285-AAB5-137C171BA3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409575</xdr:colOff>
      <xdr:row>1</xdr:row>
      <xdr:rowOff>0</xdr:rowOff>
    </xdr:from>
    <xdr:to>
      <xdr:col>13</xdr:col>
      <xdr:colOff>28575</xdr:colOff>
      <xdr:row>1</xdr:row>
      <xdr:rowOff>0</xdr:rowOff>
    </xdr:to>
    <xdr:graphicFrame macro="">
      <xdr:nvGraphicFramePr>
        <xdr:cNvPr id="51226" name="Диаграмма 2">
          <a:extLst>
            <a:ext uri="{FF2B5EF4-FFF2-40B4-BE49-F238E27FC236}">
              <a16:creationId xmlns:a16="http://schemas.microsoft.com/office/drawing/2014/main" id="{DA3E3F8B-52FA-4834-B4AC-3C9293B4AB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28575</xdr:colOff>
      <xdr:row>11</xdr:row>
      <xdr:rowOff>38100</xdr:rowOff>
    </xdr:from>
    <xdr:to>
      <xdr:col>9</xdr:col>
      <xdr:colOff>428625</xdr:colOff>
      <xdr:row>33</xdr:row>
      <xdr:rowOff>123825</xdr:rowOff>
    </xdr:to>
    <xdr:graphicFrame macro="">
      <xdr:nvGraphicFramePr>
        <xdr:cNvPr id="51227" name="Диаграмма 3">
          <a:extLst>
            <a:ext uri="{FF2B5EF4-FFF2-40B4-BE49-F238E27FC236}">
              <a16:creationId xmlns:a16="http://schemas.microsoft.com/office/drawing/2014/main" id="{BC6BACF6-C546-41F4-AA5F-BC36734CCA5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1.xml><?xml version="1.0" encoding="utf-8"?>
<xdr:wsDr xmlns:xdr="http://schemas.openxmlformats.org/drawingml/2006/spreadsheetDrawing" xmlns:a="http://schemas.openxmlformats.org/drawingml/2006/main">
  <xdr:twoCellAnchor>
    <xdr:from>
      <xdr:col>6</xdr:col>
      <xdr:colOff>200025</xdr:colOff>
      <xdr:row>40</xdr:row>
      <xdr:rowOff>0</xdr:rowOff>
    </xdr:from>
    <xdr:to>
      <xdr:col>10</xdr:col>
      <xdr:colOff>1295400</xdr:colOff>
      <xdr:row>40</xdr:row>
      <xdr:rowOff>0</xdr:rowOff>
    </xdr:to>
    <xdr:graphicFrame macro="">
      <xdr:nvGraphicFramePr>
        <xdr:cNvPr id="52241" name="Диаграмма 2">
          <a:extLst>
            <a:ext uri="{FF2B5EF4-FFF2-40B4-BE49-F238E27FC236}">
              <a16:creationId xmlns:a16="http://schemas.microsoft.com/office/drawing/2014/main" id="{01417FD6-ADA7-4FBE-8C30-5155B00CD2A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733425</xdr:colOff>
      <xdr:row>12</xdr:row>
      <xdr:rowOff>38100</xdr:rowOff>
    </xdr:from>
    <xdr:to>
      <xdr:col>5</xdr:col>
      <xdr:colOff>981075</xdr:colOff>
      <xdr:row>35</xdr:row>
      <xdr:rowOff>57150</xdr:rowOff>
    </xdr:to>
    <xdr:graphicFrame macro="">
      <xdr:nvGraphicFramePr>
        <xdr:cNvPr id="52242" name="Диаграмма 4">
          <a:extLst>
            <a:ext uri="{FF2B5EF4-FFF2-40B4-BE49-F238E27FC236}">
              <a16:creationId xmlns:a16="http://schemas.microsoft.com/office/drawing/2014/main" id="{DDF1BD20-5CA8-4BA9-B67F-41B5FB831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52.xml><?xml version="1.0" encoding="utf-8"?>
<xdr:wsDr xmlns:xdr="http://schemas.openxmlformats.org/drawingml/2006/spreadsheetDrawing" xmlns:a="http://schemas.openxmlformats.org/drawingml/2006/main">
  <xdr:twoCellAnchor>
    <xdr:from>
      <xdr:col>1</xdr:col>
      <xdr:colOff>9525</xdr:colOff>
      <xdr:row>10</xdr:row>
      <xdr:rowOff>19050</xdr:rowOff>
    </xdr:from>
    <xdr:to>
      <xdr:col>7</xdr:col>
      <xdr:colOff>171450</xdr:colOff>
      <xdr:row>30</xdr:row>
      <xdr:rowOff>0</xdr:rowOff>
    </xdr:to>
    <xdr:graphicFrame macro="">
      <xdr:nvGraphicFramePr>
        <xdr:cNvPr id="53257" name="Диаграмма 1">
          <a:extLst>
            <a:ext uri="{FF2B5EF4-FFF2-40B4-BE49-F238E27FC236}">
              <a16:creationId xmlns:a16="http://schemas.microsoft.com/office/drawing/2014/main" id="{54C45929-9AAA-496B-9B99-BB87CDD5FD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3.xml><?xml version="1.0" encoding="utf-8"?>
<xdr:wsDr xmlns:xdr="http://schemas.openxmlformats.org/drawingml/2006/spreadsheetDrawing" xmlns:a="http://schemas.openxmlformats.org/drawingml/2006/main">
  <xdr:twoCellAnchor>
    <xdr:from>
      <xdr:col>1</xdr:col>
      <xdr:colOff>0</xdr:colOff>
      <xdr:row>9</xdr:row>
      <xdr:rowOff>76200</xdr:rowOff>
    </xdr:from>
    <xdr:to>
      <xdr:col>6</xdr:col>
      <xdr:colOff>66675</xdr:colOff>
      <xdr:row>24</xdr:row>
      <xdr:rowOff>152400</xdr:rowOff>
    </xdr:to>
    <xdr:graphicFrame macro="">
      <xdr:nvGraphicFramePr>
        <xdr:cNvPr id="54305" name="Диаграмма 1">
          <a:extLst>
            <a:ext uri="{FF2B5EF4-FFF2-40B4-BE49-F238E27FC236}">
              <a16:creationId xmlns:a16="http://schemas.microsoft.com/office/drawing/2014/main" id="{A276E6E1-3056-4E30-90B1-9218D1B4E6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466725</xdr:colOff>
      <xdr:row>10</xdr:row>
      <xdr:rowOff>161925</xdr:rowOff>
    </xdr:from>
    <xdr:to>
      <xdr:col>4</xdr:col>
      <xdr:colOff>400050</xdr:colOff>
      <xdr:row>20</xdr:row>
      <xdr:rowOff>142875</xdr:rowOff>
    </xdr:to>
    <xdr:sp macro="" textlink="">
      <xdr:nvSpPr>
        <xdr:cNvPr id="54306" name="Rectangle 2">
          <a:extLst>
            <a:ext uri="{FF2B5EF4-FFF2-40B4-BE49-F238E27FC236}">
              <a16:creationId xmlns:a16="http://schemas.microsoft.com/office/drawing/2014/main" id="{77502EA2-E823-431D-84FB-558214478999}"/>
            </a:ext>
          </a:extLst>
        </xdr:cNvPr>
        <xdr:cNvSpPr>
          <a:spLocks noChangeArrowheads="1"/>
        </xdr:cNvSpPr>
      </xdr:nvSpPr>
      <xdr:spPr bwMode="auto">
        <a:xfrm>
          <a:off x="3181350" y="1943100"/>
          <a:ext cx="1152525" cy="1619250"/>
        </a:xfrm>
        <a:prstGeom prst="rect">
          <a:avLst/>
        </a:prstGeom>
        <a:solidFill>
          <a:srgbClr val="969696">
            <a:alpha val="30196"/>
          </a:srgbClr>
        </a:solidFill>
        <a:ln w="3175">
          <a:solidFill>
            <a:srgbClr val="000000"/>
          </a:solidFill>
          <a:miter lim="800000"/>
          <a:headEnd/>
          <a:tailEnd/>
        </a:ln>
      </xdr:spPr>
    </xdr:sp>
    <xdr:clientData/>
  </xdr:twoCellAnchor>
  <xdr:twoCellAnchor>
    <xdr:from>
      <xdr:col>4</xdr:col>
      <xdr:colOff>400050</xdr:colOff>
      <xdr:row>10</xdr:row>
      <xdr:rowOff>171450</xdr:rowOff>
    </xdr:from>
    <xdr:to>
      <xdr:col>5</xdr:col>
      <xdr:colOff>323850</xdr:colOff>
      <xdr:row>20</xdr:row>
      <xdr:rowOff>152400</xdr:rowOff>
    </xdr:to>
    <xdr:sp macro="" textlink="">
      <xdr:nvSpPr>
        <xdr:cNvPr id="54307" name="Rectangle 3">
          <a:extLst>
            <a:ext uri="{FF2B5EF4-FFF2-40B4-BE49-F238E27FC236}">
              <a16:creationId xmlns:a16="http://schemas.microsoft.com/office/drawing/2014/main" id="{95B9433B-FC6A-459C-B86F-BF9824AB4BBF}"/>
            </a:ext>
          </a:extLst>
        </xdr:cNvPr>
        <xdr:cNvSpPr>
          <a:spLocks noChangeArrowheads="1"/>
        </xdr:cNvSpPr>
      </xdr:nvSpPr>
      <xdr:spPr bwMode="auto">
        <a:xfrm>
          <a:off x="4333875" y="1952625"/>
          <a:ext cx="533400" cy="1619250"/>
        </a:xfrm>
        <a:prstGeom prst="rect">
          <a:avLst/>
        </a:prstGeom>
        <a:solidFill>
          <a:srgbClr val="CC99FF">
            <a:alpha val="20000"/>
          </a:srgbClr>
        </a:solidFill>
        <a:ln w="3175">
          <a:solidFill>
            <a:srgbClr val="000000"/>
          </a:solidFill>
          <a:miter lim="800000"/>
          <a:headEnd/>
          <a:tailEnd/>
        </a:ln>
      </xdr:spPr>
    </xdr:sp>
    <xdr:clientData/>
  </xdr:twoCellAnchor>
  <xdr:twoCellAnchor>
    <xdr:from>
      <xdr:col>1</xdr:col>
      <xdr:colOff>409575</xdr:colOff>
      <xdr:row>10</xdr:row>
      <xdr:rowOff>161925</xdr:rowOff>
    </xdr:from>
    <xdr:to>
      <xdr:col>2</xdr:col>
      <xdr:colOff>466725</xdr:colOff>
      <xdr:row>20</xdr:row>
      <xdr:rowOff>152400</xdr:rowOff>
    </xdr:to>
    <xdr:sp macro="" textlink="">
      <xdr:nvSpPr>
        <xdr:cNvPr id="54308" name="Rectangle 4">
          <a:extLst>
            <a:ext uri="{FF2B5EF4-FFF2-40B4-BE49-F238E27FC236}">
              <a16:creationId xmlns:a16="http://schemas.microsoft.com/office/drawing/2014/main" id="{0679C76E-D01E-4FC8-8100-C1BF0F5A1D7D}"/>
            </a:ext>
          </a:extLst>
        </xdr:cNvPr>
        <xdr:cNvSpPr>
          <a:spLocks noChangeArrowheads="1"/>
        </xdr:cNvSpPr>
      </xdr:nvSpPr>
      <xdr:spPr bwMode="auto">
        <a:xfrm>
          <a:off x="1019175" y="1943100"/>
          <a:ext cx="2162175" cy="1628775"/>
        </a:xfrm>
        <a:prstGeom prst="rect">
          <a:avLst/>
        </a:prstGeom>
        <a:solidFill>
          <a:srgbClr val="CC99FF">
            <a:alpha val="20000"/>
          </a:srgbClr>
        </a:solidFill>
        <a:ln w="9525">
          <a:solidFill>
            <a:srgbClr val="000000"/>
          </a:solidFill>
          <a:miter lim="800000"/>
          <a:headEnd/>
          <a:tailEnd/>
        </a:ln>
      </xdr:spPr>
    </xdr:sp>
    <xdr:clientData/>
  </xdr:twoCellAnchor>
</xdr:wsDr>
</file>

<file path=xl/drawings/drawing54.xml><?xml version="1.0" encoding="utf-8"?>
<xdr:wsDr xmlns:xdr="http://schemas.openxmlformats.org/drawingml/2006/spreadsheetDrawing" xmlns:a="http://schemas.openxmlformats.org/drawingml/2006/main">
  <xdr:twoCellAnchor>
    <xdr:from>
      <xdr:col>1</xdr:col>
      <xdr:colOff>9525</xdr:colOff>
      <xdr:row>9</xdr:row>
      <xdr:rowOff>9525</xdr:rowOff>
    </xdr:from>
    <xdr:to>
      <xdr:col>6</xdr:col>
      <xdr:colOff>0</xdr:colOff>
      <xdr:row>26</xdr:row>
      <xdr:rowOff>180975</xdr:rowOff>
    </xdr:to>
    <xdr:graphicFrame macro="">
      <xdr:nvGraphicFramePr>
        <xdr:cNvPr id="55305" name="Диаграмма 3">
          <a:extLst>
            <a:ext uri="{FF2B5EF4-FFF2-40B4-BE49-F238E27FC236}">
              <a16:creationId xmlns:a16="http://schemas.microsoft.com/office/drawing/2014/main" id="{7762649E-CEED-482C-A4C2-AA7CC658BA0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5.xml><?xml version="1.0" encoding="utf-8"?>
<xdr:wsDr xmlns:xdr="http://schemas.openxmlformats.org/drawingml/2006/spreadsheetDrawing" xmlns:a="http://schemas.openxmlformats.org/drawingml/2006/main">
  <xdr:twoCellAnchor>
    <xdr:from>
      <xdr:col>1</xdr:col>
      <xdr:colOff>19050</xdr:colOff>
      <xdr:row>10</xdr:row>
      <xdr:rowOff>47625</xdr:rowOff>
    </xdr:from>
    <xdr:to>
      <xdr:col>5</xdr:col>
      <xdr:colOff>47625</xdr:colOff>
      <xdr:row>27</xdr:row>
      <xdr:rowOff>85725</xdr:rowOff>
    </xdr:to>
    <xdr:graphicFrame macro="">
      <xdr:nvGraphicFramePr>
        <xdr:cNvPr id="56329" name="Диаграмма 1">
          <a:extLst>
            <a:ext uri="{FF2B5EF4-FFF2-40B4-BE49-F238E27FC236}">
              <a16:creationId xmlns:a16="http://schemas.microsoft.com/office/drawing/2014/main" id="{A8F8EC3A-E257-4E89-9B2F-4DEC9B64EF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6.xml><?xml version="1.0" encoding="utf-8"?>
<xdr:wsDr xmlns:xdr="http://schemas.openxmlformats.org/drawingml/2006/spreadsheetDrawing" xmlns:a="http://schemas.openxmlformats.org/drawingml/2006/main">
  <xdr:twoCellAnchor>
    <xdr:from>
      <xdr:col>1</xdr:col>
      <xdr:colOff>19050</xdr:colOff>
      <xdr:row>14</xdr:row>
      <xdr:rowOff>19050</xdr:rowOff>
    </xdr:from>
    <xdr:to>
      <xdr:col>9</xdr:col>
      <xdr:colOff>247650</xdr:colOff>
      <xdr:row>33</xdr:row>
      <xdr:rowOff>114300</xdr:rowOff>
    </xdr:to>
    <xdr:graphicFrame macro="">
      <xdr:nvGraphicFramePr>
        <xdr:cNvPr id="57353" name="Диаграмма 1">
          <a:extLst>
            <a:ext uri="{FF2B5EF4-FFF2-40B4-BE49-F238E27FC236}">
              <a16:creationId xmlns:a16="http://schemas.microsoft.com/office/drawing/2014/main" id="{A6F2EE89-EC7D-434B-BBF5-FFFB74A58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7.xml><?xml version="1.0" encoding="utf-8"?>
<xdr:wsDr xmlns:xdr="http://schemas.openxmlformats.org/drawingml/2006/spreadsheetDrawing" xmlns:a="http://schemas.openxmlformats.org/drawingml/2006/main">
  <xdr:twoCellAnchor>
    <xdr:from>
      <xdr:col>1</xdr:col>
      <xdr:colOff>0</xdr:colOff>
      <xdr:row>10</xdr:row>
      <xdr:rowOff>161925</xdr:rowOff>
    </xdr:from>
    <xdr:to>
      <xdr:col>8</xdr:col>
      <xdr:colOff>390525</xdr:colOff>
      <xdr:row>29</xdr:row>
      <xdr:rowOff>47625</xdr:rowOff>
    </xdr:to>
    <xdr:graphicFrame macro="">
      <xdr:nvGraphicFramePr>
        <xdr:cNvPr id="58377" name="Диаграмма 1">
          <a:extLst>
            <a:ext uri="{FF2B5EF4-FFF2-40B4-BE49-F238E27FC236}">
              <a16:creationId xmlns:a16="http://schemas.microsoft.com/office/drawing/2014/main" id="{CAB0E587-CF9A-44FA-9971-C17E57587E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8.xml><?xml version="1.0" encoding="utf-8"?>
<xdr:wsDr xmlns:xdr="http://schemas.openxmlformats.org/drawingml/2006/spreadsheetDrawing" xmlns:a="http://schemas.openxmlformats.org/drawingml/2006/main">
  <xdr:twoCellAnchor>
    <xdr:from>
      <xdr:col>1</xdr:col>
      <xdr:colOff>9525</xdr:colOff>
      <xdr:row>20</xdr:row>
      <xdr:rowOff>9525</xdr:rowOff>
    </xdr:from>
    <xdr:to>
      <xdr:col>7</xdr:col>
      <xdr:colOff>266700</xdr:colOff>
      <xdr:row>39</xdr:row>
      <xdr:rowOff>9525</xdr:rowOff>
    </xdr:to>
    <xdr:graphicFrame macro="">
      <xdr:nvGraphicFramePr>
        <xdr:cNvPr id="59401" name="Диаграмма 1">
          <a:extLst>
            <a:ext uri="{FF2B5EF4-FFF2-40B4-BE49-F238E27FC236}">
              <a16:creationId xmlns:a16="http://schemas.microsoft.com/office/drawing/2014/main" id="{29CCBA4E-3D78-45B4-96A2-EA4B1A916F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9.xml><?xml version="1.0" encoding="utf-8"?>
<xdr:wsDr xmlns:xdr="http://schemas.openxmlformats.org/drawingml/2006/spreadsheetDrawing" xmlns:a="http://schemas.openxmlformats.org/drawingml/2006/main">
  <xdr:twoCellAnchor>
    <xdr:from>
      <xdr:col>1</xdr:col>
      <xdr:colOff>104775</xdr:colOff>
      <xdr:row>27</xdr:row>
      <xdr:rowOff>38100</xdr:rowOff>
    </xdr:from>
    <xdr:to>
      <xdr:col>7</xdr:col>
      <xdr:colOff>28575</xdr:colOff>
      <xdr:row>45</xdr:row>
      <xdr:rowOff>104775</xdr:rowOff>
    </xdr:to>
    <xdr:graphicFrame macro="">
      <xdr:nvGraphicFramePr>
        <xdr:cNvPr id="60425" name="Диаграмма 1">
          <a:extLst>
            <a:ext uri="{FF2B5EF4-FFF2-40B4-BE49-F238E27FC236}">
              <a16:creationId xmlns:a16="http://schemas.microsoft.com/office/drawing/2014/main" id="{51078476-62AA-420B-B398-92FA9FBA60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600075</xdr:colOff>
      <xdr:row>13</xdr:row>
      <xdr:rowOff>19050</xdr:rowOff>
    </xdr:from>
    <xdr:to>
      <xdr:col>7</xdr:col>
      <xdr:colOff>47625</xdr:colOff>
      <xdr:row>30</xdr:row>
      <xdr:rowOff>57150</xdr:rowOff>
    </xdr:to>
    <xdr:graphicFrame macro="">
      <xdr:nvGraphicFramePr>
        <xdr:cNvPr id="6153" name="Диаграмма 1">
          <a:extLst>
            <a:ext uri="{FF2B5EF4-FFF2-40B4-BE49-F238E27FC236}">
              <a16:creationId xmlns:a16="http://schemas.microsoft.com/office/drawing/2014/main" id="{62564CE9-3965-4841-B87E-47B5F59BFA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0.xml><?xml version="1.0" encoding="utf-8"?>
<c:userShapes xmlns:c="http://schemas.openxmlformats.org/drawingml/2006/chart">
  <cdr:relSizeAnchor xmlns:cdr="http://schemas.openxmlformats.org/drawingml/2006/chartDrawing">
    <cdr:from>
      <cdr:x>0.85965</cdr:x>
      <cdr:y>0.75719</cdr:y>
    </cdr:from>
    <cdr:to>
      <cdr:x>0.98246</cdr:x>
      <cdr:y>0.86901</cdr:y>
    </cdr:to>
    <cdr:sp macro="" textlink="">
      <cdr:nvSpPr>
        <cdr:cNvPr id="3" name="TextBox 1"/>
        <cdr:cNvSpPr txBox="1"/>
      </cdr:nvSpPr>
      <cdr:spPr>
        <a:xfrm xmlns:a="http://schemas.openxmlformats.org/drawingml/2006/main">
          <a:off x="4667250" y="2257429"/>
          <a:ext cx="666750" cy="333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Total liabilities</a:t>
          </a:r>
          <a:endParaRPr lang="ru-RU" sz="800"/>
        </a:p>
      </cdr:txBody>
    </cdr:sp>
  </cdr:relSizeAnchor>
  <cdr:relSizeAnchor xmlns:cdr="http://schemas.openxmlformats.org/drawingml/2006/chartDrawing">
    <cdr:from>
      <cdr:x>0.04423</cdr:x>
      <cdr:y>0.73802</cdr:y>
    </cdr:from>
    <cdr:to>
      <cdr:x>0.18462</cdr:x>
      <cdr:y>0.8754</cdr:y>
    </cdr:to>
    <cdr:sp macro="" textlink="">
      <cdr:nvSpPr>
        <cdr:cNvPr id="2" name="TextBox 1"/>
        <cdr:cNvSpPr txBox="1"/>
      </cdr:nvSpPr>
      <cdr:spPr>
        <a:xfrm xmlns:a="http://schemas.openxmlformats.org/drawingml/2006/main">
          <a:off x="219075" y="2200275"/>
          <a:ext cx="695325" cy="4095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Customer deposits</a:t>
          </a:r>
          <a:endParaRPr lang="ru-RU" sz="800"/>
        </a:p>
      </cdr:txBody>
    </cdr:sp>
  </cdr:relSizeAnchor>
  <cdr:relSizeAnchor xmlns:cdr="http://schemas.openxmlformats.org/drawingml/2006/chartDrawing">
    <cdr:from>
      <cdr:x>0.16923</cdr:x>
      <cdr:y>0.74867</cdr:y>
    </cdr:from>
    <cdr:to>
      <cdr:x>0.32271</cdr:x>
      <cdr:y>0.86049</cdr:y>
    </cdr:to>
    <cdr:sp macro="" textlink="">
      <cdr:nvSpPr>
        <cdr:cNvPr id="4" name="TextBox 1"/>
        <cdr:cNvSpPr txBox="1"/>
      </cdr:nvSpPr>
      <cdr:spPr>
        <a:xfrm xmlns:a="http://schemas.openxmlformats.org/drawingml/2006/main">
          <a:off x="838200" y="2232025"/>
          <a:ext cx="760165" cy="333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Borrowings</a:t>
          </a:r>
          <a:endParaRPr lang="ru-RU" sz="800"/>
        </a:p>
      </cdr:txBody>
    </cdr:sp>
  </cdr:relSizeAnchor>
  <cdr:relSizeAnchor xmlns:cdr="http://schemas.openxmlformats.org/drawingml/2006/chartDrawing">
    <cdr:from>
      <cdr:x>0.30256</cdr:x>
      <cdr:y>0.75506</cdr:y>
    </cdr:from>
    <cdr:to>
      <cdr:x>0.46501</cdr:x>
      <cdr:y>0.89776</cdr:y>
    </cdr:to>
    <cdr:sp macro="" textlink="">
      <cdr:nvSpPr>
        <cdr:cNvPr id="5" name="TextBox 1"/>
        <cdr:cNvSpPr txBox="1"/>
      </cdr:nvSpPr>
      <cdr:spPr>
        <a:xfrm xmlns:a="http://schemas.openxmlformats.org/drawingml/2006/main">
          <a:off x="1498600" y="2251075"/>
          <a:ext cx="804615" cy="42545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Subbordinated debt</a:t>
          </a:r>
          <a:endParaRPr lang="ru-RU" sz="800"/>
        </a:p>
      </cdr:txBody>
    </cdr:sp>
  </cdr:relSizeAnchor>
  <cdr:relSizeAnchor xmlns:cdr="http://schemas.openxmlformats.org/drawingml/2006/chartDrawing">
    <cdr:from>
      <cdr:x>0.44103</cdr:x>
      <cdr:y>0.75506</cdr:y>
    </cdr:from>
    <cdr:to>
      <cdr:x>0.60962</cdr:x>
      <cdr:y>0.86688</cdr:y>
    </cdr:to>
    <cdr:sp macro="" textlink="">
      <cdr:nvSpPr>
        <cdr:cNvPr id="7" name="TextBox 1"/>
        <cdr:cNvSpPr txBox="1"/>
      </cdr:nvSpPr>
      <cdr:spPr>
        <a:xfrm xmlns:a="http://schemas.openxmlformats.org/drawingml/2006/main">
          <a:off x="2184401" y="2251075"/>
          <a:ext cx="835024" cy="33337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Securities  issued into circulation</a:t>
          </a:r>
          <a:endParaRPr lang="ru-RU" sz="800"/>
        </a:p>
      </cdr:txBody>
    </cdr:sp>
  </cdr:relSizeAnchor>
  <cdr:relSizeAnchor xmlns:cdr="http://schemas.openxmlformats.org/drawingml/2006/chartDrawing">
    <cdr:from>
      <cdr:x>0.73884</cdr:x>
      <cdr:y>0.74867</cdr:y>
    </cdr:from>
    <cdr:to>
      <cdr:x>0.8805</cdr:x>
      <cdr:y>0.90096</cdr:y>
    </cdr:to>
    <cdr:sp macro="" textlink="">
      <cdr:nvSpPr>
        <cdr:cNvPr id="9" name="TextBox 1"/>
        <cdr:cNvSpPr txBox="1"/>
      </cdr:nvSpPr>
      <cdr:spPr>
        <a:xfrm xmlns:a="http://schemas.openxmlformats.org/drawingml/2006/main">
          <a:off x="4011331" y="2232014"/>
          <a:ext cx="769107" cy="45402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External funding</a:t>
          </a:r>
          <a:endParaRPr lang="ru-RU" sz="800"/>
        </a:p>
      </cdr:txBody>
    </cdr:sp>
  </cdr:relSizeAnchor>
  <cdr:relSizeAnchor xmlns:cdr="http://schemas.openxmlformats.org/drawingml/2006/chartDrawing">
    <cdr:from>
      <cdr:x>0.60071</cdr:x>
      <cdr:y>0.74548</cdr:y>
    </cdr:from>
    <cdr:to>
      <cdr:x>0.76161</cdr:x>
      <cdr:y>0.90096</cdr:y>
    </cdr:to>
    <cdr:sp macro="" textlink="">
      <cdr:nvSpPr>
        <cdr:cNvPr id="10" name="TextBox 1"/>
        <cdr:cNvSpPr txBox="1"/>
      </cdr:nvSpPr>
      <cdr:spPr>
        <a:xfrm xmlns:a="http://schemas.openxmlformats.org/drawingml/2006/main">
          <a:off x="3261395" y="2222504"/>
          <a:ext cx="873567" cy="46353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800" baseline="0">
              <a:latin typeface="Times New Roman" pitchFamily="18" charset="0"/>
            </a:rPr>
            <a:t>Interbank deposits and loans</a:t>
          </a:r>
          <a:endParaRPr lang="ru-RU" sz="800"/>
        </a:p>
      </cdr:txBody>
    </cdr:sp>
  </cdr:relSizeAnchor>
</c:userShapes>
</file>

<file path=xl/drawings/drawing61.xml><?xml version="1.0" encoding="utf-8"?>
<xdr:wsDr xmlns:xdr="http://schemas.openxmlformats.org/drawingml/2006/spreadsheetDrawing" xmlns:a="http://schemas.openxmlformats.org/drawingml/2006/main">
  <xdr:twoCellAnchor>
    <xdr:from>
      <xdr:col>1</xdr:col>
      <xdr:colOff>0</xdr:colOff>
      <xdr:row>11</xdr:row>
      <xdr:rowOff>0</xdr:rowOff>
    </xdr:from>
    <xdr:to>
      <xdr:col>3</xdr:col>
      <xdr:colOff>381000</xdr:colOff>
      <xdr:row>30</xdr:row>
      <xdr:rowOff>114300</xdr:rowOff>
    </xdr:to>
    <xdr:graphicFrame macro="">
      <xdr:nvGraphicFramePr>
        <xdr:cNvPr id="61449" name="Диаграмма 1">
          <a:extLst>
            <a:ext uri="{FF2B5EF4-FFF2-40B4-BE49-F238E27FC236}">
              <a16:creationId xmlns:a16="http://schemas.microsoft.com/office/drawing/2014/main" id="{F87666AE-6E9F-4CE0-BCAF-128AA313A1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2.xml><?xml version="1.0" encoding="utf-8"?>
<xdr:wsDr xmlns:xdr="http://schemas.openxmlformats.org/drawingml/2006/spreadsheetDrawing" xmlns:a="http://schemas.openxmlformats.org/drawingml/2006/main">
  <xdr:twoCellAnchor>
    <xdr:from>
      <xdr:col>0</xdr:col>
      <xdr:colOff>590550</xdr:colOff>
      <xdr:row>18</xdr:row>
      <xdr:rowOff>28575</xdr:rowOff>
    </xdr:from>
    <xdr:to>
      <xdr:col>7</xdr:col>
      <xdr:colOff>361950</xdr:colOff>
      <xdr:row>41</xdr:row>
      <xdr:rowOff>47625</xdr:rowOff>
    </xdr:to>
    <xdr:graphicFrame macro="">
      <xdr:nvGraphicFramePr>
        <xdr:cNvPr id="62473" name="Диаграмма 1">
          <a:extLst>
            <a:ext uri="{FF2B5EF4-FFF2-40B4-BE49-F238E27FC236}">
              <a16:creationId xmlns:a16="http://schemas.microsoft.com/office/drawing/2014/main" id="{FF2A2875-7F07-4A94-AFD1-A949FE33FA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3.xml><?xml version="1.0" encoding="utf-8"?>
<xdr:wsDr xmlns:xdr="http://schemas.openxmlformats.org/drawingml/2006/spreadsheetDrawing" xmlns:a="http://schemas.openxmlformats.org/drawingml/2006/main">
  <xdr:twoCellAnchor>
    <xdr:from>
      <xdr:col>1</xdr:col>
      <xdr:colOff>0</xdr:colOff>
      <xdr:row>12</xdr:row>
      <xdr:rowOff>142875</xdr:rowOff>
    </xdr:from>
    <xdr:to>
      <xdr:col>8</xdr:col>
      <xdr:colOff>285750</xdr:colOff>
      <xdr:row>36</xdr:row>
      <xdr:rowOff>142875</xdr:rowOff>
    </xdr:to>
    <xdr:graphicFrame macro="">
      <xdr:nvGraphicFramePr>
        <xdr:cNvPr id="63497" name="Диаграмма 38">
          <a:extLst>
            <a:ext uri="{FF2B5EF4-FFF2-40B4-BE49-F238E27FC236}">
              <a16:creationId xmlns:a16="http://schemas.microsoft.com/office/drawing/2014/main" id="{D1DD53BB-6076-4418-9150-2467CDAD72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4.xml><?xml version="1.0" encoding="utf-8"?>
<xdr:wsDr xmlns:xdr="http://schemas.openxmlformats.org/drawingml/2006/spreadsheetDrawing" xmlns:a="http://schemas.openxmlformats.org/drawingml/2006/main">
  <xdr:twoCellAnchor>
    <xdr:from>
      <xdr:col>1</xdr:col>
      <xdr:colOff>9525</xdr:colOff>
      <xdr:row>11</xdr:row>
      <xdr:rowOff>19050</xdr:rowOff>
    </xdr:from>
    <xdr:to>
      <xdr:col>8</xdr:col>
      <xdr:colOff>28575</xdr:colOff>
      <xdr:row>28</xdr:row>
      <xdr:rowOff>0</xdr:rowOff>
    </xdr:to>
    <xdr:graphicFrame macro="">
      <xdr:nvGraphicFramePr>
        <xdr:cNvPr id="64521" name="Диаграмма 2">
          <a:extLst>
            <a:ext uri="{FF2B5EF4-FFF2-40B4-BE49-F238E27FC236}">
              <a16:creationId xmlns:a16="http://schemas.microsoft.com/office/drawing/2014/main" id="{8A21C3EC-A177-49F3-8427-2A1382F970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5.xml><?xml version="1.0" encoding="utf-8"?>
<xdr:wsDr xmlns:xdr="http://schemas.openxmlformats.org/drawingml/2006/spreadsheetDrawing" xmlns:a="http://schemas.openxmlformats.org/drawingml/2006/main">
  <xdr:twoCellAnchor>
    <xdr:from>
      <xdr:col>1</xdr:col>
      <xdr:colOff>57150</xdr:colOff>
      <xdr:row>14</xdr:row>
      <xdr:rowOff>66675</xdr:rowOff>
    </xdr:from>
    <xdr:to>
      <xdr:col>5</xdr:col>
      <xdr:colOff>47625</xdr:colOff>
      <xdr:row>39</xdr:row>
      <xdr:rowOff>9525</xdr:rowOff>
    </xdr:to>
    <xdr:graphicFrame macro="">
      <xdr:nvGraphicFramePr>
        <xdr:cNvPr id="65545" name="Диаграмма 1">
          <a:extLst>
            <a:ext uri="{FF2B5EF4-FFF2-40B4-BE49-F238E27FC236}">
              <a16:creationId xmlns:a16="http://schemas.microsoft.com/office/drawing/2014/main" id="{5529BC97-3D43-43EE-AEAB-D03F5D27D5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6.xml><?xml version="1.0" encoding="utf-8"?>
<xdr:wsDr xmlns:xdr="http://schemas.openxmlformats.org/drawingml/2006/spreadsheetDrawing" xmlns:a="http://schemas.openxmlformats.org/drawingml/2006/main">
  <xdr:twoCellAnchor>
    <xdr:from>
      <xdr:col>1</xdr:col>
      <xdr:colOff>0</xdr:colOff>
      <xdr:row>14</xdr:row>
      <xdr:rowOff>0</xdr:rowOff>
    </xdr:from>
    <xdr:to>
      <xdr:col>8</xdr:col>
      <xdr:colOff>314325</xdr:colOff>
      <xdr:row>34</xdr:row>
      <xdr:rowOff>76200</xdr:rowOff>
    </xdr:to>
    <xdr:graphicFrame macro="">
      <xdr:nvGraphicFramePr>
        <xdr:cNvPr id="66569" name="Диаграмма 1">
          <a:extLst>
            <a:ext uri="{FF2B5EF4-FFF2-40B4-BE49-F238E27FC236}">
              <a16:creationId xmlns:a16="http://schemas.microsoft.com/office/drawing/2014/main" id="{F2AA30F2-3563-4ECF-B5AC-AD9F1945EB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7.xml><?xml version="1.0" encoding="utf-8"?>
<xdr:wsDr xmlns:xdr="http://schemas.openxmlformats.org/drawingml/2006/spreadsheetDrawing" xmlns:a="http://schemas.openxmlformats.org/drawingml/2006/main">
  <xdr:twoCellAnchor>
    <xdr:from>
      <xdr:col>1</xdr:col>
      <xdr:colOff>9525</xdr:colOff>
      <xdr:row>10</xdr:row>
      <xdr:rowOff>19050</xdr:rowOff>
    </xdr:from>
    <xdr:to>
      <xdr:col>7</xdr:col>
      <xdr:colOff>466725</xdr:colOff>
      <xdr:row>28</xdr:row>
      <xdr:rowOff>152400</xdr:rowOff>
    </xdr:to>
    <xdr:graphicFrame macro="">
      <xdr:nvGraphicFramePr>
        <xdr:cNvPr id="67593" name="Диаграмма 1">
          <a:extLst>
            <a:ext uri="{FF2B5EF4-FFF2-40B4-BE49-F238E27FC236}">
              <a16:creationId xmlns:a16="http://schemas.microsoft.com/office/drawing/2014/main" id="{F3975743-92A0-4376-88C9-19B54345B2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8.xml><?xml version="1.0" encoding="utf-8"?>
<xdr:wsDr xmlns:xdr="http://schemas.openxmlformats.org/drawingml/2006/spreadsheetDrawing" xmlns:a="http://schemas.openxmlformats.org/drawingml/2006/main">
  <xdr:twoCellAnchor>
    <xdr:from>
      <xdr:col>1</xdr:col>
      <xdr:colOff>0</xdr:colOff>
      <xdr:row>11</xdr:row>
      <xdr:rowOff>9525</xdr:rowOff>
    </xdr:from>
    <xdr:to>
      <xdr:col>6</xdr:col>
      <xdr:colOff>466725</xdr:colOff>
      <xdr:row>23</xdr:row>
      <xdr:rowOff>180975</xdr:rowOff>
    </xdr:to>
    <xdr:graphicFrame macro="">
      <xdr:nvGraphicFramePr>
        <xdr:cNvPr id="68625" name="Диаграмма 1">
          <a:extLst>
            <a:ext uri="{FF2B5EF4-FFF2-40B4-BE49-F238E27FC236}">
              <a16:creationId xmlns:a16="http://schemas.microsoft.com/office/drawing/2014/main" id="{751A3423-DA86-4642-99D5-1E09E7CBD8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9525</xdr:colOff>
      <xdr:row>11</xdr:row>
      <xdr:rowOff>0</xdr:rowOff>
    </xdr:from>
    <xdr:to>
      <xdr:col>16</xdr:col>
      <xdr:colOff>95250</xdr:colOff>
      <xdr:row>23</xdr:row>
      <xdr:rowOff>123825</xdr:rowOff>
    </xdr:to>
    <xdr:graphicFrame macro="">
      <xdr:nvGraphicFramePr>
        <xdr:cNvPr id="68626" name="Диаграмма 2">
          <a:extLst>
            <a:ext uri="{FF2B5EF4-FFF2-40B4-BE49-F238E27FC236}">
              <a16:creationId xmlns:a16="http://schemas.microsoft.com/office/drawing/2014/main" id="{925443DF-00CC-412A-B1E3-BF3BD06AFC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9.xml><?xml version="1.0" encoding="utf-8"?>
<xdr:wsDr xmlns:xdr="http://schemas.openxmlformats.org/drawingml/2006/spreadsheetDrawing" xmlns:a="http://schemas.openxmlformats.org/drawingml/2006/main">
  <xdr:twoCellAnchor>
    <xdr:from>
      <xdr:col>1</xdr:col>
      <xdr:colOff>9525</xdr:colOff>
      <xdr:row>10</xdr:row>
      <xdr:rowOff>142875</xdr:rowOff>
    </xdr:from>
    <xdr:to>
      <xdr:col>5</xdr:col>
      <xdr:colOff>428625</xdr:colOff>
      <xdr:row>24</xdr:row>
      <xdr:rowOff>28575</xdr:rowOff>
    </xdr:to>
    <xdr:graphicFrame macro="">
      <xdr:nvGraphicFramePr>
        <xdr:cNvPr id="69641" name="Диаграмма 1" descr="\sdc">
          <a:extLst>
            <a:ext uri="{FF2B5EF4-FFF2-40B4-BE49-F238E27FC236}">
              <a16:creationId xmlns:a16="http://schemas.microsoft.com/office/drawing/2014/main" id="{483B72C1-F9FB-415D-B8BF-EB8EB84A0B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9525</xdr:colOff>
      <xdr:row>13</xdr:row>
      <xdr:rowOff>28575</xdr:rowOff>
    </xdr:from>
    <xdr:to>
      <xdr:col>8</xdr:col>
      <xdr:colOff>9525</xdr:colOff>
      <xdr:row>30</xdr:row>
      <xdr:rowOff>0</xdr:rowOff>
    </xdr:to>
    <xdr:graphicFrame macro="">
      <xdr:nvGraphicFramePr>
        <xdr:cNvPr id="7177" name="Диаграмма 1">
          <a:extLst>
            <a:ext uri="{FF2B5EF4-FFF2-40B4-BE49-F238E27FC236}">
              <a16:creationId xmlns:a16="http://schemas.microsoft.com/office/drawing/2014/main" id="{DCE51F02-0CE0-4EC8-AC48-342BB34019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0.xml><?xml version="1.0" encoding="utf-8"?>
<c:userShapes xmlns:c="http://schemas.openxmlformats.org/drawingml/2006/chart">
  <cdr:relSizeAnchor xmlns:cdr="http://schemas.openxmlformats.org/drawingml/2006/chartDrawing">
    <cdr:from>
      <cdr:x>0.06726</cdr:x>
      <cdr:y>0.90054</cdr:y>
    </cdr:from>
    <cdr:to>
      <cdr:x>0.97168</cdr:x>
      <cdr:y>0.97849</cdr:y>
    </cdr:to>
    <cdr:sp macro="" textlink="">
      <cdr:nvSpPr>
        <cdr:cNvPr id="5" name="TextBox 4"/>
        <cdr:cNvSpPr txBox="1"/>
      </cdr:nvSpPr>
      <cdr:spPr>
        <a:xfrm xmlns:a="http://schemas.openxmlformats.org/drawingml/2006/main">
          <a:off x="361950" y="3190875"/>
          <a:ext cx="48672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ru-RU"/>
        </a:p>
      </cdr:txBody>
    </cdr:sp>
  </cdr:relSizeAnchor>
  <cdr:relSizeAnchor xmlns:cdr="http://schemas.openxmlformats.org/drawingml/2006/chartDrawing">
    <cdr:from>
      <cdr:x>0.06726</cdr:x>
      <cdr:y>0.90054</cdr:y>
    </cdr:from>
    <cdr:to>
      <cdr:x>0.97168</cdr:x>
      <cdr:y>0.97849</cdr:y>
    </cdr:to>
    <cdr:sp macro="" textlink="">
      <cdr:nvSpPr>
        <cdr:cNvPr id="2" name="TextBox 4"/>
        <cdr:cNvSpPr txBox="1"/>
      </cdr:nvSpPr>
      <cdr:spPr>
        <a:xfrm xmlns:a="http://schemas.openxmlformats.org/drawingml/2006/main">
          <a:off x="361950" y="3190875"/>
          <a:ext cx="4867275" cy="2762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US"/>
            <a:t> </a:t>
          </a:r>
          <a:endParaRPr lang="ru-RU"/>
        </a:p>
      </cdr:txBody>
    </cdr:sp>
  </cdr:relSizeAnchor>
  <cdr:relSizeAnchor xmlns:cdr="http://schemas.openxmlformats.org/drawingml/2006/chartDrawing">
    <cdr:from>
      <cdr:x>0.2178</cdr:x>
      <cdr:y>0.60586</cdr:y>
    </cdr:from>
    <cdr:to>
      <cdr:x>0.25317</cdr:x>
      <cdr:y>0.69381</cdr:y>
    </cdr:to>
    <cdr:sp macro="" textlink="">
      <cdr:nvSpPr>
        <cdr:cNvPr id="4" name="TextBox 3"/>
        <cdr:cNvSpPr txBox="1"/>
      </cdr:nvSpPr>
      <cdr:spPr>
        <a:xfrm xmlns:a="http://schemas.openxmlformats.org/drawingml/2006/main">
          <a:off x="1111900" y="1546578"/>
          <a:ext cx="180572" cy="2245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ru-RU" sz="1400" b="1">
              <a:solidFill>
                <a:schemeClr val="bg1"/>
              </a:solidFill>
              <a:latin typeface="Times New Roman" pitchFamily="18" charset="0"/>
              <a:cs typeface="Times New Roman" pitchFamily="18" charset="0"/>
            </a:rPr>
            <a:t>3</a:t>
          </a:r>
        </a:p>
      </cdr:txBody>
    </cdr:sp>
  </cdr:relSizeAnchor>
  <cdr:relSizeAnchor xmlns:cdr="http://schemas.openxmlformats.org/drawingml/2006/chartDrawing">
    <cdr:from>
      <cdr:x>0.68649</cdr:x>
      <cdr:y>0.54071</cdr:y>
    </cdr:from>
    <cdr:to>
      <cdr:x>0.7276</cdr:x>
      <cdr:y>0.64179</cdr:y>
    </cdr:to>
    <cdr:sp macro="" textlink="">
      <cdr:nvSpPr>
        <cdr:cNvPr id="7" name="TextBox 6"/>
        <cdr:cNvSpPr txBox="1"/>
      </cdr:nvSpPr>
      <cdr:spPr>
        <a:xfrm xmlns:a="http://schemas.openxmlformats.org/drawingml/2006/main">
          <a:off x="3504696" y="1380268"/>
          <a:ext cx="209895" cy="258029"/>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400" b="1">
              <a:solidFill>
                <a:schemeClr val="bg1"/>
              </a:solidFill>
              <a:latin typeface="Times New Roman" pitchFamily="18" charset="0"/>
              <a:cs typeface="Times New Roman" pitchFamily="18" charset="0"/>
            </a:rPr>
            <a:t>3</a:t>
          </a:r>
        </a:p>
      </cdr:txBody>
    </cdr:sp>
  </cdr:relSizeAnchor>
  <cdr:relSizeAnchor xmlns:cdr="http://schemas.openxmlformats.org/drawingml/2006/chartDrawing">
    <cdr:from>
      <cdr:x>0.67049</cdr:x>
      <cdr:y>0.17448</cdr:y>
    </cdr:from>
    <cdr:to>
      <cdr:x>0.70426</cdr:x>
      <cdr:y>0.26243</cdr:y>
    </cdr:to>
    <cdr:sp macro="" textlink="">
      <cdr:nvSpPr>
        <cdr:cNvPr id="8" name="TextBox 7"/>
        <cdr:cNvSpPr txBox="1"/>
      </cdr:nvSpPr>
      <cdr:spPr>
        <a:xfrm xmlns:a="http://schemas.openxmlformats.org/drawingml/2006/main">
          <a:off x="3423037" y="445384"/>
          <a:ext cx="172404" cy="22451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ru-RU" sz="1400" b="1">
              <a:solidFill>
                <a:schemeClr val="bg1"/>
              </a:solidFill>
              <a:latin typeface="Times New Roman" pitchFamily="18" charset="0"/>
              <a:cs typeface="Times New Roman" pitchFamily="18" charset="0"/>
            </a:rPr>
            <a:t>3</a:t>
          </a:r>
        </a:p>
      </cdr:txBody>
    </cdr:sp>
  </cdr:relSizeAnchor>
  <cdr:relSizeAnchor xmlns:cdr="http://schemas.openxmlformats.org/drawingml/2006/chartDrawing">
    <cdr:from>
      <cdr:x>0.46519</cdr:x>
      <cdr:y>0.53856</cdr:y>
    </cdr:from>
    <cdr:to>
      <cdr:x>0.49896</cdr:x>
      <cdr:y>0.62651</cdr:y>
    </cdr:to>
    <cdr:sp macro="" textlink="">
      <cdr:nvSpPr>
        <cdr:cNvPr id="9" name="TextBox 1"/>
        <cdr:cNvSpPr txBox="1"/>
      </cdr:nvSpPr>
      <cdr:spPr>
        <a:xfrm xmlns:a="http://schemas.openxmlformats.org/drawingml/2006/main">
          <a:off x="2374900" y="1374775"/>
          <a:ext cx="172404" cy="224510"/>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ru-RU" sz="1400" b="1">
              <a:solidFill>
                <a:schemeClr val="bg1"/>
              </a:solidFill>
              <a:latin typeface="Times New Roman" pitchFamily="18" charset="0"/>
              <a:cs typeface="Times New Roman" pitchFamily="18" charset="0"/>
            </a:rPr>
            <a:t>3</a:t>
          </a:r>
        </a:p>
      </cdr:txBody>
    </cdr:sp>
  </cdr:relSizeAnchor>
</c:userShapes>
</file>

<file path=xl/drawings/drawing71.xml><?xml version="1.0" encoding="utf-8"?>
<xdr:wsDr xmlns:xdr="http://schemas.openxmlformats.org/drawingml/2006/spreadsheetDrawing" xmlns:a="http://schemas.openxmlformats.org/drawingml/2006/main">
  <xdr:twoCellAnchor>
    <xdr:from>
      <xdr:col>0</xdr:col>
      <xdr:colOff>819150</xdr:colOff>
      <xdr:row>17</xdr:row>
      <xdr:rowOff>19050</xdr:rowOff>
    </xdr:from>
    <xdr:to>
      <xdr:col>6</xdr:col>
      <xdr:colOff>609600</xdr:colOff>
      <xdr:row>31</xdr:row>
      <xdr:rowOff>66675</xdr:rowOff>
    </xdr:to>
    <xdr:graphicFrame macro="">
      <xdr:nvGraphicFramePr>
        <xdr:cNvPr id="70665" name="Диаграмма 1">
          <a:extLst>
            <a:ext uri="{FF2B5EF4-FFF2-40B4-BE49-F238E27FC236}">
              <a16:creationId xmlns:a16="http://schemas.microsoft.com/office/drawing/2014/main" id="{B4ABB688-B91C-425D-AB7D-E4ED4B5305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2.xml><?xml version="1.0" encoding="utf-8"?>
<xdr:wsDr xmlns:xdr="http://schemas.openxmlformats.org/drawingml/2006/spreadsheetDrawing" xmlns:a="http://schemas.openxmlformats.org/drawingml/2006/main">
  <xdr:twoCellAnchor>
    <xdr:from>
      <xdr:col>0</xdr:col>
      <xdr:colOff>600075</xdr:colOff>
      <xdr:row>48</xdr:row>
      <xdr:rowOff>19050</xdr:rowOff>
    </xdr:from>
    <xdr:to>
      <xdr:col>6</xdr:col>
      <xdr:colOff>152400</xdr:colOff>
      <xdr:row>66</xdr:row>
      <xdr:rowOff>76200</xdr:rowOff>
    </xdr:to>
    <xdr:graphicFrame macro="">
      <xdr:nvGraphicFramePr>
        <xdr:cNvPr id="71689" name="Диаграмма 3">
          <a:extLst>
            <a:ext uri="{FF2B5EF4-FFF2-40B4-BE49-F238E27FC236}">
              <a16:creationId xmlns:a16="http://schemas.microsoft.com/office/drawing/2014/main" id="{10C659C8-B092-451A-8583-F3FE14C674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3.xml><?xml version="1.0" encoding="utf-8"?>
<xdr:wsDr xmlns:xdr="http://schemas.openxmlformats.org/drawingml/2006/spreadsheetDrawing" xmlns:a="http://schemas.openxmlformats.org/drawingml/2006/main">
  <xdr:twoCellAnchor>
    <xdr:from>
      <xdr:col>1</xdr:col>
      <xdr:colOff>9525</xdr:colOff>
      <xdr:row>34</xdr:row>
      <xdr:rowOff>9525</xdr:rowOff>
    </xdr:from>
    <xdr:to>
      <xdr:col>8</xdr:col>
      <xdr:colOff>781050</xdr:colOff>
      <xdr:row>52</xdr:row>
      <xdr:rowOff>152400</xdr:rowOff>
    </xdr:to>
    <xdr:graphicFrame macro="">
      <xdr:nvGraphicFramePr>
        <xdr:cNvPr id="72713" name="Диаграмма 1">
          <a:extLst>
            <a:ext uri="{FF2B5EF4-FFF2-40B4-BE49-F238E27FC236}">
              <a16:creationId xmlns:a16="http://schemas.microsoft.com/office/drawing/2014/main" id="{80016F8D-E0A6-4CAB-B010-791E9802B0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4.xml><?xml version="1.0" encoding="utf-8"?>
<xdr:wsDr xmlns:xdr="http://schemas.openxmlformats.org/drawingml/2006/spreadsheetDrawing" xmlns:a="http://schemas.openxmlformats.org/drawingml/2006/main">
  <xdr:twoCellAnchor>
    <xdr:from>
      <xdr:col>1</xdr:col>
      <xdr:colOff>19050</xdr:colOff>
      <xdr:row>26</xdr:row>
      <xdr:rowOff>0</xdr:rowOff>
    </xdr:from>
    <xdr:to>
      <xdr:col>6</xdr:col>
      <xdr:colOff>904875</xdr:colOff>
      <xdr:row>44</xdr:row>
      <xdr:rowOff>47625</xdr:rowOff>
    </xdr:to>
    <xdr:graphicFrame macro="">
      <xdr:nvGraphicFramePr>
        <xdr:cNvPr id="73737" name="Диаграмма 2">
          <a:extLst>
            <a:ext uri="{FF2B5EF4-FFF2-40B4-BE49-F238E27FC236}">
              <a16:creationId xmlns:a16="http://schemas.microsoft.com/office/drawing/2014/main" id="{FF76F6AB-E1B5-4523-A58A-4213CBDC87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5.xml><?xml version="1.0" encoding="utf-8"?>
<xdr:wsDr xmlns:xdr="http://schemas.openxmlformats.org/drawingml/2006/spreadsheetDrawing" xmlns:a="http://schemas.openxmlformats.org/drawingml/2006/main">
  <xdr:twoCellAnchor>
    <xdr:from>
      <xdr:col>1</xdr:col>
      <xdr:colOff>0</xdr:colOff>
      <xdr:row>10</xdr:row>
      <xdr:rowOff>0</xdr:rowOff>
    </xdr:from>
    <xdr:to>
      <xdr:col>5</xdr:col>
      <xdr:colOff>114300</xdr:colOff>
      <xdr:row>24</xdr:row>
      <xdr:rowOff>0</xdr:rowOff>
    </xdr:to>
    <xdr:graphicFrame macro="">
      <xdr:nvGraphicFramePr>
        <xdr:cNvPr id="74761" name="Диаграмма 1">
          <a:extLst>
            <a:ext uri="{FF2B5EF4-FFF2-40B4-BE49-F238E27FC236}">
              <a16:creationId xmlns:a16="http://schemas.microsoft.com/office/drawing/2014/main" id="{C0C5FE12-05AF-40BC-9EDB-0475D8F22D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6.xml><?xml version="1.0" encoding="utf-8"?>
<xdr:wsDr xmlns:xdr="http://schemas.openxmlformats.org/drawingml/2006/spreadsheetDrawing" xmlns:a="http://schemas.openxmlformats.org/drawingml/2006/main">
  <xdr:twoCellAnchor>
    <xdr:from>
      <xdr:col>0</xdr:col>
      <xdr:colOff>581025</xdr:colOff>
      <xdr:row>14</xdr:row>
      <xdr:rowOff>9525</xdr:rowOff>
    </xdr:from>
    <xdr:to>
      <xdr:col>5</xdr:col>
      <xdr:colOff>314325</xdr:colOff>
      <xdr:row>28</xdr:row>
      <xdr:rowOff>19050</xdr:rowOff>
    </xdr:to>
    <xdr:graphicFrame macro="">
      <xdr:nvGraphicFramePr>
        <xdr:cNvPr id="75785" name="Диаграмма 1">
          <a:extLst>
            <a:ext uri="{FF2B5EF4-FFF2-40B4-BE49-F238E27FC236}">
              <a16:creationId xmlns:a16="http://schemas.microsoft.com/office/drawing/2014/main" id="{273E4BC2-6EFE-4A83-82BB-939BC2DD09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7.xml><?xml version="1.0" encoding="utf-8"?>
<xdr:wsDr xmlns:xdr="http://schemas.openxmlformats.org/drawingml/2006/spreadsheetDrawing" xmlns:a="http://schemas.openxmlformats.org/drawingml/2006/main">
  <xdr:twoCellAnchor>
    <xdr:from>
      <xdr:col>1</xdr:col>
      <xdr:colOff>38100</xdr:colOff>
      <xdr:row>15</xdr:row>
      <xdr:rowOff>19050</xdr:rowOff>
    </xdr:from>
    <xdr:to>
      <xdr:col>3</xdr:col>
      <xdr:colOff>866775</xdr:colOff>
      <xdr:row>33</xdr:row>
      <xdr:rowOff>0</xdr:rowOff>
    </xdr:to>
    <xdr:graphicFrame macro="">
      <xdr:nvGraphicFramePr>
        <xdr:cNvPr id="76809" name="Диаграмма 2">
          <a:extLst>
            <a:ext uri="{FF2B5EF4-FFF2-40B4-BE49-F238E27FC236}">
              <a16:creationId xmlns:a16="http://schemas.microsoft.com/office/drawing/2014/main" id="{DC1A1B58-BC6E-4691-8FB7-69238E9927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8.xml><?xml version="1.0" encoding="utf-8"?>
<xdr:wsDr xmlns:xdr="http://schemas.openxmlformats.org/drawingml/2006/spreadsheetDrawing" xmlns:a="http://schemas.openxmlformats.org/drawingml/2006/main">
  <xdr:twoCellAnchor>
    <xdr:from>
      <xdr:col>1</xdr:col>
      <xdr:colOff>9525</xdr:colOff>
      <xdr:row>10</xdr:row>
      <xdr:rowOff>9525</xdr:rowOff>
    </xdr:from>
    <xdr:to>
      <xdr:col>4</xdr:col>
      <xdr:colOff>590550</xdr:colOff>
      <xdr:row>27</xdr:row>
      <xdr:rowOff>114300</xdr:rowOff>
    </xdr:to>
    <xdr:graphicFrame macro="">
      <xdr:nvGraphicFramePr>
        <xdr:cNvPr id="77833" name="Диаграмма 1">
          <a:extLst>
            <a:ext uri="{FF2B5EF4-FFF2-40B4-BE49-F238E27FC236}">
              <a16:creationId xmlns:a16="http://schemas.microsoft.com/office/drawing/2014/main" id="{357C8993-C539-45E3-A290-6B2C5AA59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9.xml><?xml version="1.0" encoding="utf-8"?>
<xdr:wsDr xmlns:xdr="http://schemas.openxmlformats.org/drawingml/2006/spreadsheetDrawing" xmlns:a="http://schemas.openxmlformats.org/drawingml/2006/main">
  <xdr:twoCellAnchor>
    <xdr:from>
      <xdr:col>1</xdr:col>
      <xdr:colOff>9525</xdr:colOff>
      <xdr:row>10</xdr:row>
      <xdr:rowOff>19050</xdr:rowOff>
    </xdr:from>
    <xdr:to>
      <xdr:col>5</xdr:col>
      <xdr:colOff>114300</xdr:colOff>
      <xdr:row>23</xdr:row>
      <xdr:rowOff>142875</xdr:rowOff>
    </xdr:to>
    <xdr:graphicFrame macro="">
      <xdr:nvGraphicFramePr>
        <xdr:cNvPr id="78857" name="Диаграмма 1">
          <a:extLst>
            <a:ext uri="{FF2B5EF4-FFF2-40B4-BE49-F238E27FC236}">
              <a16:creationId xmlns:a16="http://schemas.microsoft.com/office/drawing/2014/main" id="{AE46916D-257B-4398-80D7-E13242E1B8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19050</xdr:colOff>
      <xdr:row>12</xdr:row>
      <xdr:rowOff>38100</xdr:rowOff>
    </xdr:from>
    <xdr:to>
      <xdr:col>5</xdr:col>
      <xdr:colOff>247650</xdr:colOff>
      <xdr:row>30</xdr:row>
      <xdr:rowOff>104775</xdr:rowOff>
    </xdr:to>
    <xdr:graphicFrame macro="">
      <xdr:nvGraphicFramePr>
        <xdr:cNvPr id="8201" name="Диаграмма 1">
          <a:extLst>
            <a:ext uri="{FF2B5EF4-FFF2-40B4-BE49-F238E27FC236}">
              <a16:creationId xmlns:a16="http://schemas.microsoft.com/office/drawing/2014/main" id="{1A42207B-2760-4A36-95C3-4352519168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0.xml><?xml version="1.0" encoding="utf-8"?>
<xdr:wsDr xmlns:xdr="http://schemas.openxmlformats.org/drawingml/2006/spreadsheetDrawing" xmlns:a="http://schemas.openxmlformats.org/drawingml/2006/main">
  <xdr:twoCellAnchor>
    <xdr:from>
      <xdr:col>1</xdr:col>
      <xdr:colOff>9525</xdr:colOff>
      <xdr:row>9</xdr:row>
      <xdr:rowOff>9525</xdr:rowOff>
    </xdr:from>
    <xdr:to>
      <xdr:col>5</xdr:col>
      <xdr:colOff>9525</xdr:colOff>
      <xdr:row>20</xdr:row>
      <xdr:rowOff>133350</xdr:rowOff>
    </xdr:to>
    <xdr:graphicFrame macro="">
      <xdr:nvGraphicFramePr>
        <xdr:cNvPr id="79881" name="Диаграмма 1">
          <a:extLst>
            <a:ext uri="{FF2B5EF4-FFF2-40B4-BE49-F238E27FC236}">
              <a16:creationId xmlns:a16="http://schemas.microsoft.com/office/drawing/2014/main" id="{55C78A75-D41E-49B3-8179-C3AE358EC6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1.xml><?xml version="1.0" encoding="utf-8"?>
<xdr:wsDr xmlns:xdr="http://schemas.openxmlformats.org/drawingml/2006/spreadsheetDrawing" xmlns:a="http://schemas.openxmlformats.org/drawingml/2006/main">
  <xdr:twoCellAnchor>
    <xdr:from>
      <xdr:col>0</xdr:col>
      <xdr:colOff>647700</xdr:colOff>
      <xdr:row>10</xdr:row>
      <xdr:rowOff>9525</xdr:rowOff>
    </xdr:from>
    <xdr:to>
      <xdr:col>4</xdr:col>
      <xdr:colOff>590550</xdr:colOff>
      <xdr:row>23</xdr:row>
      <xdr:rowOff>104775</xdr:rowOff>
    </xdr:to>
    <xdr:graphicFrame macro="">
      <xdr:nvGraphicFramePr>
        <xdr:cNvPr id="80905" name="Диаграмма 1">
          <a:extLst>
            <a:ext uri="{FF2B5EF4-FFF2-40B4-BE49-F238E27FC236}">
              <a16:creationId xmlns:a16="http://schemas.microsoft.com/office/drawing/2014/main" id="{CBA57702-C1D3-423B-AA05-F86213B272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2.xml><?xml version="1.0" encoding="utf-8"?>
<xdr:wsDr xmlns:xdr="http://schemas.openxmlformats.org/drawingml/2006/spreadsheetDrawing" xmlns:a="http://schemas.openxmlformats.org/drawingml/2006/main">
  <xdr:twoCellAnchor>
    <xdr:from>
      <xdr:col>9</xdr:col>
      <xdr:colOff>19050</xdr:colOff>
      <xdr:row>3</xdr:row>
      <xdr:rowOff>19050</xdr:rowOff>
    </xdr:from>
    <xdr:to>
      <xdr:col>18</xdr:col>
      <xdr:colOff>57150</xdr:colOff>
      <xdr:row>25</xdr:row>
      <xdr:rowOff>76200</xdr:rowOff>
    </xdr:to>
    <xdr:graphicFrame macro="">
      <xdr:nvGraphicFramePr>
        <xdr:cNvPr id="81929" name="Диаграмма 4">
          <a:extLst>
            <a:ext uri="{FF2B5EF4-FFF2-40B4-BE49-F238E27FC236}">
              <a16:creationId xmlns:a16="http://schemas.microsoft.com/office/drawing/2014/main" id="{D531DCF4-1227-44D3-87DA-33D5B8A9E7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3.xml><?xml version="1.0" encoding="utf-8"?>
<xdr:wsDr xmlns:xdr="http://schemas.openxmlformats.org/drawingml/2006/spreadsheetDrawing" xmlns:a="http://schemas.openxmlformats.org/drawingml/2006/main">
  <xdr:twoCellAnchor>
    <xdr:from>
      <xdr:col>1</xdr:col>
      <xdr:colOff>0</xdr:colOff>
      <xdr:row>17</xdr:row>
      <xdr:rowOff>28575</xdr:rowOff>
    </xdr:from>
    <xdr:to>
      <xdr:col>6</xdr:col>
      <xdr:colOff>19050</xdr:colOff>
      <xdr:row>32</xdr:row>
      <xdr:rowOff>142875</xdr:rowOff>
    </xdr:to>
    <xdr:graphicFrame macro="">
      <xdr:nvGraphicFramePr>
        <xdr:cNvPr id="82953" name="Диаграмма 1">
          <a:extLst>
            <a:ext uri="{FF2B5EF4-FFF2-40B4-BE49-F238E27FC236}">
              <a16:creationId xmlns:a16="http://schemas.microsoft.com/office/drawing/2014/main" id="{0809AEB0-E478-41C4-9987-4CDBA36499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4.xml><?xml version="1.0" encoding="utf-8"?>
<xdr:wsDr xmlns:xdr="http://schemas.openxmlformats.org/drawingml/2006/spreadsheetDrawing" xmlns:a="http://schemas.openxmlformats.org/drawingml/2006/main">
  <xdr:twoCellAnchor>
    <xdr:from>
      <xdr:col>0</xdr:col>
      <xdr:colOff>600075</xdr:colOff>
      <xdr:row>17</xdr:row>
      <xdr:rowOff>19050</xdr:rowOff>
    </xdr:from>
    <xdr:to>
      <xdr:col>7</xdr:col>
      <xdr:colOff>9525</xdr:colOff>
      <xdr:row>33</xdr:row>
      <xdr:rowOff>152400</xdr:rowOff>
    </xdr:to>
    <xdr:graphicFrame macro="">
      <xdr:nvGraphicFramePr>
        <xdr:cNvPr id="83977" name="Диаграмма 1">
          <a:extLst>
            <a:ext uri="{FF2B5EF4-FFF2-40B4-BE49-F238E27FC236}">
              <a16:creationId xmlns:a16="http://schemas.microsoft.com/office/drawing/2014/main" id="{6144CE2E-6010-407A-ABD6-97265C35E7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5.xml><?xml version="1.0" encoding="utf-8"?>
<xdr:wsDr xmlns:xdr="http://schemas.openxmlformats.org/drawingml/2006/spreadsheetDrawing" xmlns:a="http://schemas.openxmlformats.org/drawingml/2006/main">
  <xdr:twoCellAnchor>
    <xdr:from>
      <xdr:col>0</xdr:col>
      <xdr:colOff>514350</xdr:colOff>
      <xdr:row>10</xdr:row>
      <xdr:rowOff>0</xdr:rowOff>
    </xdr:from>
    <xdr:to>
      <xdr:col>5</xdr:col>
      <xdr:colOff>790575</xdr:colOff>
      <xdr:row>22</xdr:row>
      <xdr:rowOff>142875</xdr:rowOff>
    </xdr:to>
    <xdr:graphicFrame macro="">
      <xdr:nvGraphicFramePr>
        <xdr:cNvPr id="85001" name="Диаграмма 1">
          <a:extLst>
            <a:ext uri="{FF2B5EF4-FFF2-40B4-BE49-F238E27FC236}">
              <a16:creationId xmlns:a16="http://schemas.microsoft.com/office/drawing/2014/main" id="{6D9A8B36-1EA2-4BD3-8A3D-E0BF6B4B38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6.xml><?xml version="1.0" encoding="utf-8"?>
<xdr:wsDr xmlns:xdr="http://schemas.openxmlformats.org/drawingml/2006/spreadsheetDrawing" xmlns:a="http://schemas.openxmlformats.org/drawingml/2006/main">
  <xdr:twoCellAnchor>
    <xdr:from>
      <xdr:col>0</xdr:col>
      <xdr:colOff>600075</xdr:colOff>
      <xdr:row>11</xdr:row>
      <xdr:rowOff>28575</xdr:rowOff>
    </xdr:from>
    <xdr:to>
      <xdr:col>5</xdr:col>
      <xdr:colOff>104775</xdr:colOff>
      <xdr:row>21</xdr:row>
      <xdr:rowOff>152400</xdr:rowOff>
    </xdr:to>
    <xdr:graphicFrame macro="">
      <xdr:nvGraphicFramePr>
        <xdr:cNvPr id="86033" name="Диаграмма 1">
          <a:extLst>
            <a:ext uri="{FF2B5EF4-FFF2-40B4-BE49-F238E27FC236}">
              <a16:creationId xmlns:a16="http://schemas.microsoft.com/office/drawing/2014/main" id="{D7B18A6A-B9A9-4281-B8FD-0EEEC4A4A3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257175</xdr:colOff>
      <xdr:row>11</xdr:row>
      <xdr:rowOff>19050</xdr:rowOff>
    </xdr:from>
    <xdr:to>
      <xdr:col>9</xdr:col>
      <xdr:colOff>266700</xdr:colOff>
      <xdr:row>21</xdr:row>
      <xdr:rowOff>133350</xdr:rowOff>
    </xdr:to>
    <xdr:graphicFrame macro="">
      <xdr:nvGraphicFramePr>
        <xdr:cNvPr id="86034" name="Диаграмма 2">
          <a:extLst>
            <a:ext uri="{FF2B5EF4-FFF2-40B4-BE49-F238E27FC236}">
              <a16:creationId xmlns:a16="http://schemas.microsoft.com/office/drawing/2014/main" id="{C0A31C63-9B07-4222-A466-51E06C2BF6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7.xml><?xml version="1.0" encoding="utf-8"?>
<xdr:wsDr xmlns:xdr="http://schemas.openxmlformats.org/drawingml/2006/spreadsheetDrawing" xmlns:a="http://schemas.openxmlformats.org/drawingml/2006/main">
  <xdr:twoCellAnchor>
    <xdr:from>
      <xdr:col>1</xdr:col>
      <xdr:colOff>9525</xdr:colOff>
      <xdr:row>10</xdr:row>
      <xdr:rowOff>28575</xdr:rowOff>
    </xdr:from>
    <xdr:to>
      <xdr:col>6</xdr:col>
      <xdr:colOff>9525</xdr:colOff>
      <xdr:row>24</xdr:row>
      <xdr:rowOff>66675</xdr:rowOff>
    </xdr:to>
    <xdr:graphicFrame macro="">
      <xdr:nvGraphicFramePr>
        <xdr:cNvPr id="87049" name="Диаграмма 1">
          <a:extLst>
            <a:ext uri="{FF2B5EF4-FFF2-40B4-BE49-F238E27FC236}">
              <a16:creationId xmlns:a16="http://schemas.microsoft.com/office/drawing/2014/main" id="{A100800A-0AE3-4768-8413-2A8BCBCC04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8.xml><?xml version="1.0" encoding="utf-8"?>
<xdr:wsDr xmlns:xdr="http://schemas.openxmlformats.org/drawingml/2006/spreadsheetDrawing" xmlns:a="http://schemas.openxmlformats.org/drawingml/2006/main">
  <xdr:twoCellAnchor>
    <xdr:from>
      <xdr:col>1</xdr:col>
      <xdr:colOff>9525</xdr:colOff>
      <xdr:row>10</xdr:row>
      <xdr:rowOff>28575</xdr:rowOff>
    </xdr:from>
    <xdr:to>
      <xdr:col>4</xdr:col>
      <xdr:colOff>390525</xdr:colOff>
      <xdr:row>20</xdr:row>
      <xdr:rowOff>152400</xdr:rowOff>
    </xdr:to>
    <xdr:graphicFrame macro="">
      <xdr:nvGraphicFramePr>
        <xdr:cNvPr id="88081" name="Диаграмма 1">
          <a:extLst>
            <a:ext uri="{FF2B5EF4-FFF2-40B4-BE49-F238E27FC236}">
              <a16:creationId xmlns:a16="http://schemas.microsoft.com/office/drawing/2014/main" id="{A031E47A-C2E6-43A3-8D57-79900A2FF11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9525</xdr:colOff>
      <xdr:row>10</xdr:row>
      <xdr:rowOff>9525</xdr:rowOff>
    </xdr:from>
    <xdr:to>
      <xdr:col>8</xdr:col>
      <xdr:colOff>323850</xdr:colOff>
      <xdr:row>21</xdr:row>
      <xdr:rowOff>0</xdr:rowOff>
    </xdr:to>
    <xdr:graphicFrame macro="">
      <xdr:nvGraphicFramePr>
        <xdr:cNvPr id="88082" name="Диаграмма 2">
          <a:extLst>
            <a:ext uri="{FF2B5EF4-FFF2-40B4-BE49-F238E27FC236}">
              <a16:creationId xmlns:a16="http://schemas.microsoft.com/office/drawing/2014/main" id="{F14A6923-198C-4340-9B2C-35E0ABF5F1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9.xml><?xml version="1.0" encoding="utf-8"?>
<xdr:wsDr xmlns:xdr="http://schemas.openxmlformats.org/drawingml/2006/spreadsheetDrawing" xmlns:a="http://schemas.openxmlformats.org/drawingml/2006/main">
  <xdr:twoCellAnchor>
    <xdr:from>
      <xdr:col>1</xdr:col>
      <xdr:colOff>19050</xdr:colOff>
      <xdr:row>16</xdr:row>
      <xdr:rowOff>19050</xdr:rowOff>
    </xdr:from>
    <xdr:to>
      <xdr:col>3</xdr:col>
      <xdr:colOff>571500</xdr:colOff>
      <xdr:row>32</xdr:row>
      <xdr:rowOff>0</xdr:rowOff>
    </xdr:to>
    <xdr:graphicFrame macro="">
      <xdr:nvGraphicFramePr>
        <xdr:cNvPr id="89105" name="Диаграмма 1">
          <a:extLst>
            <a:ext uri="{FF2B5EF4-FFF2-40B4-BE49-F238E27FC236}">
              <a16:creationId xmlns:a16="http://schemas.microsoft.com/office/drawing/2014/main" id="{5B23C6E8-E9A5-46E9-AB4B-65A3EAC51EA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590550</xdr:colOff>
      <xdr:row>16</xdr:row>
      <xdr:rowOff>19050</xdr:rowOff>
    </xdr:from>
    <xdr:to>
      <xdr:col>3</xdr:col>
      <xdr:colOff>533400</xdr:colOff>
      <xdr:row>32</xdr:row>
      <xdr:rowOff>0</xdr:rowOff>
    </xdr:to>
    <xdr:graphicFrame macro="">
      <xdr:nvGraphicFramePr>
        <xdr:cNvPr id="89106" name="Диаграмма 2">
          <a:extLst>
            <a:ext uri="{FF2B5EF4-FFF2-40B4-BE49-F238E27FC236}">
              <a16:creationId xmlns:a16="http://schemas.microsoft.com/office/drawing/2014/main" id="{AB737FA9-DCCB-4EBF-8595-CF9C124199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9525</xdr:colOff>
      <xdr:row>3</xdr:row>
      <xdr:rowOff>0</xdr:rowOff>
    </xdr:from>
    <xdr:to>
      <xdr:col>19</xdr:col>
      <xdr:colOff>238125</xdr:colOff>
      <xdr:row>17</xdr:row>
      <xdr:rowOff>133350</xdr:rowOff>
    </xdr:to>
    <xdr:graphicFrame macro="">
      <xdr:nvGraphicFramePr>
        <xdr:cNvPr id="9225" name="Диаграмма 15">
          <a:extLst>
            <a:ext uri="{FF2B5EF4-FFF2-40B4-BE49-F238E27FC236}">
              <a16:creationId xmlns:a16="http://schemas.microsoft.com/office/drawing/2014/main" id="{436C081C-36E5-484B-AD9D-E5A953B550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0.xml><?xml version="1.0" encoding="utf-8"?>
<xdr:wsDr xmlns:xdr="http://schemas.openxmlformats.org/drawingml/2006/spreadsheetDrawing" xmlns:a="http://schemas.openxmlformats.org/drawingml/2006/main">
  <xdr:twoCellAnchor>
    <xdr:from>
      <xdr:col>1</xdr:col>
      <xdr:colOff>19050</xdr:colOff>
      <xdr:row>13</xdr:row>
      <xdr:rowOff>133350</xdr:rowOff>
    </xdr:from>
    <xdr:to>
      <xdr:col>4</xdr:col>
      <xdr:colOff>590550</xdr:colOff>
      <xdr:row>29</xdr:row>
      <xdr:rowOff>152400</xdr:rowOff>
    </xdr:to>
    <xdr:graphicFrame macro="">
      <xdr:nvGraphicFramePr>
        <xdr:cNvPr id="90121" name="Диаграмма 1">
          <a:extLst>
            <a:ext uri="{FF2B5EF4-FFF2-40B4-BE49-F238E27FC236}">
              <a16:creationId xmlns:a16="http://schemas.microsoft.com/office/drawing/2014/main" id="{03247363-E318-44F0-AECE-F322E915DB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1.xml><?xml version="1.0" encoding="utf-8"?>
<xdr:wsDr xmlns:xdr="http://schemas.openxmlformats.org/drawingml/2006/spreadsheetDrawing" xmlns:a="http://schemas.openxmlformats.org/drawingml/2006/main">
  <xdr:twoCellAnchor>
    <xdr:from>
      <xdr:col>1</xdr:col>
      <xdr:colOff>38100</xdr:colOff>
      <xdr:row>15</xdr:row>
      <xdr:rowOff>19050</xdr:rowOff>
    </xdr:from>
    <xdr:to>
      <xdr:col>7</xdr:col>
      <xdr:colOff>85725</xdr:colOff>
      <xdr:row>34</xdr:row>
      <xdr:rowOff>114300</xdr:rowOff>
    </xdr:to>
    <xdr:graphicFrame macro="">
      <xdr:nvGraphicFramePr>
        <xdr:cNvPr id="91145" name="Диаграмма 1">
          <a:extLst>
            <a:ext uri="{FF2B5EF4-FFF2-40B4-BE49-F238E27FC236}">
              <a16:creationId xmlns:a16="http://schemas.microsoft.com/office/drawing/2014/main" id="{BC9CDAB6-B157-4A05-976E-8C96978BA6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2.xml><?xml version="1.0" encoding="utf-8"?>
<xdr:wsDr xmlns:xdr="http://schemas.openxmlformats.org/drawingml/2006/spreadsheetDrawing" xmlns:a="http://schemas.openxmlformats.org/drawingml/2006/main">
  <xdr:twoCellAnchor>
    <xdr:from>
      <xdr:col>1</xdr:col>
      <xdr:colOff>0</xdr:colOff>
      <xdr:row>14</xdr:row>
      <xdr:rowOff>0</xdr:rowOff>
    </xdr:from>
    <xdr:to>
      <xdr:col>1</xdr:col>
      <xdr:colOff>0</xdr:colOff>
      <xdr:row>14</xdr:row>
      <xdr:rowOff>0</xdr:rowOff>
    </xdr:to>
    <xdr:graphicFrame macro="">
      <xdr:nvGraphicFramePr>
        <xdr:cNvPr id="92177" name="Диаграмма 1">
          <a:extLst>
            <a:ext uri="{FF2B5EF4-FFF2-40B4-BE49-F238E27FC236}">
              <a16:creationId xmlns:a16="http://schemas.microsoft.com/office/drawing/2014/main" id="{715DCB86-4AF9-4E3B-ADAD-0A0CF9DC4BC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14</xdr:row>
      <xdr:rowOff>0</xdr:rowOff>
    </xdr:from>
    <xdr:to>
      <xdr:col>1</xdr:col>
      <xdr:colOff>0</xdr:colOff>
      <xdr:row>14</xdr:row>
      <xdr:rowOff>0</xdr:rowOff>
    </xdr:to>
    <xdr:graphicFrame macro="">
      <xdr:nvGraphicFramePr>
        <xdr:cNvPr id="92178" name="Диаграмма 2">
          <a:extLst>
            <a:ext uri="{FF2B5EF4-FFF2-40B4-BE49-F238E27FC236}">
              <a16:creationId xmlns:a16="http://schemas.microsoft.com/office/drawing/2014/main" id="{9D68554D-0C7E-425C-BDF1-7521EDAD11E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3.xml><?xml version="1.0" encoding="utf-8"?>
<xdr:wsDr xmlns:xdr="http://schemas.openxmlformats.org/drawingml/2006/spreadsheetDrawing" xmlns:a="http://schemas.openxmlformats.org/drawingml/2006/main">
  <xdr:twoCellAnchor>
    <xdr:from>
      <xdr:col>0</xdr:col>
      <xdr:colOff>190500</xdr:colOff>
      <xdr:row>64</xdr:row>
      <xdr:rowOff>0</xdr:rowOff>
    </xdr:from>
    <xdr:to>
      <xdr:col>6</xdr:col>
      <xdr:colOff>9525</xdr:colOff>
      <xdr:row>64</xdr:row>
      <xdr:rowOff>0</xdr:rowOff>
    </xdr:to>
    <xdr:graphicFrame macro="">
      <xdr:nvGraphicFramePr>
        <xdr:cNvPr id="93209" name="Диаграмма 1">
          <a:extLst>
            <a:ext uri="{FF2B5EF4-FFF2-40B4-BE49-F238E27FC236}">
              <a16:creationId xmlns:a16="http://schemas.microsoft.com/office/drawing/2014/main" id="{0564F0C3-B471-4F62-A13D-8D6726809E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104775</xdr:colOff>
      <xdr:row>64</xdr:row>
      <xdr:rowOff>0</xdr:rowOff>
    </xdr:from>
    <xdr:to>
      <xdr:col>9</xdr:col>
      <xdr:colOff>0</xdr:colOff>
      <xdr:row>64</xdr:row>
      <xdr:rowOff>0</xdr:rowOff>
    </xdr:to>
    <xdr:graphicFrame macro="">
      <xdr:nvGraphicFramePr>
        <xdr:cNvPr id="93210" name="Диаграмма 2">
          <a:extLst>
            <a:ext uri="{FF2B5EF4-FFF2-40B4-BE49-F238E27FC236}">
              <a16:creationId xmlns:a16="http://schemas.microsoft.com/office/drawing/2014/main" id="{92D5BFB0-D9C0-4F82-8767-DE127CB4AB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1</xdr:col>
      <xdr:colOff>0</xdr:colOff>
      <xdr:row>11</xdr:row>
      <xdr:rowOff>38100</xdr:rowOff>
    </xdr:from>
    <xdr:to>
      <xdr:col>4</xdr:col>
      <xdr:colOff>523875</xdr:colOff>
      <xdr:row>26</xdr:row>
      <xdr:rowOff>142875</xdr:rowOff>
    </xdr:to>
    <xdr:graphicFrame macro="">
      <xdr:nvGraphicFramePr>
        <xdr:cNvPr id="93211" name="Диаграмма 3">
          <a:extLst>
            <a:ext uri="{FF2B5EF4-FFF2-40B4-BE49-F238E27FC236}">
              <a16:creationId xmlns:a16="http://schemas.microsoft.com/office/drawing/2014/main" id="{5FDEF47A-B0D4-46C7-969D-C88F32EC39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4.xml><?xml version="1.0" encoding="utf-8"?>
<xdr:wsDr xmlns:xdr="http://schemas.openxmlformats.org/drawingml/2006/spreadsheetDrawing" xmlns:a="http://schemas.openxmlformats.org/drawingml/2006/main">
  <xdr:twoCellAnchor>
    <xdr:from>
      <xdr:col>0</xdr:col>
      <xdr:colOff>628650</xdr:colOff>
      <xdr:row>15</xdr:row>
      <xdr:rowOff>9525</xdr:rowOff>
    </xdr:from>
    <xdr:to>
      <xdr:col>2</xdr:col>
      <xdr:colOff>542925</xdr:colOff>
      <xdr:row>30</xdr:row>
      <xdr:rowOff>161925</xdr:rowOff>
    </xdr:to>
    <xdr:graphicFrame macro="">
      <xdr:nvGraphicFramePr>
        <xdr:cNvPr id="94225" name="Диаграмма 1">
          <a:extLst>
            <a:ext uri="{FF2B5EF4-FFF2-40B4-BE49-F238E27FC236}">
              <a16:creationId xmlns:a16="http://schemas.microsoft.com/office/drawing/2014/main" id="{7638114A-A035-466D-9743-5AA8BFF67C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657225</xdr:colOff>
      <xdr:row>15</xdr:row>
      <xdr:rowOff>9525</xdr:rowOff>
    </xdr:from>
    <xdr:to>
      <xdr:col>9</xdr:col>
      <xdr:colOff>495300</xdr:colOff>
      <xdr:row>30</xdr:row>
      <xdr:rowOff>152400</xdr:rowOff>
    </xdr:to>
    <xdr:graphicFrame macro="">
      <xdr:nvGraphicFramePr>
        <xdr:cNvPr id="94226" name="Диаграмма 2">
          <a:extLst>
            <a:ext uri="{FF2B5EF4-FFF2-40B4-BE49-F238E27FC236}">
              <a16:creationId xmlns:a16="http://schemas.microsoft.com/office/drawing/2014/main" id="{1B157416-E699-421D-BCA1-21E572B8AB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5.xml><?xml version="1.0" encoding="utf-8"?>
<xdr:wsDr xmlns:xdr="http://schemas.openxmlformats.org/drawingml/2006/spreadsheetDrawing" xmlns:a="http://schemas.openxmlformats.org/drawingml/2006/main">
  <xdr:twoCellAnchor>
    <xdr:from>
      <xdr:col>1</xdr:col>
      <xdr:colOff>0</xdr:colOff>
      <xdr:row>10</xdr:row>
      <xdr:rowOff>114300</xdr:rowOff>
    </xdr:from>
    <xdr:to>
      <xdr:col>5</xdr:col>
      <xdr:colOff>152400</xdr:colOff>
      <xdr:row>25</xdr:row>
      <xdr:rowOff>76200</xdr:rowOff>
    </xdr:to>
    <xdr:graphicFrame macro="">
      <xdr:nvGraphicFramePr>
        <xdr:cNvPr id="95241" name="Диаграмма 1">
          <a:extLst>
            <a:ext uri="{FF2B5EF4-FFF2-40B4-BE49-F238E27FC236}">
              <a16:creationId xmlns:a16="http://schemas.microsoft.com/office/drawing/2014/main" id="{DFD62DBB-3E2C-47EA-B6B0-AA764DB6A3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6.xml><?xml version="1.0" encoding="utf-8"?>
<xdr:wsDr xmlns:xdr="http://schemas.openxmlformats.org/drawingml/2006/spreadsheetDrawing" xmlns:a="http://schemas.openxmlformats.org/drawingml/2006/main">
  <xdr:twoCellAnchor>
    <xdr:from>
      <xdr:col>1</xdr:col>
      <xdr:colOff>19050</xdr:colOff>
      <xdr:row>10</xdr:row>
      <xdr:rowOff>28575</xdr:rowOff>
    </xdr:from>
    <xdr:to>
      <xdr:col>4</xdr:col>
      <xdr:colOff>590550</xdr:colOff>
      <xdr:row>23</xdr:row>
      <xdr:rowOff>19050</xdr:rowOff>
    </xdr:to>
    <xdr:graphicFrame macro="">
      <xdr:nvGraphicFramePr>
        <xdr:cNvPr id="96265" name="Диаграмма 2">
          <a:extLst>
            <a:ext uri="{FF2B5EF4-FFF2-40B4-BE49-F238E27FC236}">
              <a16:creationId xmlns:a16="http://schemas.microsoft.com/office/drawing/2014/main" id="{941A0D4A-55DA-4176-BBED-D30CE5CAA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oza_l\debt-roza\4q01\1pb_4q01_&#1074;&#1076;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DOCUME~1\FS_NAT~1\LOCALS~1\Temp\notes6030C8\&#1042;&#1103;&#1079;&#1082;&#1086;&#1089;&#1090;&#11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1054;&#1058;&#1063;&#1045;&#1058;\&#1054;&#1090;&#1095;&#1077;&#1090;%20&#1086;%20&#1092;&#1080;&#1085;&#1089;&#1090;&#1072;&#1073;_2008\KASE-bas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1/FS_NAT~1/LOCALS~1/Temp/notes6030C8/&#1042;&#1103;&#1079;&#1082;&#1086;&#1089;&#1090;&#110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X:\DOCUME~1\FS_NAT~1\LOCALS~1\Temp\notes6030C8\&#1042;&#1103;&#1079;&#1082;&#1086;&#1089;&#1090;&#110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1054;&#1058;&#1063;&#1045;&#1058;/&#1054;&#1090;&#1095;&#1077;&#1090;%20&#1086;%20&#1092;&#1080;&#1085;&#1089;&#1090;&#1072;&#1073;_2008/KASE-base.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1054;&#1058;&#1063;&#1045;&#1058;\&#1054;&#1090;&#1095;&#1077;&#1090;%20&#1086;%20&#1092;&#1080;&#1085;&#1089;&#1090;&#1072;&#1073;_2008\KASE-bas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1069;&#1083;&#1080;&#1085;&#1072;/Downloads/&#1050;&#1086;&#1087;&#1080;&#1103;%20&#1058;&#1072;&#1073;&#1083;&#1080;&#1094;&#1099;%20&#1080;%20&#1076;&#1080;&#1072;&#1075;&#1088;&#1072;&#1084;&#1084;&#1099;%20&#1082;%20&#1054;&#1060;&#1057;_&#1072;&#1085;&#1075;&#1083;.xlsx_2-3.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Documents%20and%20Settings/FS_DINARA_I/&#1056;&#1072;&#1073;&#1086;&#1095;&#1080;&#1081;%20&#1089;&#1090;&#1086;&#1083;/&#1054;&#1060;&#1057;%202012/21_01_2013/&#1043;&#1088;&#1072;&#1092;&#1080;&#1082;_&#1044;&#1080;&#1085;&#1072;&#1088;&#107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ul"/>
      <sheetName val="р1"/>
      <sheetName val="р2"/>
      <sheetName val="р3"/>
      <sheetName val="р4"/>
      <sheetName val="р5"/>
      <sheetName val="для печати"/>
      <sheetName val="р2-грнт"/>
      <sheetName val="р4-грнт"/>
      <sheetName val="р5-грнт"/>
      <sheetName val="р1-д"/>
      <sheetName val="р2-д"/>
      <sheetName val="р3-д"/>
      <sheetName val="р4-д"/>
      <sheetName val="р5-д"/>
      <sheetName val="р1 СНГ"/>
      <sheetName val="р2 СНГ"/>
      <sheetName val="р1-контроль"/>
      <sheetName val="р2-контроль"/>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
KazPrime</v>
          </cell>
          <cell r="G2" t="str">
            <v>индикатор
TONIA</v>
          </cell>
          <cell r="H2" t="str">
            <v>индикатор
KIBOR3M</v>
          </cell>
          <cell r="I2" t="str">
            <v>индикатор
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sd_tod_buy_last"/>
      <sheetName val="usd_tod_sell_last"/>
      <sheetName val="ИЛ"/>
      <sheetName val="Асим"/>
    </sheetNames>
    <sheetDataSet>
      <sheetData sheetId="0">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0</v>
          </cell>
          <cell r="D2">
            <v>1713659139100.5</v>
          </cell>
          <cell r="E2">
            <v>12808144450</v>
          </cell>
        </row>
        <row r="3">
          <cell r="A3" t="str">
            <v>2006.01.05</v>
          </cell>
          <cell r="B3" t="str">
            <v>USD_TOD</v>
          </cell>
          <cell r="C3">
            <v>0</v>
          </cell>
          <cell r="D3">
            <v>2269291560930</v>
          </cell>
          <cell r="E3">
            <v>16959736500</v>
          </cell>
        </row>
        <row r="4">
          <cell r="A4" t="str">
            <v>2006.01.06</v>
          </cell>
          <cell r="B4" t="str">
            <v>USD_TOD</v>
          </cell>
          <cell r="C4">
            <v>0</v>
          </cell>
          <cell r="D4">
            <v>1228102095846.5</v>
          </cell>
          <cell r="E4">
            <v>9176652650</v>
          </cell>
        </row>
        <row r="5">
          <cell r="A5" t="str">
            <v>2006.01.09</v>
          </cell>
          <cell r="B5" t="str">
            <v>USD_TOD</v>
          </cell>
          <cell r="C5">
            <v>0</v>
          </cell>
          <cell r="D5">
            <v>1161582921518.5</v>
          </cell>
          <cell r="E5">
            <v>8681214850</v>
          </cell>
        </row>
        <row r="6">
          <cell r="A6" t="str">
            <v>2006.01.12</v>
          </cell>
          <cell r="B6" t="str">
            <v>USD_TOD</v>
          </cell>
          <cell r="C6">
            <v>0</v>
          </cell>
          <cell r="D6">
            <v>2150353322497.5</v>
          </cell>
          <cell r="E6">
            <v>16099464350</v>
          </cell>
        </row>
        <row r="7">
          <cell r="A7" t="str">
            <v>2006.01.13</v>
          </cell>
          <cell r="B7" t="str">
            <v>USD_TOD</v>
          </cell>
          <cell r="C7">
            <v>0</v>
          </cell>
          <cell r="D7">
            <v>1309109933107.5</v>
          </cell>
          <cell r="E7">
            <v>9799809150</v>
          </cell>
        </row>
        <row r="8">
          <cell r="A8" t="str">
            <v>2006.01.17</v>
          </cell>
          <cell r="B8" t="str">
            <v>USD_TOD</v>
          </cell>
          <cell r="C8">
            <v>0</v>
          </cell>
          <cell r="D8">
            <v>2832006642577.5</v>
          </cell>
          <cell r="E8">
            <v>21265670550</v>
          </cell>
        </row>
        <row r="9">
          <cell r="A9" t="str">
            <v>2006.01.18</v>
          </cell>
          <cell r="B9" t="str">
            <v>USD_TOD</v>
          </cell>
          <cell r="C9">
            <v>0</v>
          </cell>
          <cell r="D9">
            <v>6652538662011.5</v>
          </cell>
          <cell r="E9">
            <v>49986932650</v>
          </cell>
        </row>
        <row r="10">
          <cell r="A10" t="str">
            <v>2006.01.19</v>
          </cell>
          <cell r="B10" t="str">
            <v>USD_TOD</v>
          </cell>
          <cell r="C10">
            <v>0</v>
          </cell>
          <cell r="D10">
            <v>2806268444270</v>
          </cell>
          <cell r="E10">
            <v>21093454000</v>
          </cell>
        </row>
        <row r="11">
          <cell r="A11" t="str">
            <v>2006.01.20</v>
          </cell>
          <cell r="B11" t="str">
            <v>USD_TOD</v>
          </cell>
          <cell r="C11">
            <v>0</v>
          </cell>
          <cell r="D11">
            <v>3230262095720</v>
          </cell>
          <cell r="E11">
            <v>24304025000</v>
          </cell>
        </row>
        <row r="12">
          <cell r="A12" t="str">
            <v>2006.01.23</v>
          </cell>
          <cell r="B12" t="str">
            <v>USD_TOD</v>
          </cell>
          <cell r="C12">
            <v>0</v>
          </cell>
          <cell r="D12">
            <v>6412088918810</v>
          </cell>
          <cell r="E12">
            <v>48341336000</v>
          </cell>
        </row>
        <row r="13">
          <cell r="A13" t="str">
            <v>2006.01.24</v>
          </cell>
          <cell r="B13" t="str">
            <v>USD_TOD</v>
          </cell>
          <cell r="C13">
            <v>0</v>
          </cell>
          <cell r="D13">
            <v>1579183629838.5</v>
          </cell>
          <cell r="E13">
            <v>11931610050</v>
          </cell>
        </row>
        <row r="14">
          <cell r="A14" t="str">
            <v>2006.01.25</v>
          </cell>
          <cell r="B14" t="str">
            <v>USD_TOD</v>
          </cell>
          <cell r="C14">
            <v>0</v>
          </cell>
          <cell r="D14">
            <v>1892384609395</v>
          </cell>
          <cell r="E14">
            <v>14302681500</v>
          </cell>
        </row>
        <row r="15">
          <cell r="A15" t="str">
            <v>2006.01.26</v>
          </cell>
          <cell r="B15" t="str">
            <v>USD_TOD</v>
          </cell>
          <cell r="C15">
            <v>0</v>
          </cell>
          <cell r="D15">
            <v>4297051715095</v>
          </cell>
          <cell r="E15">
            <v>32552309500</v>
          </cell>
        </row>
        <row r="16">
          <cell r="A16" t="str">
            <v>2006.01.27</v>
          </cell>
          <cell r="B16" t="str">
            <v>USD_TOD</v>
          </cell>
          <cell r="C16">
            <v>0</v>
          </cell>
          <cell r="D16">
            <v>4935020832060</v>
          </cell>
          <cell r="E16">
            <v>37381135000</v>
          </cell>
        </row>
        <row r="17">
          <cell r="A17" t="str">
            <v>2006.01.30</v>
          </cell>
          <cell r="B17" t="str">
            <v>USD_TOD</v>
          </cell>
          <cell r="C17">
            <v>0</v>
          </cell>
          <cell r="D17">
            <v>1181118915399</v>
          </cell>
          <cell r="E17">
            <v>8938169700</v>
          </cell>
        </row>
        <row r="18">
          <cell r="A18" t="str">
            <v>2006.01.31</v>
          </cell>
          <cell r="B18" t="str">
            <v>USD_TOD</v>
          </cell>
          <cell r="C18">
            <v>0</v>
          </cell>
          <cell r="D18">
            <v>2237951827865</v>
          </cell>
          <cell r="E18">
            <v>16945547500</v>
          </cell>
        </row>
        <row r="19">
          <cell r="A19" t="str">
            <v>2006.02.01</v>
          </cell>
          <cell r="B19" t="str">
            <v>USD_TOD</v>
          </cell>
          <cell r="C19">
            <v>0</v>
          </cell>
          <cell r="D19">
            <v>3650639941187</v>
          </cell>
          <cell r="E19">
            <v>27688159500</v>
          </cell>
        </row>
        <row r="20">
          <cell r="A20" t="str">
            <v>2006.02.02</v>
          </cell>
          <cell r="B20" t="str">
            <v>USD_TOD</v>
          </cell>
          <cell r="C20">
            <v>0</v>
          </cell>
          <cell r="D20">
            <v>7862094107410</v>
          </cell>
          <cell r="E20">
            <v>59708177000</v>
          </cell>
        </row>
        <row r="21">
          <cell r="A21" t="str">
            <v>2006.02.03</v>
          </cell>
          <cell r="B21" t="str">
            <v>USD_TOD</v>
          </cell>
          <cell r="C21">
            <v>0</v>
          </cell>
          <cell r="D21">
            <v>6003355976690</v>
          </cell>
          <cell r="E21">
            <v>45602219000</v>
          </cell>
        </row>
        <row r="22">
          <cell r="A22" t="str">
            <v>2006.02.06</v>
          </cell>
          <cell r="B22" t="str">
            <v>USD_TOD</v>
          </cell>
          <cell r="C22">
            <v>0</v>
          </cell>
          <cell r="D22">
            <v>2727140528280</v>
          </cell>
          <cell r="E22">
            <v>20708518000</v>
          </cell>
        </row>
        <row r="23">
          <cell r="A23" t="str">
            <v>2006.02.07</v>
          </cell>
          <cell r="B23" t="str">
            <v>USD_TOD</v>
          </cell>
          <cell r="C23">
            <v>0</v>
          </cell>
          <cell r="D23">
            <v>1500855892060</v>
          </cell>
          <cell r="E23">
            <v>11364686500</v>
          </cell>
        </row>
        <row r="24">
          <cell r="A24" t="str">
            <v>2006.02.08</v>
          </cell>
          <cell r="B24" t="str">
            <v>USD_TOD</v>
          </cell>
          <cell r="C24">
            <v>0</v>
          </cell>
          <cell r="D24">
            <v>2004965962777</v>
          </cell>
          <cell r="E24">
            <v>15155486900</v>
          </cell>
        </row>
        <row r="25">
          <cell r="A25" t="str">
            <v>2006.02.09</v>
          </cell>
          <cell r="B25" t="str">
            <v>USD_TOD</v>
          </cell>
          <cell r="C25">
            <v>0</v>
          </cell>
          <cell r="D25">
            <v>1555819482040</v>
          </cell>
          <cell r="E25">
            <v>11797278000</v>
          </cell>
        </row>
        <row r="26">
          <cell r="A26" t="str">
            <v>2006.02.10</v>
          </cell>
          <cell r="B26" t="str">
            <v>USD_TOD</v>
          </cell>
          <cell r="C26">
            <v>0</v>
          </cell>
          <cell r="D26">
            <v>2048986476957</v>
          </cell>
          <cell r="E26">
            <v>15567393800</v>
          </cell>
        </row>
        <row r="27">
          <cell r="A27" t="str">
            <v>2006.02.13</v>
          </cell>
          <cell r="B27" t="str">
            <v>USD_TOD</v>
          </cell>
          <cell r="C27">
            <v>0</v>
          </cell>
          <cell r="D27">
            <v>1198352163904.5</v>
          </cell>
          <cell r="E27">
            <v>9111631550</v>
          </cell>
        </row>
        <row r="28">
          <cell r="A28" t="str">
            <v>2006.02.14</v>
          </cell>
          <cell r="B28" t="str">
            <v>USD_TOD</v>
          </cell>
          <cell r="C28">
            <v>0</v>
          </cell>
          <cell r="D28">
            <v>3553312036349.5</v>
          </cell>
          <cell r="E28">
            <v>27059760950</v>
          </cell>
        </row>
        <row r="29">
          <cell r="A29" t="str">
            <v>2006.02.15</v>
          </cell>
          <cell r="B29" t="str">
            <v>USD_TOD</v>
          </cell>
          <cell r="C29">
            <v>0</v>
          </cell>
          <cell r="D29">
            <v>3873794096039</v>
          </cell>
          <cell r="E29">
            <v>29526867900</v>
          </cell>
        </row>
        <row r="30">
          <cell r="A30" t="str">
            <v>2006.02.16</v>
          </cell>
          <cell r="B30" t="str">
            <v>USD_TOD</v>
          </cell>
          <cell r="C30">
            <v>0</v>
          </cell>
          <cell r="D30">
            <v>2433569515264</v>
          </cell>
          <cell r="E30">
            <v>18566504300</v>
          </cell>
        </row>
        <row r="31">
          <cell r="A31" t="str">
            <v>2006.02.17</v>
          </cell>
          <cell r="B31" t="str">
            <v>USD_TOD</v>
          </cell>
          <cell r="C31">
            <v>0</v>
          </cell>
          <cell r="D31">
            <v>6335052332084</v>
          </cell>
          <cell r="E31">
            <v>48364479400</v>
          </cell>
        </row>
        <row r="32">
          <cell r="A32" t="str">
            <v>2006.02.21</v>
          </cell>
          <cell r="B32" t="str">
            <v>USD_TOD</v>
          </cell>
          <cell r="C32">
            <v>0</v>
          </cell>
          <cell r="D32">
            <v>1282814603871</v>
          </cell>
          <cell r="E32">
            <v>9805779300</v>
          </cell>
        </row>
        <row r="33">
          <cell r="A33" t="str">
            <v>2006.02.22</v>
          </cell>
          <cell r="B33" t="str">
            <v>USD_TOD</v>
          </cell>
          <cell r="C33">
            <v>0</v>
          </cell>
          <cell r="D33">
            <v>1196201641881.5</v>
          </cell>
          <cell r="E33">
            <v>9133620750</v>
          </cell>
        </row>
        <row r="34">
          <cell r="A34" t="str">
            <v>2006.02.23</v>
          </cell>
          <cell r="B34" t="str">
            <v>USD_TOD</v>
          </cell>
          <cell r="C34">
            <v>0</v>
          </cell>
          <cell r="D34">
            <v>1016961379219</v>
          </cell>
          <cell r="E34">
            <v>7780069200</v>
          </cell>
        </row>
        <row r="35">
          <cell r="A35" t="str">
            <v>2006.02.24</v>
          </cell>
          <cell r="B35" t="str">
            <v>USD_TOD</v>
          </cell>
          <cell r="C35">
            <v>0</v>
          </cell>
          <cell r="D35">
            <v>3132300169549.5</v>
          </cell>
          <cell r="E35">
            <v>24032240150</v>
          </cell>
        </row>
        <row r="36">
          <cell r="A36" t="str">
            <v>2006.02.27</v>
          </cell>
          <cell r="B36" t="str">
            <v>USD_TOD</v>
          </cell>
          <cell r="C36">
            <v>0</v>
          </cell>
          <cell r="D36">
            <v>2172787721997.5</v>
          </cell>
          <cell r="E36">
            <v>16676832850</v>
          </cell>
        </row>
        <row r="37">
          <cell r="A37" t="str">
            <v>2006.02.28</v>
          </cell>
          <cell r="B37" t="str">
            <v>USD_TOD</v>
          </cell>
          <cell r="C37">
            <v>0</v>
          </cell>
          <cell r="D37">
            <v>1011664443645</v>
          </cell>
          <cell r="E37">
            <v>7764020500</v>
          </cell>
        </row>
        <row r="38">
          <cell r="A38" t="str">
            <v>2006.03.01</v>
          </cell>
          <cell r="B38" t="str">
            <v>USD_TOD</v>
          </cell>
          <cell r="C38">
            <v>0</v>
          </cell>
          <cell r="D38">
            <v>1336610711855</v>
          </cell>
          <cell r="E38">
            <v>10269301600</v>
          </cell>
        </row>
        <row r="39">
          <cell r="A39" t="str">
            <v>2006.03.02</v>
          </cell>
          <cell r="B39" t="str">
            <v>USD_TOD</v>
          </cell>
          <cell r="C39">
            <v>0</v>
          </cell>
          <cell r="D39">
            <v>1307947515555</v>
          </cell>
          <cell r="E39">
            <v>10059291000</v>
          </cell>
        </row>
        <row r="40">
          <cell r="A40" t="str">
            <v>2006.03.03</v>
          </cell>
          <cell r="B40" t="str">
            <v>USD_TOD</v>
          </cell>
          <cell r="C40">
            <v>0</v>
          </cell>
          <cell r="D40">
            <v>4925591605470.5</v>
          </cell>
          <cell r="E40">
            <v>37944363750</v>
          </cell>
        </row>
        <row r="41">
          <cell r="A41" t="str">
            <v>2006.03.06</v>
          </cell>
          <cell r="B41" t="str">
            <v>USD_TOD</v>
          </cell>
          <cell r="C41">
            <v>0</v>
          </cell>
          <cell r="D41">
            <v>2733182763637</v>
          </cell>
          <cell r="E41">
            <v>21093477400</v>
          </cell>
        </row>
        <row r="42">
          <cell r="A42" t="str">
            <v>2006.03.07</v>
          </cell>
          <cell r="B42" t="str">
            <v>USD_TOD</v>
          </cell>
          <cell r="C42">
            <v>0</v>
          </cell>
          <cell r="D42">
            <v>2544054090862.5</v>
          </cell>
          <cell r="E42">
            <v>19653593250</v>
          </cell>
        </row>
        <row r="43">
          <cell r="A43" t="str">
            <v>2006.03.09</v>
          </cell>
          <cell r="B43" t="str">
            <v>USD_TOD</v>
          </cell>
          <cell r="C43">
            <v>0</v>
          </cell>
          <cell r="D43">
            <v>1858687145781.5</v>
          </cell>
          <cell r="E43">
            <v>14363314350</v>
          </cell>
        </row>
        <row r="44">
          <cell r="A44" t="str">
            <v>2006.03.10</v>
          </cell>
          <cell r="B44" t="str">
            <v>USD_TOD</v>
          </cell>
          <cell r="C44">
            <v>0</v>
          </cell>
          <cell r="D44">
            <v>3194289758360</v>
          </cell>
          <cell r="E44">
            <v>24716872000</v>
          </cell>
        </row>
        <row r="45">
          <cell r="A45" t="str">
            <v>2006.03.13</v>
          </cell>
          <cell r="B45" t="str">
            <v>USD_TOD</v>
          </cell>
          <cell r="C45">
            <v>0</v>
          </cell>
          <cell r="D45">
            <v>5616032188595</v>
          </cell>
          <cell r="E45">
            <v>43539217000</v>
          </cell>
        </row>
        <row r="46">
          <cell r="A46" t="str">
            <v>2006.03.14</v>
          </cell>
          <cell r="B46" t="str">
            <v>USD_TOD</v>
          </cell>
          <cell r="C46">
            <v>0</v>
          </cell>
          <cell r="D46">
            <v>5016513449187</v>
          </cell>
          <cell r="E46">
            <v>38961476700</v>
          </cell>
        </row>
        <row r="47">
          <cell r="A47" t="str">
            <v>2006.03.15</v>
          </cell>
          <cell r="B47" t="str">
            <v>USD_TOD</v>
          </cell>
          <cell r="C47">
            <v>0</v>
          </cell>
          <cell r="D47">
            <v>3859631966956</v>
          </cell>
          <cell r="E47">
            <v>30038705100</v>
          </cell>
        </row>
        <row r="48">
          <cell r="A48" t="str">
            <v>2006.03.16</v>
          </cell>
          <cell r="B48" t="str">
            <v>USD_TOD</v>
          </cell>
          <cell r="C48">
            <v>0</v>
          </cell>
          <cell r="D48">
            <v>5234254094387.5</v>
          </cell>
          <cell r="E48">
            <v>40802363750</v>
          </cell>
        </row>
        <row r="49">
          <cell r="A49" t="str">
            <v>2006.03.17</v>
          </cell>
          <cell r="B49" t="str">
            <v>USD_TOD</v>
          </cell>
          <cell r="C49">
            <v>0</v>
          </cell>
          <cell r="D49">
            <v>7492784175748</v>
          </cell>
          <cell r="E49">
            <v>58543242000</v>
          </cell>
        </row>
        <row r="50">
          <cell r="A50" t="str">
            <v>2006.03.20</v>
          </cell>
          <cell r="B50" t="str">
            <v>USD_TOD</v>
          </cell>
          <cell r="C50">
            <v>0</v>
          </cell>
          <cell r="D50">
            <v>4144527757399.5</v>
          </cell>
          <cell r="E50">
            <v>32461132350</v>
          </cell>
        </row>
        <row r="51">
          <cell r="A51" t="str">
            <v>2006.03.21</v>
          </cell>
          <cell r="B51" t="str">
            <v>USD_TOD</v>
          </cell>
          <cell r="C51">
            <v>0</v>
          </cell>
          <cell r="D51">
            <v>5983193638850</v>
          </cell>
          <cell r="E51">
            <v>46964924000</v>
          </cell>
        </row>
        <row r="52">
          <cell r="A52" t="str">
            <v>2006.03.23</v>
          </cell>
          <cell r="B52" t="str">
            <v>USD_TOD</v>
          </cell>
          <cell r="C52">
            <v>0</v>
          </cell>
          <cell r="D52">
            <v>1434145695386</v>
          </cell>
          <cell r="E52">
            <v>11251309900</v>
          </cell>
        </row>
        <row r="53">
          <cell r="A53" t="str">
            <v>2006.03.24</v>
          </cell>
          <cell r="B53" t="str">
            <v>USD_TOD</v>
          </cell>
          <cell r="C53">
            <v>0</v>
          </cell>
          <cell r="D53">
            <v>2182999984939.5</v>
          </cell>
          <cell r="E53">
            <v>17093376850</v>
          </cell>
        </row>
        <row r="54">
          <cell r="A54" t="str">
            <v>2006.03.27</v>
          </cell>
          <cell r="B54" t="str">
            <v>USD_TOD</v>
          </cell>
          <cell r="C54">
            <v>0</v>
          </cell>
          <cell r="D54">
            <v>3470028219417</v>
          </cell>
          <cell r="E54">
            <v>27142924200</v>
          </cell>
        </row>
        <row r="55">
          <cell r="A55" t="str">
            <v>2006.03.28</v>
          </cell>
          <cell r="B55" t="str">
            <v>USD_TOD</v>
          </cell>
          <cell r="C55">
            <v>0</v>
          </cell>
          <cell r="D55">
            <v>1758443573160</v>
          </cell>
          <cell r="E55">
            <v>13745710500</v>
          </cell>
        </row>
        <row r="56">
          <cell r="A56" t="str">
            <v>2006.03.29</v>
          </cell>
          <cell r="B56" t="str">
            <v>USD_TOD</v>
          </cell>
          <cell r="C56">
            <v>0</v>
          </cell>
          <cell r="D56">
            <v>7119608118469</v>
          </cell>
          <cell r="E56">
            <v>55542095500</v>
          </cell>
        </row>
        <row r="57">
          <cell r="A57" t="str">
            <v>2006.03.30</v>
          </cell>
          <cell r="B57" t="str">
            <v>USD_TOD</v>
          </cell>
          <cell r="C57">
            <v>0</v>
          </cell>
          <cell r="D57">
            <v>2383279436402</v>
          </cell>
          <cell r="E57">
            <v>18557579900</v>
          </cell>
        </row>
        <row r="58">
          <cell r="A58" t="str">
            <v>2006.03.31</v>
          </cell>
          <cell r="B58" t="str">
            <v>USD_TOD</v>
          </cell>
          <cell r="C58">
            <v>0</v>
          </cell>
          <cell r="D58">
            <v>6485749368448</v>
          </cell>
          <cell r="E58">
            <v>50512632800</v>
          </cell>
        </row>
        <row r="59">
          <cell r="A59" t="str">
            <v>2006.04.03</v>
          </cell>
          <cell r="B59" t="str">
            <v>USD_TOD</v>
          </cell>
          <cell r="C59">
            <v>0</v>
          </cell>
          <cell r="D59">
            <v>1812628955630</v>
          </cell>
          <cell r="E59">
            <v>14115066000</v>
          </cell>
        </row>
        <row r="60">
          <cell r="A60" t="str">
            <v>2006.04.04</v>
          </cell>
          <cell r="B60" t="str">
            <v>USD_TOD</v>
          </cell>
          <cell r="C60">
            <v>0</v>
          </cell>
          <cell r="D60">
            <v>1635262965244</v>
          </cell>
          <cell r="E60">
            <v>12718171500</v>
          </cell>
        </row>
        <row r="61">
          <cell r="A61" t="str">
            <v>2006.04.05</v>
          </cell>
          <cell r="B61" t="str">
            <v>USD_TOD</v>
          </cell>
          <cell r="C61">
            <v>0</v>
          </cell>
          <cell r="D61">
            <v>3288886147070.5</v>
          </cell>
          <cell r="E61">
            <v>25552734350</v>
          </cell>
        </row>
        <row r="62">
          <cell r="A62" t="str">
            <v>2006.04.06</v>
          </cell>
          <cell r="B62" t="str">
            <v>USD_TOD</v>
          </cell>
          <cell r="C62">
            <v>0</v>
          </cell>
          <cell r="D62">
            <v>10355812152540</v>
          </cell>
          <cell r="E62">
            <v>80405371300</v>
          </cell>
        </row>
        <row r="63">
          <cell r="A63" t="str">
            <v>2006.04.07</v>
          </cell>
          <cell r="B63" t="str">
            <v>USD_TOD</v>
          </cell>
          <cell r="C63">
            <v>0</v>
          </cell>
          <cell r="D63">
            <v>2883927128799.5</v>
          </cell>
          <cell r="E63">
            <v>22382283150</v>
          </cell>
        </row>
        <row r="64">
          <cell r="A64" t="str">
            <v>2006.04.10</v>
          </cell>
          <cell r="B64" t="str">
            <v>USD_TOD</v>
          </cell>
          <cell r="C64">
            <v>0</v>
          </cell>
          <cell r="D64">
            <v>2544028084549</v>
          </cell>
          <cell r="E64">
            <v>19755808100</v>
          </cell>
        </row>
        <row r="65">
          <cell r="A65" t="str">
            <v>2006.04.11</v>
          </cell>
          <cell r="B65" t="str">
            <v>USD_TOD</v>
          </cell>
          <cell r="C65">
            <v>0</v>
          </cell>
          <cell r="D65">
            <v>5110953626974</v>
          </cell>
          <cell r="E65">
            <v>39712231900</v>
          </cell>
        </row>
        <row r="66">
          <cell r="A66" t="str">
            <v>2006.04.12</v>
          </cell>
          <cell r="B66" t="str">
            <v>USD_TOD</v>
          </cell>
          <cell r="C66">
            <v>0</v>
          </cell>
          <cell r="D66">
            <v>3161956985231</v>
          </cell>
          <cell r="E66">
            <v>24583422700</v>
          </cell>
        </row>
        <row r="67">
          <cell r="A67" t="str">
            <v>2006.04.13</v>
          </cell>
          <cell r="B67" t="str">
            <v>USD_TOD</v>
          </cell>
          <cell r="C67">
            <v>0</v>
          </cell>
          <cell r="D67">
            <v>7945236372626.5</v>
          </cell>
          <cell r="E67">
            <v>61857460550</v>
          </cell>
        </row>
        <row r="68">
          <cell r="A68" t="str">
            <v>2006.04.14</v>
          </cell>
          <cell r="B68" t="str">
            <v>USD_TOD</v>
          </cell>
          <cell r="C68">
            <v>0</v>
          </cell>
          <cell r="D68">
            <v>5233540372432.5</v>
          </cell>
          <cell r="E68">
            <v>40894710250</v>
          </cell>
        </row>
        <row r="69">
          <cell r="A69" t="str">
            <v>2006.04.17</v>
          </cell>
          <cell r="B69" t="str">
            <v>USD_TOD</v>
          </cell>
          <cell r="C69">
            <v>0</v>
          </cell>
          <cell r="D69">
            <v>1786098925585.5</v>
          </cell>
          <cell r="E69">
            <v>14010423550</v>
          </cell>
        </row>
        <row r="70">
          <cell r="A70" t="str">
            <v>2006.04.18</v>
          </cell>
          <cell r="B70" t="str">
            <v>USD_TOD</v>
          </cell>
          <cell r="C70">
            <v>0</v>
          </cell>
          <cell r="D70">
            <v>1108003008772</v>
          </cell>
          <cell r="E70">
            <v>8750337300</v>
          </cell>
        </row>
        <row r="71">
          <cell r="A71" t="str">
            <v>2006.04.19</v>
          </cell>
          <cell r="B71" t="str">
            <v>USD_TOD</v>
          </cell>
          <cell r="C71">
            <v>0</v>
          </cell>
          <cell r="D71">
            <v>2281415828765</v>
          </cell>
          <cell r="E71">
            <v>18153460600</v>
          </cell>
        </row>
        <row r="72">
          <cell r="A72" t="str">
            <v>2006.04.20</v>
          </cell>
          <cell r="B72" t="str">
            <v>USD_TOD</v>
          </cell>
          <cell r="C72">
            <v>0</v>
          </cell>
          <cell r="D72">
            <v>1969308672445</v>
          </cell>
          <cell r="E72">
            <v>15843666800</v>
          </cell>
        </row>
        <row r="73">
          <cell r="A73" t="str">
            <v>2006.04.21</v>
          </cell>
          <cell r="B73" t="str">
            <v>USD_TOD</v>
          </cell>
          <cell r="C73">
            <v>0</v>
          </cell>
          <cell r="D73">
            <v>9743314798342</v>
          </cell>
          <cell r="E73">
            <v>79263224100</v>
          </cell>
        </row>
        <row r="74">
          <cell r="A74" t="str">
            <v>2006.04.24</v>
          </cell>
          <cell r="B74" t="str">
            <v>USD_TOD</v>
          </cell>
          <cell r="C74">
            <v>0</v>
          </cell>
          <cell r="D74">
            <v>3437772355293</v>
          </cell>
          <cell r="E74">
            <v>27842099500</v>
          </cell>
        </row>
        <row r="75">
          <cell r="A75" t="str">
            <v>2006.04.25</v>
          </cell>
          <cell r="B75" t="str">
            <v>USD_TOD</v>
          </cell>
          <cell r="C75">
            <v>0</v>
          </cell>
          <cell r="D75">
            <v>3253053477974</v>
          </cell>
          <cell r="E75">
            <v>26260765600</v>
          </cell>
        </row>
        <row r="76">
          <cell r="A76" t="str">
            <v>2006.04.26</v>
          </cell>
          <cell r="B76" t="str">
            <v>USD_TOD</v>
          </cell>
          <cell r="C76">
            <v>0</v>
          </cell>
          <cell r="D76">
            <v>3109802320120</v>
          </cell>
          <cell r="E76">
            <v>25087915500</v>
          </cell>
        </row>
        <row r="77">
          <cell r="A77" t="str">
            <v>2006.04.27</v>
          </cell>
          <cell r="B77" t="str">
            <v>USD_TOD</v>
          </cell>
          <cell r="C77">
            <v>0</v>
          </cell>
          <cell r="D77">
            <v>5952379920856</v>
          </cell>
          <cell r="E77">
            <v>47974435700</v>
          </cell>
        </row>
        <row r="78">
          <cell r="A78" t="str">
            <v>2006.04.28</v>
          </cell>
          <cell r="B78" t="str">
            <v>USD_TOD</v>
          </cell>
          <cell r="C78">
            <v>0</v>
          </cell>
          <cell r="D78">
            <v>7470882666343.5</v>
          </cell>
          <cell r="E78">
            <v>60135170750</v>
          </cell>
        </row>
        <row r="79">
          <cell r="A79" t="str">
            <v>2006.05.02</v>
          </cell>
          <cell r="B79" t="str">
            <v>USD_TOD</v>
          </cell>
          <cell r="C79">
            <v>0</v>
          </cell>
          <cell r="D79">
            <v>2965585284097.5</v>
          </cell>
          <cell r="E79">
            <v>23875281850</v>
          </cell>
        </row>
        <row r="80">
          <cell r="A80" t="str">
            <v>2006.05.03</v>
          </cell>
          <cell r="B80" t="str">
            <v>USD_TOD</v>
          </cell>
          <cell r="C80">
            <v>0</v>
          </cell>
          <cell r="D80">
            <v>3180255030622</v>
          </cell>
          <cell r="E80">
            <v>25597709600</v>
          </cell>
        </row>
        <row r="81">
          <cell r="A81" t="str">
            <v>2006.05.04</v>
          </cell>
          <cell r="B81" t="str">
            <v>USD_TOD</v>
          </cell>
          <cell r="C81">
            <v>0</v>
          </cell>
          <cell r="D81">
            <v>6464183140681</v>
          </cell>
          <cell r="E81">
            <v>52162252200</v>
          </cell>
        </row>
        <row r="82">
          <cell r="A82" t="str">
            <v>2006.05.05</v>
          </cell>
          <cell r="B82" t="str">
            <v>USD_TOD</v>
          </cell>
          <cell r="C82">
            <v>0</v>
          </cell>
          <cell r="D82">
            <v>4882800375010</v>
          </cell>
          <cell r="E82">
            <v>39490010500</v>
          </cell>
        </row>
        <row r="83">
          <cell r="A83" t="str">
            <v>2006.05.10</v>
          </cell>
          <cell r="B83" t="str">
            <v>USD_TOD</v>
          </cell>
          <cell r="C83">
            <v>0</v>
          </cell>
          <cell r="D83">
            <v>5489970733922.5</v>
          </cell>
          <cell r="E83">
            <v>44715454950</v>
          </cell>
        </row>
        <row r="84">
          <cell r="A84" t="str">
            <v>2006.05.11</v>
          </cell>
          <cell r="B84" t="str">
            <v>USD_TOD</v>
          </cell>
          <cell r="C84">
            <v>0</v>
          </cell>
          <cell r="D84">
            <v>3388558991337.5</v>
          </cell>
          <cell r="E84">
            <v>27715497350</v>
          </cell>
        </row>
        <row r="85">
          <cell r="A85" t="str">
            <v>2006.05.12</v>
          </cell>
          <cell r="B85" t="str">
            <v>USD_TOD</v>
          </cell>
          <cell r="C85">
            <v>0</v>
          </cell>
          <cell r="D85">
            <v>10208750369732</v>
          </cell>
          <cell r="E85">
            <v>83911386600</v>
          </cell>
        </row>
        <row r="86">
          <cell r="A86" t="str">
            <v>2006.05.15</v>
          </cell>
          <cell r="B86" t="str">
            <v>USD_TOD</v>
          </cell>
          <cell r="C86">
            <v>0</v>
          </cell>
          <cell r="D86">
            <v>4702569446835.5</v>
          </cell>
          <cell r="E86">
            <v>38848046150</v>
          </cell>
        </row>
        <row r="87">
          <cell r="A87" t="str">
            <v>2006.05.16</v>
          </cell>
          <cell r="B87" t="str">
            <v>USD_TOD</v>
          </cell>
          <cell r="C87">
            <v>0</v>
          </cell>
          <cell r="D87">
            <v>2927424761848.5</v>
          </cell>
          <cell r="E87">
            <v>24025868250</v>
          </cell>
        </row>
        <row r="88">
          <cell r="A88" t="str">
            <v>2006.05.17</v>
          </cell>
          <cell r="B88" t="str">
            <v>USD_TOD</v>
          </cell>
          <cell r="C88">
            <v>0</v>
          </cell>
          <cell r="D88">
            <v>2739133592296</v>
          </cell>
          <cell r="E88">
            <v>22384249200</v>
          </cell>
        </row>
        <row r="89">
          <cell r="A89" t="str">
            <v>2006.05.18</v>
          </cell>
          <cell r="B89" t="str">
            <v>USD_TOD</v>
          </cell>
          <cell r="C89">
            <v>0</v>
          </cell>
          <cell r="D89">
            <v>7911262003879.5</v>
          </cell>
          <cell r="E89">
            <v>64975075450</v>
          </cell>
        </row>
        <row r="90">
          <cell r="A90" t="str">
            <v>2006.05.19</v>
          </cell>
          <cell r="B90" t="str">
            <v>USD_TOD</v>
          </cell>
          <cell r="C90">
            <v>0</v>
          </cell>
          <cell r="D90">
            <v>4055764492105</v>
          </cell>
          <cell r="E90">
            <v>33452697400</v>
          </cell>
        </row>
        <row r="91">
          <cell r="A91" t="str">
            <v>2006.05.22</v>
          </cell>
          <cell r="B91" t="str">
            <v>USD_TOD</v>
          </cell>
          <cell r="C91">
            <v>0</v>
          </cell>
          <cell r="D91">
            <v>1364487166914.5</v>
          </cell>
          <cell r="E91">
            <v>11219649250</v>
          </cell>
        </row>
        <row r="92">
          <cell r="A92" t="str">
            <v>2006.05.23</v>
          </cell>
          <cell r="B92" t="str">
            <v>USD_TOD</v>
          </cell>
          <cell r="C92">
            <v>0</v>
          </cell>
          <cell r="D92">
            <v>1430024017619</v>
          </cell>
          <cell r="E92">
            <v>11658317000</v>
          </cell>
        </row>
        <row r="93">
          <cell r="A93" t="str">
            <v>2006.05.24</v>
          </cell>
          <cell r="B93" t="str">
            <v>USD_TOD</v>
          </cell>
          <cell r="C93">
            <v>0</v>
          </cell>
          <cell r="D93">
            <v>1960771750615</v>
          </cell>
          <cell r="E93">
            <v>16014635500</v>
          </cell>
        </row>
        <row r="94">
          <cell r="A94" t="str">
            <v>2006.05.25</v>
          </cell>
          <cell r="B94" t="str">
            <v>USD_TOD</v>
          </cell>
          <cell r="C94">
            <v>0</v>
          </cell>
          <cell r="D94">
            <v>2559630423057.5</v>
          </cell>
          <cell r="E94">
            <v>20922730550</v>
          </cell>
        </row>
        <row r="95">
          <cell r="A95" t="str">
            <v>2006.05.26</v>
          </cell>
          <cell r="B95" t="str">
            <v>USD_TOD</v>
          </cell>
          <cell r="C95">
            <v>0</v>
          </cell>
          <cell r="D95">
            <v>1505534956021</v>
          </cell>
          <cell r="E95">
            <v>12307081300</v>
          </cell>
        </row>
        <row r="96">
          <cell r="A96" t="str">
            <v>2006.05.30</v>
          </cell>
          <cell r="B96" t="str">
            <v>USD_TOD</v>
          </cell>
          <cell r="C96">
            <v>0</v>
          </cell>
          <cell r="D96">
            <v>2304558133575</v>
          </cell>
          <cell r="E96">
            <v>18979601500</v>
          </cell>
        </row>
        <row r="97">
          <cell r="A97" t="str">
            <v>2006.05.31</v>
          </cell>
          <cell r="B97" t="str">
            <v>USD_TOD</v>
          </cell>
          <cell r="C97">
            <v>0</v>
          </cell>
          <cell r="D97">
            <v>1080111677825</v>
          </cell>
          <cell r="E97">
            <v>8910003500</v>
          </cell>
        </row>
        <row r="98">
          <cell r="A98" t="str">
            <v>2006.06.01</v>
          </cell>
          <cell r="B98" t="str">
            <v>USD_TOD</v>
          </cell>
          <cell r="C98">
            <v>0</v>
          </cell>
          <cell r="D98">
            <v>1420107397225</v>
          </cell>
          <cell r="E98">
            <v>11712485500</v>
          </cell>
        </row>
        <row r="99">
          <cell r="A99" t="str">
            <v>2006.06.02</v>
          </cell>
          <cell r="B99" t="str">
            <v>USD_TOD</v>
          </cell>
          <cell r="C99">
            <v>0</v>
          </cell>
          <cell r="D99">
            <v>1115297276479.5</v>
          </cell>
          <cell r="E99">
            <v>9225401650</v>
          </cell>
        </row>
        <row r="100">
          <cell r="A100" t="str">
            <v>2006.06.05</v>
          </cell>
          <cell r="B100" t="str">
            <v>USD_TOD</v>
          </cell>
          <cell r="C100">
            <v>0</v>
          </cell>
          <cell r="D100">
            <v>1863613405171</v>
          </cell>
          <cell r="E100">
            <v>15536251100</v>
          </cell>
        </row>
        <row r="101">
          <cell r="A101" t="str">
            <v>2006.06.06</v>
          </cell>
          <cell r="B101" t="str">
            <v>USD_TOD</v>
          </cell>
          <cell r="C101">
            <v>0</v>
          </cell>
          <cell r="D101">
            <v>2595200444478</v>
          </cell>
          <cell r="E101">
            <v>21645405700</v>
          </cell>
        </row>
        <row r="102">
          <cell r="A102" t="str">
            <v>2006.06.07</v>
          </cell>
          <cell r="B102" t="str">
            <v>USD_TOD</v>
          </cell>
          <cell r="C102">
            <v>0</v>
          </cell>
          <cell r="D102">
            <v>1695413316350</v>
          </cell>
          <cell r="E102">
            <v>14168455500</v>
          </cell>
        </row>
        <row r="103">
          <cell r="A103" t="str">
            <v>2006.06.08</v>
          </cell>
          <cell r="B103" t="str">
            <v>USD_TOD</v>
          </cell>
          <cell r="C103">
            <v>0</v>
          </cell>
          <cell r="D103">
            <v>1161432684303.5</v>
          </cell>
          <cell r="E103">
            <v>9695686950</v>
          </cell>
        </row>
        <row r="104">
          <cell r="A104" t="str">
            <v>2006.06.09</v>
          </cell>
          <cell r="B104" t="str">
            <v>USD_TOD</v>
          </cell>
          <cell r="C104">
            <v>0</v>
          </cell>
          <cell r="D104">
            <v>1478365891294</v>
          </cell>
          <cell r="E104">
            <v>12310440200</v>
          </cell>
        </row>
        <row r="105">
          <cell r="A105" t="str">
            <v>2006.06.12</v>
          </cell>
          <cell r="B105" t="str">
            <v>USD_TOD</v>
          </cell>
          <cell r="C105">
            <v>0</v>
          </cell>
          <cell r="D105">
            <v>918853556540</v>
          </cell>
          <cell r="E105">
            <v>7647542000</v>
          </cell>
        </row>
        <row r="106">
          <cell r="A106" t="str">
            <v>2006.06.13</v>
          </cell>
          <cell r="B106" t="str">
            <v>USD_TOD</v>
          </cell>
          <cell r="C106">
            <v>0</v>
          </cell>
          <cell r="D106">
            <v>1308806028306.5</v>
          </cell>
          <cell r="E106">
            <v>10974341550</v>
          </cell>
        </row>
        <row r="107">
          <cell r="A107" t="str">
            <v>2006.06.14</v>
          </cell>
          <cell r="B107" t="str">
            <v>USD_TOD</v>
          </cell>
          <cell r="C107">
            <v>0</v>
          </cell>
          <cell r="D107">
            <v>1658668590418</v>
          </cell>
          <cell r="E107">
            <v>13900291600</v>
          </cell>
        </row>
        <row r="108">
          <cell r="A108" t="str">
            <v>2006.06.15</v>
          </cell>
          <cell r="B108" t="str">
            <v>USD_TOD</v>
          </cell>
          <cell r="C108">
            <v>0</v>
          </cell>
          <cell r="D108">
            <v>1762869007821</v>
          </cell>
          <cell r="E108">
            <v>14624589600</v>
          </cell>
        </row>
        <row r="109">
          <cell r="A109" t="str">
            <v>2006.06.16</v>
          </cell>
          <cell r="B109" t="str">
            <v>USD_TOD</v>
          </cell>
          <cell r="C109">
            <v>0</v>
          </cell>
          <cell r="D109">
            <v>1570009775105</v>
          </cell>
          <cell r="E109">
            <v>13102627500</v>
          </cell>
        </row>
        <row r="110">
          <cell r="A110" t="str">
            <v>2006.06.19</v>
          </cell>
          <cell r="B110" t="str">
            <v>USD_TOD</v>
          </cell>
          <cell r="C110">
            <v>0</v>
          </cell>
          <cell r="D110">
            <v>1167551586260</v>
          </cell>
          <cell r="E110">
            <v>9802522000</v>
          </cell>
        </row>
        <row r="111">
          <cell r="A111" t="str">
            <v>2006.06.20</v>
          </cell>
          <cell r="B111" t="str">
            <v>USD_TOD</v>
          </cell>
          <cell r="C111">
            <v>0</v>
          </cell>
          <cell r="D111">
            <v>2735841630491</v>
          </cell>
          <cell r="E111">
            <v>23126964300</v>
          </cell>
        </row>
        <row r="112">
          <cell r="A112" t="str">
            <v>2006.06.21</v>
          </cell>
          <cell r="B112" t="str">
            <v>USD_TOD</v>
          </cell>
          <cell r="C112">
            <v>0</v>
          </cell>
          <cell r="D112">
            <v>2504312912346.5</v>
          </cell>
          <cell r="E112">
            <v>21138966150</v>
          </cell>
        </row>
        <row r="113">
          <cell r="A113" t="str">
            <v>2006.06.22</v>
          </cell>
          <cell r="B113" t="str">
            <v>USD_TOD</v>
          </cell>
          <cell r="C113">
            <v>0</v>
          </cell>
          <cell r="D113">
            <v>4234921197125</v>
          </cell>
          <cell r="E113">
            <v>35685281500</v>
          </cell>
        </row>
        <row r="114">
          <cell r="A114" t="str">
            <v>2006.06.23</v>
          </cell>
          <cell r="B114" t="str">
            <v>USD_TOD</v>
          </cell>
          <cell r="C114">
            <v>0</v>
          </cell>
          <cell r="D114">
            <v>2250562320441</v>
          </cell>
          <cell r="E114">
            <v>18840914400</v>
          </cell>
        </row>
        <row r="115">
          <cell r="A115" t="str">
            <v>2006.06.26</v>
          </cell>
          <cell r="B115" t="str">
            <v>USD_TOD</v>
          </cell>
          <cell r="C115">
            <v>0</v>
          </cell>
          <cell r="D115">
            <v>1017910154770</v>
          </cell>
          <cell r="E115">
            <v>8501270000</v>
          </cell>
        </row>
        <row r="116">
          <cell r="A116" t="str">
            <v>2006.06.27</v>
          </cell>
          <cell r="B116" t="str">
            <v>USD_TOD</v>
          </cell>
          <cell r="C116">
            <v>0</v>
          </cell>
          <cell r="D116">
            <v>1363071395158</v>
          </cell>
          <cell r="E116">
            <v>11398588400</v>
          </cell>
        </row>
        <row r="117">
          <cell r="A117" t="str">
            <v>2006.06.28</v>
          </cell>
          <cell r="B117" t="str">
            <v>USD_TOD</v>
          </cell>
          <cell r="C117">
            <v>0</v>
          </cell>
          <cell r="D117">
            <v>1899819407850</v>
          </cell>
          <cell r="E117">
            <v>15970260000</v>
          </cell>
        </row>
        <row r="118">
          <cell r="A118" t="str">
            <v>2006.06.29</v>
          </cell>
          <cell r="B118" t="str">
            <v>USD_TOD</v>
          </cell>
          <cell r="C118">
            <v>0</v>
          </cell>
          <cell r="D118">
            <v>3290498377086.5</v>
          </cell>
          <cell r="E118">
            <v>27733610150</v>
          </cell>
        </row>
        <row r="119">
          <cell r="A119" t="str">
            <v>2006.06.30</v>
          </cell>
          <cell r="B119" t="str">
            <v>USD_TOD</v>
          </cell>
          <cell r="C119">
            <v>0</v>
          </cell>
          <cell r="D119">
            <v>2730247940259.5</v>
          </cell>
          <cell r="E119">
            <v>23063097950</v>
          </cell>
        </row>
        <row r="120">
          <cell r="A120" t="str">
            <v>2006.07.03</v>
          </cell>
          <cell r="B120" t="str">
            <v>USD_TOD</v>
          </cell>
          <cell r="C120">
            <v>0</v>
          </cell>
          <cell r="D120">
            <v>1782315348640</v>
          </cell>
          <cell r="E120">
            <v>15059862000</v>
          </cell>
        </row>
        <row r="121">
          <cell r="A121" t="str">
            <v>2006.07.05</v>
          </cell>
          <cell r="B121" t="str">
            <v>USD_TOD</v>
          </cell>
          <cell r="C121">
            <v>0</v>
          </cell>
          <cell r="D121">
            <v>5766077489935</v>
          </cell>
          <cell r="E121">
            <v>48775827500</v>
          </cell>
        </row>
        <row r="122">
          <cell r="A122" t="str">
            <v>2006.07.06</v>
          </cell>
          <cell r="B122" t="str">
            <v>USD_TOD</v>
          </cell>
          <cell r="C122">
            <v>0</v>
          </cell>
          <cell r="D122">
            <v>1732486352592</v>
          </cell>
          <cell r="E122">
            <v>14651086400</v>
          </cell>
        </row>
        <row r="123">
          <cell r="A123" t="str">
            <v>2006.07.07</v>
          </cell>
          <cell r="B123" t="str">
            <v>USD_TOD</v>
          </cell>
          <cell r="C123">
            <v>0</v>
          </cell>
          <cell r="D123">
            <v>1258876800457.5</v>
          </cell>
          <cell r="E123">
            <v>10634723950</v>
          </cell>
        </row>
        <row r="124">
          <cell r="A124" t="str">
            <v>2006.07.10</v>
          </cell>
          <cell r="B124" t="str">
            <v>USD_TOD</v>
          </cell>
          <cell r="C124">
            <v>0</v>
          </cell>
          <cell r="D124">
            <v>1138683151969</v>
          </cell>
          <cell r="E124">
            <v>9631343700</v>
          </cell>
        </row>
        <row r="125">
          <cell r="A125" t="str">
            <v>2006.07.11</v>
          </cell>
          <cell r="B125" t="str">
            <v>USD_TOD</v>
          </cell>
          <cell r="C125">
            <v>0</v>
          </cell>
          <cell r="D125">
            <v>1473476533146</v>
          </cell>
          <cell r="E125">
            <v>12465367700</v>
          </cell>
        </row>
        <row r="126">
          <cell r="A126" t="str">
            <v>2006.07.12</v>
          </cell>
          <cell r="B126" t="str">
            <v>USD_TOD</v>
          </cell>
          <cell r="C126">
            <v>0</v>
          </cell>
          <cell r="D126">
            <v>3691780843206.5</v>
          </cell>
          <cell r="E126">
            <v>31216402450</v>
          </cell>
        </row>
        <row r="127">
          <cell r="A127" t="str">
            <v>2006.07.13</v>
          </cell>
          <cell r="B127" t="str">
            <v>USD_TOD</v>
          </cell>
          <cell r="C127">
            <v>0</v>
          </cell>
          <cell r="D127">
            <v>1137764688340</v>
          </cell>
          <cell r="E127">
            <v>9607346500</v>
          </cell>
        </row>
        <row r="128">
          <cell r="A128" t="str">
            <v>2006.07.14</v>
          </cell>
          <cell r="B128" t="str">
            <v>USD_TOD</v>
          </cell>
          <cell r="C128">
            <v>0</v>
          </cell>
          <cell r="D128">
            <v>3865935448425</v>
          </cell>
          <cell r="E128">
            <v>32668481000</v>
          </cell>
        </row>
        <row r="129">
          <cell r="A129" t="str">
            <v>2006.07.17</v>
          </cell>
          <cell r="B129" t="str">
            <v>USD_TOD</v>
          </cell>
          <cell r="C129">
            <v>0</v>
          </cell>
          <cell r="D129">
            <v>1510111341104</v>
          </cell>
          <cell r="E129">
            <v>12780195800</v>
          </cell>
        </row>
        <row r="130">
          <cell r="A130" t="str">
            <v>2006.07.18</v>
          </cell>
          <cell r="B130" t="str">
            <v>USD_TOD</v>
          </cell>
          <cell r="C130">
            <v>0</v>
          </cell>
          <cell r="D130">
            <v>4999120174030.5</v>
          </cell>
          <cell r="E130">
            <v>42400860550</v>
          </cell>
        </row>
        <row r="131">
          <cell r="A131" t="str">
            <v>2006.07.19</v>
          </cell>
          <cell r="B131" t="str">
            <v>USD_TOD</v>
          </cell>
          <cell r="C131">
            <v>0</v>
          </cell>
          <cell r="D131">
            <v>1036402163512.5</v>
          </cell>
          <cell r="E131">
            <v>8814108150</v>
          </cell>
        </row>
        <row r="132">
          <cell r="A132" t="str">
            <v>2006.07.20</v>
          </cell>
          <cell r="B132" t="str">
            <v>USD_TOD</v>
          </cell>
          <cell r="C132">
            <v>0</v>
          </cell>
          <cell r="D132">
            <v>2697223932538</v>
          </cell>
          <cell r="E132">
            <v>23046366300</v>
          </cell>
        </row>
        <row r="133">
          <cell r="A133" t="str">
            <v>2006.07.21</v>
          </cell>
          <cell r="B133" t="str">
            <v>USD_TOD</v>
          </cell>
          <cell r="C133">
            <v>0</v>
          </cell>
          <cell r="D133">
            <v>2737651923525.5</v>
          </cell>
          <cell r="E133">
            <v>23343114250</v>
          </cell>
        </row>
        <row r="134">
          <cell r="A134" t="str">
            <v>2006.07.24</v>
          </cell>
          <cell r="B134" t="str">
            <v>USD_TOD</v>
          </cell>
          <cell r="C134">
            <v>0</v>
          </cell>
          <cell r="D134">
            <v>2217160691354.5</v>
          </cell>
          <cell r="E134">
            <v>18868790050</v>
          </cell>
        </row>
        <row r="135">
          <cell r="A135" t="str">
            <v>2006.07.25</v>
          </cell>
          <cell r="B135" t="str">
            <v>USD_TOD</v>
          </cell>
          <cell r="C135">
            <v>0</v>
          </cell>
          <cell r="D135">
            <v>2159683027435</v>
          </cell>
          <cell r="E135">
            <v>18305917000</v>
          </cell>
        </row>
        <row r="136">
          <cell r="A136" t="str">
            <v>2006.07.26</v>
          </cell>
          <cell r="B136" t="str">
            <v>USD_TOD</v>
          </cell>
          <cell r="C136">
            <v>0</v>
          </cell>
          <cell r="D136">
            <v>7492001067935</v>
          </cell>
          <cell r="E136">
            <v>63465030600</v>
          </cell>
        </row>
        <row r="137">
          <cell r="A137" t="str">
            <v>2006.07.27</v>
          </cell>
          <cell r="B137" t="str">
            <v>USD_TOD</v>
          </cell>
          <cell r="C137">
            <v>0</v>
          </cell>
          <cell r="D137">
            <v>11022470161103</v>
          </cell>
          <cell r="E137">
            <v>93250595200</v>
          </cell>
        </row>
        <row r="138">
          <cell r="A138" t="str">
            <v>2006.07.28</v>
          </cell>
          <cell r="B138" t="str">
            <v>USD_TOD</v>
          </cell>
          <cell r="C138">
            <v>0</v>
          </cell>
          <cell r="D138">
            <v>3382928272120</v>
          </cell>
          <cell r="E138">
            <v>28588728000</v>
          </cell>
        </row>
        <row r="139">
          <cell r="A139" t="str">
            <v>2006.07.31</v>
          </cell>
          <cell r="B139" t="str">
            <v>USD_TOD</v>
          </cell>
          <cell r="C139">
            <v>0</v>
          </cell>
          <cell r="D139">
            <v>6434644083313.5</v>
          </cell>
          <cell r="E139">
            <v>54381901750</v>
          </cell>
        </row>
        <row r="140">
          <cell r="A140" t="str">
            <v>2006.08.01</v>
          </cell>
          <cell r="B140" t="str">
            <v>USD_TOD</v>
          </cell>
          <cell r="C140">
            <v>0</v>
          </cell>
          <cell r="D140">
            <v>4095723417745</v>
          </cell>
          <cell r="E140">
            <v>34496538500</v>
          </cell>
        </row>
        <row r="141">
          <cell r="A141" t="str">
            <v>2006.08.02</v>
          </cell>
          <cell r="B141" t="str">
            <v>USD_TOD</v>
          </cell>
          <cell r="C141">
            <v>0</v>
          </cell>
          <cell r="D141">
            <v>2017344894920</v>
          </cell>
          <cell r="E141">
            <v>16952008000</v>
          </cell>
        </row>
        <row r="142">
          <cell r="A142" t="str">
            <v>2006.08.03</v>
          </cell>
          <cell r="B142" t="str">
            <v>USD_TOD</v>
          </cell>
          <cell r="C142">
            <v>0</v>
          </cell>
          <cell r="D142">
            <v>8026517963578</v>
          </cell>
          <cell r="E142">
            <v>67217489000</v>
          </cell>
        </row>
        <row r="143">
          <cell r="A143" t="str">
            <v>2006.08.04</v>
          </cell>
          <cell r="B143" t="str">
            <v>USD_TOD</v>
          </cell>
          <cell r="C143">
            <v>0</v>
          </cell>
          <cell r="D143">
            <v>4869486249215</v>
          </cell>
          <cell r="E143">
            <v>40450766500</v>
          </cell>
        </row>
        <row r="144">
          <cell r="A144" t="str">
            <v>2006.08.07</v>
          </cell>
          <cell r="B144" t="str">
            <v>USD_TOD</v>
          </cell>
          <cell r="C144">
            <v>0</v>
          </cell>
          <cell r="D144">
            <v>1617344100540</v>
          </cell>
          <cell r="E144">
            <v>13323017000</v>
          </cell>
        </row>
        <row r="145">
          <cell r="A145" t="str">
            <v>2006.08.08</v>
          </cell>
          <cell r="B145" t="str">
            <v>USD_TOD</v>
          </cell>
          <cell r="C145">
            <v>0</v>
          </cell>
          <cell r="D145">
            <v>3833884097390</v>
          </cell>
          <cell r="E145">
            <v>31410866000</v>
          </cell>
        </row>
        <row r="146">
          <cell r="A146" t="str">
            <v>2006.08.09</v>
          </cell>
          <cell r="B146" t="str">
            <v>USD_TOD</v>
          </cell>
          <cell r="C146">
            <v>0</v>
          </cell>
          <cell r="D146">
            <v>14241655971501</v>
          </cell>
          <cell r="E146">
            <v>116241924100</v>
          </cell>
        </row>
        <row r="147">
          <cell r="A147" t="str">
            <v>2006.08.10</v>
          </cell>
          <cell r="B147" t="str">
            <v>USD_TOD</v>
          </cell>
          <cell r="C147">
            <v>0</v>
          </cell>
          <cell r="D147">
            <v>13369289473733</v>
          </cell>
          <cell r="E147">
            <v>109082230300</v>
          </cell>
        </row>
        <row r="148">
          <cell r="A148" t="str">
            <v>2006.08.11</v>
          </cell>
          <cell r="B148" t="str">
            <v>USD_TOD</v>
          </cell>
          <cell r="C148">
            <v>0</v>
          </cell>
          <cell r="D148">
            <v>2499851146240</v>
          </cell>
          <cell r="E148">
            <v>20401597000</v>
          </cell>
        </row>
        <row r="149">
          <cell r="A149" t="str">
            <v>2006.08.14</v>
          </cell>
          <cell r="B149" t="str">
            <v>USD_TOD</v>
          </cell>
          <cell r="C149">
            <v>0</v>
          </cell>
          <cell r="D149">
            <v>4435739465085</v>
          </cell>
          <cell r="E149">
            <v>36188498700</v>
          </cell>
        </row>
        <row r="150">
          <cell r="A150" t="str">
            <v>2006.08.15</v>
          </cell>
          <cell r="B150" t="str">
            <v>USD_TOD</v>
          </cell>
          <cell r="C150">
            <v>0</v>
          </cell>
          <cell r="D150">
            <v>1688064722380</v>
          </cell>
          <cell r="E150">
            <v>13762296000</v>
          </cell>
        </row>
        <row r="151">
          <cell r="A151" t="str">
            <v>2006.08.16</v>
          </cell>
          <cell r="B151" t="str">
            <v>USD_TOD</v>
          </cell>
          <cell r="C151">
            <v>0</v>
          </cell>
          <cell r="D151">
            <v>2248252084600</v>
          </cell>
          <cell r="E151">
            <v>18168691000</v>
          </cell>
        </row>
        <row r="152">
          <cell r="A152" t="str">
            <v>2006.08.17</v>
          </cell>
          <cell r="B152" t="str">
            <v>USD_TOD</v>
          </cell>
          <cell r="C152">
            <v>0</v>
          </cell>
          <cell r="D152">
            <v>2050022044785</v>
          </cell>
          <cell r="E152">
            <v>16570126500</v>
          </cell>
        </row>
        <row r="153">
          <cell r="A153" t="str">
            <v>2006.08.18</v>
          </cell>
          <cell r="B153" t="str">
            <v>USD_TOD</v>
          </cell>
          <cell r="C153">
            <v>0</v>
          </cell>
          <cell r="D153">
            <v>5250707103427</v>
          </cell>
          <cell r="E153">
            <v>42402182300</v>
          </cell>
        </row>
        <row r="154">
          <cell r="A154" t="str">
            <v>2006.08.21</v>
          </cell>
          <cell r="B154" t="str">
            <v>USD_TOD</v>
          </cell>
          <cell r="C154">
            <v>0</v>
          </cell>
          <cell r="D154">
            <v>2799617178545</v>
          </cell>
          <cell r="E154">
            <v>22541741500</v>
          </cell>
        </row>
        <row r="155">
          <cell r="A155" t="str">
            <v>2006.08.22</v>
          </cell>
          <cell r="B155" t="str">
            <v>USD_TOD</v>
          </cell>
          <cell r="C155">
            <v>0</v>
          </cell>
          <cell r="D155">
            <v>2881661576587</v>
          </cell>
          <cell r="E155">
            <v>23115303300</v>
          </cell>
        </row>
        <row r="156">
          <cell r="A156" t="str">
            <v>2006.08.23</v>
          </cell>
          <cell r="B156" t="str">
            <v>USD_TOD</v>
          </cell>
          <cell r="C156">
            <v>0</v>
          </cell>
          <cell r="D156">
            <v>4990095986514</v>
          </cell>
          <cell r="E156">
            <v>40033956000</v>
          </cell>
        </row>
        <row r="157">
          <cell r="A157" t="str">
            <v>2006.08.24</v>
          </cell>
          <cell r="B157" t="str">
            <v>USD_TOD</v>
          </cell>
          <cell r="C157">
            <v>0</v>
          </cell>
          <cell r="D157">
            <v>6325400236929.5</v>
          </cell>
          <cell r="E157">
            <v>50651874550</v>
          </cell>
        </row>
        <row r="158">
          <cell r="A158" t="str">
            <v>2006.08.25</v>
          </cell>
          <cell r="B158" t="str">
            <v>USD_TOD</v>
          </cell>
          <cell r="C158">
            <v>0</v>
          </cell>
          <cell r="D158">
            <v>4551066753989.5</v>
          </cell>
          <cell r="E158">
            <v>36386753450</v>
          </cell>
        </row>
        <row r="159">
          <cell r="A159" t="str">
            <v>2006.08.28</v>
          </cell>
          <cell r="B159" t="str">
            <v>USD_TOD</v>
          </cell>
          <cell r="C159">
            <v>0</v>
          </cell>
          <cell r="D159">
            <v>3881317504755</v>
          </cell>
          <cell r="E159">
            <v>31000224500</v>
          </cell>
        </row>
        <row r="160">
          <cell r="A160" t="str">
            <v>2006.08.29</v>
          </cell>
          <cell r="B160" t="str">
            <v>USD_TOD</v>
          </cell>
          <cell r="C160">
            <v>0</v>
          </cell>
          <cell r="D160">
            <v>3054046412056.5</v>
          </cell>
          <cell r="E160">
            <v>24390835650</v>
          </cell>
        </row>
        <row r="161">
          <cell r="A161" t="str">
            <v>2006.08.31</v>
          </cell>
          <cell r="B161" t="str">
            <v>USD_TOD</v>
          </cell>
          <cell r="C161">
            <v>0</v>
          </cell>
          <cell r="D161">
            <v>2711126382074</v>
          </cell>
          <cell r="E161">
            <v>21632555200</v>
          </cell>
        </row>
        <row r="162">
          <cell r="A162" t="str">
            <v>2006.09.01</v>
          </cell>
          <cell r="B162" t="str">
            <v>USD_TOD</v>
          </cell>
          <cell r="C162">
            <v>0</v>
          </cell>
          <cell r="D162">
            <v>5849810685407</v>
          </cell>
          <cell r="E162">
            <v>46643042900</v>
          </cell>
        </row>
        <row r="163">
          <cell r="A163" t="str">
            <v>2006.09.05</v>
          </cell>
          <cell r="B163" t="str">
            <v>USD_TOD</v>
          </cell>
          <cell r="C163">
            <v>0</v>
          </cell>
          <cell r="D163">
            <v>3052942881385</v>
          </cell>
          <cell r="E163">
            <v>24289522500</v>
          </cell>
        </row>
        <row r="164">
          <cell r="A164" t="str">
            <v>2006.09.06</v>
          </cell>
          <cell r="B164" t="str">
            <v>USD_TOD</v>
          </cell>
          <cell r="C164">
            <v>0</v>
          </cell>
          <cell r="D164">
            <v>4027542000050</v>
          </cell>
          <cell r="E164">
            <v>32022368500</v>
          </cell>
        </row>
        <row r="165">
          <cell r="A165" t="str">
            <v>2006.09.07</v>
          </cell>
          <cell r="B165" t="str">
            <v>USD_TOD</v>
          </cell>
          <cell r="C165">
            <v>0</v>
          </cell>
          <cell r="D165">
            <v>4605598087695</v>
          </cell>
          <cell r="E165">
            <v>36615425500</v>
          </cell>
        </row>
        <row r="166">
          <cell r="A166" t="str">
            <v>2006.09.08</v>
          </cell>
          <cell r="B166" t="str">
            <v>USD_TOD</v>
          </cell>
          <cell r="C166">
            <v>0</v>
          </cell>
          <cell r="D166">
            <v>3885267960135</v>
          </cell>
          <cell r="E166">
            <v>30881042500</v>
          </cell>
        </row>
        <row r="167">
          <cell r="A167" t="str">
            <v>2006.09.11</v>
          </cell>
          <cell r="B167" t="str">
            <v>USD_TOD</v>
          </cell>
          <cell r="C167">
            <v>0</v>
          </cell>
          <cell r="D167">
            <v>5058382493280.5</v>
          </cell>
          <cell r="E167">
            <v>40160489650</v>
          </cell>
        </row>
        <row r="168">
          <cell r="A168" t="str">
            <v>2006.09.12</v>
          </cell>
          <cell r="B168" t="str">
            <v>USD_TOD</v>
          </cell>
          <cell r="C168">
            <v>0</v>
          </cell>
          <cell r="D168">
            <v>4208703119530</v>
          </cell>
          <cell r="E168">
            <v>33386747000</v>
          </cell>
        </row>
        <row r="169">
          <cell r="A169" t="str">
            <v>2006.09.13</v>
          </cell>
          <cell r="B169" t="str">
            <v>USD_TOD</v>
          </cell>
          <cell r="C169">
            <v>0</v>
          </cell>
          <cell r="D169">
            <v>2435982409074.5</v>
          </cell>
          <cell r="E169">
            <v>19318499650</v>
          </cell>
        </row>
        <row r="170">
          <cell r="A170" t="str">
            <v>2006.09.14</v>
          </cell>
          <cell r="B170" t="str">
            <v>USD_TOD</v>
          </cell>
          <cell r="C170">
            <v>0</v>
          </cell>
          <cell r="D170">
            <v>3474938765899</v>
          </cell>
          <cell r="E170">
            <v>27552400300</v>
          </cell>
        </row>
        <row r="171">
          <cell r="A171" t="str">
            <v>2006.09.15</v>
          </cell>
          <cell r="B171" t="str">
            <v>USD_TOD</v>
          </cell>
          <cell r="C171">
            <v>0</v>
          </cell>
          <cell r="D171">
            <v>6796518387074</v>
          </cell>
          <cell r="E171">
            <v>53876941600</v>
          </cell>
        </row>
        <row r="172">
          <cell r="A172" t="str">
            <v>2006.09.18</v>
          </cell>
          <cell r="B172" t="str">
            <v>USD_TOD</v>
          </cell>
          <cell r="C172">
            <v>0</v>
          </cell>
          <cell r="D172">
            <v>2050649480510</v>
          </cell>
          <cell r="E172">
            <v>16242414000</v>
          </cell>
        </row>
        <row r="173">
          <cell r="A173" t="str">
            <v>2006.09.19</v>
          </cell>
          <cell r="B173" t="str">
            <v>USD_TOD</v>
          </cell>
          <cell r="C173">
            <v>0</v>
          </cell>
          <cell r="D173">
            <v>1.0000032823867626E+18</v>
          </cell>
          <cell r="E173">
            <v>1025973619600</v>
          </cell>
        </row>
        <row r="174">
          <cell r="A174" t="str">
            <v>2006.09.20</v>
          </cell>
          <cell r="B174" t="str">
            <v>USD_TOD</v>
          </cell>
          <cell r="C174">
            <v>0</v>
          </cell>
          <cell r="D174">
            <v>3016430762965</v>
          </cell>
          <cell r="E174">
            <v>23854760500</v>
          </cell>
        </row>
        <row r="175">
          <cell r="A175" t="str">
            <v>2006.09.21</v>
          </cell>
          <cell r="B175" t="str">
            <v>USD_TOD</v>
          </cell>
          <cell r="C175">
            <v>0</v>
          </cell>
          <cell r="D175">
            <v>3017984605980</v>
          </cell>
          <cell r="E175">
            <v>23845089000</v>
          </cell>
        </row>
        <row r="176">
          <cell r="A176" t="str">
            <v>2006.09.22</v>
          </cell>
          <cell r="B176" t="str">
            <v>USD_TOD</v>
          </cell>
          <cell r="C176">
            <v>0</v>
          </cell>
          <cell r="D176">
            <v>5147037219713.5</v>
          </cell>
          <cell r="E176">
            <v>40622230750</v>
          </cell>
        </row>
        <row r="177">
          <cell r="A177" t="str">
            <v>2006.09.25</v>
          </cell>
          <cell r="B177" t="str">
            <v>USD_TOD</v>
          </cell>
          <cell r="C177">
            <v>0</v>
          </cell>
          <cell r="D177">
            <v>2978915486605</v>
          </cell>
          <cell r="E177">
            <v>23491360500</v>
          </cell>
        </row>
        <row r="178">
          <cell r="A178" t="str">
            <v>2006.09.26</v>
          </cell>
          <cell r="B178" t="str">
            <v>USD_TOD</v>
          </cell>
          <cell r="C178">
            <v>0</v>
          </cell>
          <cell r="D178">
            <v>4034701950430</v>
          </cell>
          <cell r="E178">
            <v>31792981000</v>
          </cell>
        </row>
        <row r="179">
          <cell r="A179" t="str">
            <v>2006.09.27</v>
          </cell>
          <cell r="B179" t="str">
            <v>USD_TOD</v>
          </cell>
          <cell r="C179">
            <v>0</v>
          </cell>
          <cell r="D179">
            <v>7164353447204.5</v>
          </cell>
          <cell r="E179">
            <v>56403923150</v>
          </cell>
        </row>
        <row r="180">
          <cell r="A180" t="str">
            <v>2006.09.28</v>
          </cell>
          <cell r="B180" t="str">
            <v>USD_TOD</v>
          </cell>
          <cell r="C180">
            <v>0</v>
          </cell>
          <cell r="D180">
            <v>3850077916397</v>
          </cell>
          <cell r="E180">
            <v>30287917300</v>
          </cell>
        </row>
        <row r="181">
          <cell r="A181" t="str">
            <v>2006.09.29</v>
          </cell>
          <cell r="B181" t="str">
            <v>USD_TOD</v>
          </cell>
          <cell r="C181">
            <v>0</v>
          </cell>
          <cell r="D181">
            <v>3071088432141</v>
          </cell>
          <cell r="E181">
            <v>24143803100</v>
          </cell>
        </row>
        <row r="182">
          <cell r="A182" t="str">
            <v>2006.10.02</v>
          </cell>
          <cell r="B182" t="str">
            <v>USD_TOD</v>
          </cell>
          <cell r="C182">
            <v>0</v>
          </cell>
          <cell r="D182">
            <v>3917410465116</v>
          </cell>
          <cell r="E182">
            <v>30792683500</v>
          </cell>
        </row>
        <row r="183">
          <cell r="A183" t="str">
            <v>2006.10.03</v>
          </cell>
          <cell r="B183" t="str">
            <v>USD_TOD</v>
          </cell>
          <cell r="C183">
            <v>0</v>
          </cell>
          <cell r="D183">
            <v>4178432856528.5</v>
          </cell>
          <cell r="E183">
            <v>32835997850</v>
          </cell>
        </row>
        <row r="184">
          <cell r="A184" t="str">
            <v>2006.10.04</v>
          </cell>
          <cell r="B184" t="str">
            <v>USD_TOD</v>
          </cell>
          <cell r="C184">
            <v>0</v>
          </cell>
          <cell r="D184">
            <v>5725353329131.5</v>
          </cell>
          <cell r="E184">
            <v>44949399050</v>
          </cell>
        </row>
        <row r="185">
          <cell r="A185" t="str">
            <v>2006.10.05</v>
          </cell>
          <cell r="B185" t="str">
            <v>USD_TOD</v>
          </cell>
          <cell r="C185">
            <v>0</v>
          </cell>
          <cell r="D185">
            <v>6439479469049.5</v>
          </cell>
          <cell r="E185">
            <v>50529092050</v>
          </cell>
        </row>
        <row r="186">
          <cell r="A186" t="str">
            <v>2006.10.06</v>
          </cell>
          <cell r="B186" t="str">
            <v>USD_TOD</v>
          </cell>
          <cell r="C186">
            <v>0</v>
          </cell>
          <cell r="D186">
            <v>5329196493091</v>
          </cell>
          <cell r="E186">
            <v>41800521700</v>
          </cell>
        </row>
        <row r="187">
          <cell r="A187" t="str">
            <v>2006.10.10</v>
          </cell>
          <cell r="B187" t="str">
            <v>USD_TOD</v>
          </cell>
          <cell r="C187">
            <v>0</v>
          </cell>
          <cell r="D187">
            <v>7939289959605</v>
          </cell>
          <cell r="E187">
            <v>62187998700</v>
          </cell>
        </row>
        <row r="188">
          <cell r="A188" t="str">
            <v>2006.10.11</v>
          </cell>
          <cell r="B188" t="str">
            <v>USD_TOD</v>
          </cell>
          <cell r="C188">
            <v>0</v>
          </cell>
          <cell r="D188">
            <v>3813836367554.5</v>
          </cell>
          <cell r="E188">
            <v>29856774850</v>
          </cell>
        </row>
        <row r="189">
          <cell r="A189" t="str">
            <v>2006.10.12</v>
          </cell>
          <cell r="B189" t="str">
            <v>USD_TOD</v>
          </cell>
          <cell r="C189">
            <v>0</v>
          </cell>
          <cell r="D189">
            <v>3236852921105</v>
          </cell>
          <cell r="E189">
            <v>25336390000</v>
          </cell>
        </row>
        <row r="190">
          <cell r="A190" t="str">
            <v>2006.10.13</v>
          </cell>
          <cell r="B190" t="str">
            <v>USD_TOD</v>
          </cell>
          <cell r="C190">
            <v>0</v>
          </cell>
          <cell r="D190">
            <v>6959466798737</v>
          </cell>
          <cell r="E190">
            <v>54476513600</v>
          </cell>
        </row>
        <row r="191">
          <cell r="A191" t="str">
            <v>2006.10.16</v>
          </cell>
          <cell r="B191" t="str">
            <v>USD_TOD</v>
          </cell>
          <cell r="C191">
            <v>0</v>
          </cell>
          <cell r="D191">
            <v>4126154421664</v>
          </cell>
          <cell r="E191">
            <v>32295335000</v>
          </cell>
        </row>
        <row r="192">
          <cell r="A192" t="str">
            <v>2006.10.17</v>
          </cell>
          <cell r="B192" t="str">
            <v>USD_TOD</v>
          </cell>
          <cell r="C192">
            <v>0</v>
          </cell>
          <cell r="D192">
            <v>2571859937235.5</v>
          </cell>
          <cell r="E192">
            <v>20127896650</v>
          </cell>
        </row>
        <row r="193">
          <cell r="A193" t="str">
            <v>2006.10.18</v>
          </cell>
          <cell r="B193" t="str">
            <v>USD_TOD</v>
          </cell>
          <cell r="C193">
            <v>0</v>
          </cell>
          <cell r="D193">
            <v>3509002836705.5</v>
          </cell>
          <cell r="E193">
            <v>27455171150</v>
          </cell>
        </row>
        <row r="194">
          <cell r="A194" t="str">
            <v>2006.10.19</v>
          </cell>
          <cell r="B194" t="str">
            <v>USD_TOD</v>
          </cell>
          <cell r="C194">
            <v>0</v>
          </cell>
          <cell r="D194">
            <v>8333459770080</v>
          </cell>
          <cell r="E194">
            <v>65195714000</v>
          </cell>
        </row>
        <row r="195">
          <cell r="A195" t="str">
            <v>2006.10.20</v>
          </cell>
          <cell r="B195" t="str">
            <v>USD_TOD</v>
          </cell>
          <cell r="C195">
            <v>0</v>
          </cell>
          <cell r="D195">
            <v>11963174989342.5</v>
          </cell>
          <cell r="E195">
            <v>93589625250</v>
          </cell>
        </row>
        <row r="196">
          <cell r="A196" t="str">
            <v>2006.10.23</v>
          </cell>
          <cell r="B196" t="str">
            <v>USD_TOD</v>
          </cell>
          <cell r="C196">
            <v>0</v>
          </cell>
          <cell r="D196">
            <v>8942254779460</v>
          </cell>
          <cell r="E196">
            <v>69941836000</v>
          </cell>
        </row>
        <row r="197">
          <cell r="A197" t="str">
            <v>2006.10.24</v>
          </cell>
          <cell r="B197" t="str">
            <v>USD_TOD</v>
          </cell>
          <cell r="C197">
            <v>0</v>
          </cell>
          <cell r="D197">
            <v>7533408551170</v>
          </cell>
          <cell r="E197">
            <v>58924930000</v>
          </cell>
        </row>
        <row r="198">
          <cell r="A198" t="str">
            <v>2006.10.26</v>
          </cell>
          <cell r="B198" t="str">
            <v>USD_TOD</v>
          </cell>
          <cell r="C198">
            <v>0</v>
          </cell>
          <cell r="D198">
            <v>13762383185277</v>
          </cell>
          <cell r="E198">
            <v>107642117900</v>
          </cell>
        </row>
        <row r="199">
          <cell r="A199" t="str">
            <v>2006.10.27</v>
          </cell>
          <cell r="B199" t="str">
            <v>USD_TOD</v>
          </cell>
          <cell r="C199">
            <v>0</v>
          </cell>
          <cell r="D199">
            <v>22564365476591.5</v>
          </cell>
          <cell r="E199">
            <v>176515340050</v>
          </cell>
        </row>
        <row r="200">
          <cell r="A200" t="str">
            <v>2006.10.30</v>
          </cell>
          <cell r="B200" t="str">
            <v>USD_TOD</v>
          </cell>
          <cell r="C200">
            <v>0</v>
          </cell>
          <cell r="D200">
            <v>15001540189343</v>
          </cell>
          <cell r="E200">
            <v>117372117100</v>
          </cell>
        </row>
        <row r="201">
          <cell r="A201" t="str">
            <v>2006.10.31</v>
          </cell>
          <cell r="B201" t="str">
            <v>USD_TOD</v>
          </cell>
          <cell r="C201">
            <v>0</v>
          </cell>
          <cell r="D201">
            <v>12532147692350</v>
          </cell>
          <cell r="E201">
            <v>98032341500</v>
          </cell>
        </row>
        <row r="202">
          <cell r="A202" t="str">
            <v>2006.11.01</v>
          </cell>
          <cell r="B202" t="str">
            <v>USD_TOD</v>
          </cell>
          <cell r="C202">
            <v>0</v>
          </cell>
          <cell r="D202">
            <v>14423209973926</v>
          </cell>
          <cell r="E202">
            <v>112824412500</v>
          </cell>
        </row>
        <row r="203">
          <cell r="A203" t="str">
            <v>2006.11.02</v>
          </cell>
          <cell r="B203" t="str">
            <v>USD_TOD</v>
          </cell>
          <cell r="C203">
            <v>0</v>
          </cell>
          <cell r="D203">
            <v>9929214845860</v>
          </cell>
          <cell r="E203">
            <v>77645151300</v>
          </cell>
        </row>
        <row r="204">
          <cell r="A204" t="str">
            <v>2006.11.03</v>
          </cell>
          <cell r="B204" t="str">
            <v>USD_TOD</v>
          </cell>
          <cell r="C204">
            <v>0</v>
          </cell>
          <cell r="D204">
            <v>10829287882300</v>
          </cell>
          <cell r="E204">
            <v>84654528500</v>
          </cell>
        </row>
        <row r="205">
          <cell r="A205" t="str">
            <v>2006.11.06</v>
          </cell>
          <cell r="B205" t="str">
            <v>USD_TOD</v>
          </cell>
          <cell r="C205">
            <v>0</v>
          </cell>
          <cell r="D205">
            <v>13641296155381</v>
          </cell>
          <cell r="E205">
            <v>106617822800</v>
          </cell>
        </row>
        <row r="206">
          <cell r="A206" t="str">
            <v>2006.11.07</v>
          </cell>
          <cell r="B206" t="str">
            <v>USD_TOD</v>
          </cell>
          <cell r="C206">
            <v>0</v>
          </cell>
          <cell r="D206">
            <v>12102349788351</v>
          </cell>
          <cell r="E206">
            <v>94686206600</v>
          </cell>
        </row>
        <row r="207">
          <cell r="A207" t="str">
            <v>2006.11.08</v>
          </cell>
          <cell r="B207" t="str">
            <v>USD_TOD</v>
          </cell>
          <cell r="C207">
            <v>0</v>
          </cell>
          <cell r="D207">
            <v>17115924658040</v>
          </cell>
          <cell r="E207">
            <v>133850370000</v>
          </cell>
        </row>
        <row r="208">
          <cell r="A208" t="str">
            <v>2006.11.09</v>
          </cell>
          <cell r="B208" t="str">
            <v>USD_TOD</v>
          </cell>
          <cell r="C208">
            <v>0</v>
          </cell>
          <cell r="D208">
            <v>9868964640850.5</v>
          </cell>
          <cell r="E208">
            <v>77168533450</v>
          </cell>
        </row>
        <row r="209">
          <cell r="A209" t="str">
            <v>2006.11.10</v>
          </cell>
          <cell r="B209" t="str">
            <v>USD_TOD</v>
          </cell>
          <cell r="C209">
            <v>0</v>
          </cell>
          <cell r="D209">
            <v>7528062119670.5</v>
          </cell>
          <cell r="E209">
            <v>58887083550</v>
          </cell>
        </row>
        <row r="210">
          <cell r="A210" t="str">
            <v>2006.11.13</v>
          </cell>
          <cell r="B210" t="str">
            <v>USD_TOD</v>
          </cell>
          <cell r="C210">
            <v>0</v>
          </cell>
          <cell r="D210">
            <v>9040537601640</v>
          </cell>
          <cell r="E210">
            <v>70716783500</v>
          </cell>
        </row>
        <row r="211">
          <cell r="A211" t="str">
            <v>2006.11.14</v>
          </cell>
          <cell r="B211" t="str">
            <v>USD_TOD</v>
          </cell>
          <cell r="C211">
            <v>0</v>
          </cell>
          <cell r="D211">
            <v>2961155134467</v>
          </cell>
          <cell r="E211">
            <v>23154842500</v>
          </cell>
        </row>
        <row r="212">
          <cell r="A212" t="str">
            <v>2006.11.15</v>
          </cell>
          <cell r="B212" t="str">
            <v>USD_TOD</v>
          </cell>
          <cell r="C212">
            <v>0</v>
          </cell>
          <cell r="D212">
            <v>4222824618102</v>
          </cell>
          <cell r="E212">
            <v>33011881300</v>
          </cell>
        </row>
        <row r="213">
          <cell r="A213" t="str">
            <v>2006.11.16</v>
          </cell>
          <cell r="B213" t="str">
            <v>USD_TOD</v>
          </cell>
          <cell r="C213">
            <v>0</v>
          </cell>
          <cell r="D213">
            <v>8381179957825.5</v>
          </cell>
          <cell r="E213">
            <v>65487142150</v>
          </cell>
        </row>
        <row r="214">
          <cell r="A214" t="str">
            <v>2006.11.17</v>
          </cell>
          <cell r="B214" t="str">
            <v>USD_TOD</v>
          </cell>
          <cell r="C214">
            <v>0</v>
          </cell>
          <cell r="D214">
            <v>6324179046172</v>
          </cell>
          <cell r="E214">
            <v>49418062400</v>
          </cell>
        </row>
        <row r="215">
          <cell r="A215" t="str">
            <v>2006.11.20</v>
          </cell>
          <cell r="B215" t="str">
            <v>USD_TOD</v>
          </cell>
          <cell r="C215">
            <v>0</v>
          </cell>
          <cell r="D215">
            <v>5762108598813</v>
          </cell>
          <cell r="E215">
            <v>45024395600</v>
          </cell>
        </row>
        <row r="216">
          <cell r="A216" t="str">
            <v>2006.11.21</v>
          </cell>
          <cell r="B216" t="str">
            <v>USD_TOD</v>
          </cell>
          <cell r="C216">
            <v>0</v>
          </cell>
          <cell r="D216">
            <v>11345645970472.5</v>
          </cell>
          <cell r="E216">
            <v>88720482750</v>
          </cell>
        </row>
        <row r="217">
          <cell r="A217" t="str">
            <v>2006.11.22</v>
          </cell>
          <cell r="B217" t="str">
            <v>USD_TOD</v>
          </cell>
          <cell r="C217">
            <v>0</v>
          </cell>
          <cell r="D217">
            <v>11407475296794.5</v>
          </cell>
          <cell r="E217">
            <v>89187304650</v>
          </cell>
        </row>
        <row r="218">
          <cell r="A218" t="str">
            <v>2006.11.24</v>
          </cell>
          <cell r="B218" t="str">
            <v>USD_TOD</v>
          </cell>
          <cell r="C218">
            <v>0</v>
          </cell>
          <cell r="D218">
            <v>4944126654026</v>
          </cell>
          <cell r="E218">
            <v>38649306800</v>
          </cell>
        </row>
        <row r="219">
          <cell r="A219" t="str">
            <v>2006.11.27</v>
          </cell>
          <cell r="B219" t="str">
            <v>USD_TOD</v>
          </cell>
          <cell r="C219">
            <v>0</v>
          </cell>
          <cell r="D219">
            <v>7369280454335</v>
          </cell>
          <cell r="E219">
            <v>57598725600</v>
          </cell>
        </row>
        <row r="220">
          <cell r="A220" t="str">
            <v>2006.11.28</v>
          </cell>
          <cell r="B220" t="str">
            <v>USD_TOD</v>
          </cell>
          <cell r="C220">
            <v>0</v>
          </cell>
          <cell r="D220">
            <v>3761404474751</v>
          </cell>
          <cell r="E220">
            <v>29393785100</v>
          </cell>
        </row>
        <row r="221">
          <cell r="A221" t="str">
            <v>2006.11.29</v>
          </cell>
          <cell r="B221" t="str">
            <v>USD_TOD</v>
          </cell>
          <cell r="C221">
            <v>0</v>
          </cell>
          <cell r="D221">
            <v>4902610511770</v>
          </cell>
          <cell r="E221">
            <v>38313699500</v>
          </cell>
        </row>
        <row r="222">
          <cell r="A222" t="str">
            <v>2006.11.30</v>
          </cell>
          <cell r="B222" t="str">
            <v>USD_TOD</v>
          </cell>
          <cell r="C222">
            <v>0</v>
          </cell>
          <cell r="D222">
            <v>5954187345262</v>
          </cell>
          <cell r="E222">
            <v>46529581300</v>
          </cell>
        </row>
        <row r="223">
          <cell r="A223" t="str">
            <v>2006.12.01</v>
          </cell>
          <cell r="B223" t="str">
            <v>USD_TOD</v>
          </cell>
          <cell r="C223">
            <v>0</v>
          </cell>
          <cell r="D223">
            <v>8587210757310</v>
          </cell>
          <cell r="E223">
            <v>67117863000</v>
          </cell>
        </row>
        <row r="224">
          <cell r="A224" t="str">
            <v>2006.12.04</v>
          </cell>
          <cell r="B224" t="str">
            <v>USD_TOD</v>
          </cell>
          <cell r="C224">
            <v>0</v>
          </cell>
          <cell r="D224">
            <v>4865888460066.5</v>
          </cell>
          <cell r="E224">
            <v>38038728750</v>
          </cell>
        </row>
        <row r="225">
          <cell r="A225" t="str">
            <v>2006.12.05</v>
          </cell>
          <cell r="B225" t="str">
            <v>USD_TOD</v>
          </cell>
          <cell r="C225">
            <v>0</v>
          </cell>
          <cell r="D225">
            <v>7364081112150</v>
          </cell>
          <cell r="E225">
            <v>57557296000</v>
          </cell>
        </row>
        <row r="226">
          <cell r="A226" t="str">
            <v>2006.12.06</v>
          </cell>
          <cell r="B226" t="str">
            <v>USD_TOD</v>
          </cell>
          <cell r="C226">
            <v>0</v>
          </cell>
          <cell r="D226">
            <v>20839389688620</v>
          </cell>
          <cell r="E226">
            <v>162839381600</v>
          </cell>
        </row>
        <row r="227">
          <cell r="A227" t="str">
            <v>2006.12.07</v>
          </cell>
          <cell r="B227" t="str">
            <v>USD_TOD</v>
          </cell>
          <cell r="C227">
            <v>0</v>
          </cell>
          <cell r="D227">
            <v>18947249374371.5</v>
          </cell>
          <cell r="E227">
            <v>148043411250</v>
          </cell>
        </row>
        <row r="228">
          <cell r="A228" t="str">
            <v>2006.12.08</v>
          </cell>
          <cell r="B228" t="str">
            <v>USD_TOD</v>
          </cell>
          <cell r="C228">
            <v>0</v>
          </cell>
          <cell r="D228">
            <v>3728916683365.5</v>
          </cell>
          <cell r="E228">
            <v>29137919750</v>
          </cell>
        </row>
        <row r="229">
          <cell r="A229" t="str">
            <v>2006.12.11</v>
          </cell>
          <cell r="B229" t="str">
            <v>USD_TOD</v>
          </cell>
          <cell r="C229">
            <v>0</v>
          </cell>
          <cell r="D229">
            <v>5567075843573</v>
          </cell>
          <cell r="E229">
            <v>43489428300</v>
          </cell>
        </row>
        <row r="230">
          <cell r="A230" t="str">
            <v>2006.12.12</v>
          </cell>
          <cell r="B230" t="str">
            <v>USD_TOD</v>
          </cell>
          <cell r="C230">
            <v>0</v>
          </cell>
          <cell r="D230">
            <v>2581761438352</v>
          </cell>
          <cell r="E230">
            <v>20172041700</v>
          </cell>
        </row>
        <row r="231">
          <cell r="A231" t="str">
            <v>2006.12.13</v>
          </cell>
          <cell r="B231" t="str">
            <v>USD_TOD</v>
          </cell>
          <cell r="C231">
            <v>0</v>
          </cell>
          <cell r="D231">
            <v>6922219964963.5</v>
          </cell>
          <cell r="E231">
            <v>54092079650</v>
          </cell>
        </row>
        <row r="232">
          <cell r="A232" t="str">
            <v>2006.12.14</v>
          </cell>
          <cell r="B232" t="str">
            <v>USD_TOD</v>
          </cell>
          <cell r="C232">
            <v>0</v>
          </cell>
          <cell r="D232">
            <v>9378305979666.5</v>
          </cell>
          <cell r="E232">
            <v>73298319850</v>
          </cell>
        </row>
        <row r="233">
          <cell r="A233" t="str">
            <v>2006.12.15</v>
          </cell>
          <cell r="B233" t="str">
            <v>USD_TOD</v>
          </cell>
          <cell r="C233">
            <v>0</v>
          </cell>
          <cell r="D233">
            <v>11118304150740</v>
          </cell>
          <cell r="E233">
            <v>86919815500</v>
          </cell>
        </row>
        <row r="234">
          <cell r="A234" t="str">
            <v>2006.12.20</v>
          </cell>
          <cell r="B234" t="str">
            <v>USD_TOD</v>
          </cell>
          <cell r="C234">
            <v>0</v>
          </cell>
          <cell r="D234">
            <v>10965587772636</v>
          </cell>
          <cell r="E234">
            <v>85750124600</v>
          </cell>
        </row>
        <row r="235">
          <cell r="A235" t="str">
            <v>2006.12.21</v>
          </cell>
          <cell r="B235" t="str">
            <v>USD_TOD</v>
          </cell>
          <cell r="C235">
            <v>0</v>
          </cell>
          <cell r="D235">
            <v>15055228054037.5</v>
          </cell>
          <cell r="E235">
            <v>117675382450</v>
          </cell>
        </row>
        <row r="236">
          <cell r="A236" t="str">
            <v>2006.12.22</v>
          </cell>
          <cell r="B236" t="str">
            <v>USD_TOD</v>
          </cell>
          <cell r="C236">
            <v>0</v>
          </cell>
          <cell r="D236">
            <v>9837085037397.5</v>
          </cell>
          <cell r="E236">
            <v>76862272250</v>
          </cell>
        </row>
        <row r="237">
          <cell r="A237" t="str">
            <v>2006.12.26</v>
          </cell>
          <cell r="B237" t="str">
            <v>USD_TOD</v>
          </cell>
          <cell r="C237">
            <v>0</v>
          </cell>
          <cell r="D237">
            <v>9187205379156.5</v>
          </cell>
          <cell r="E237">
            <v>71855151750</v>
          </cell>
        </row>
        <row r="238">
          <cell r="A238" t="str">
            <v>2006.12.27</v>
          </cell>
          <cell r="B238" t="str">
            <v>USD_TOD</v>
          </cell>
          <cell r="C238">
            <v>0</v>
          </cell>
          <cell r="D238">
            <v>12034897549233</v>
          </cell>
          <cell r="E238">
            <v>94236976200</v>
          </cell>
        </row>
        <row r="239">
          <cell r="A239" t="str">
            <v>2006.12.28</v>
          </cell>
          <cell r="B239" t="str">
            <v>USD_TOD</v>
          </cell>
          <cell r="C239">
            <v>0</v>
          </cell>
          <cell r="D239">
            <v>19691695748996.5</v>
          </cell>
          <cell r="E239">
            <v>154547469050</v>
          </cell>
        </row>
        <row r="240">
          <cell r="A240" t="str">
            <v>2006.12.29</v>
          </cell>
          <cell r="B240" t="str">
            <v>USD_TOD</v>
          </cell>
          <cell r="C240">
            <v>0</v>
          </cell>
          <cell r="D240">
            <v>16332470600151.5</v>
          </cell>
          <cell r="E240">
            <v>128618932350</v>
          </cell>
        </row>
        <row r="241">
          <cell r="A241" t="str">
            <v>2007.01.03</v>
          </cell>
          <cell r="B241" t="str">
            <v>USD_TOD</v>
          </cell>
          <cell r="C241">
            <v>0</v>
          </cell>
          <cell r="D241">
            <v>10245364384982</v>
          </cell>
          <cell r="E241">
            <v>80864355100</v>
          </cell>
        </row>
        <row r="242">
          <cell r="A242" t="str">
            <v>2007.01.04</v>
          </cell>
          <cell r="B242" t="str">
            <v>USD_TOD</v>
          </cell>
          <cell r="C242">
            <v>0</v>
          </cell>
          <cell r="D242">
            <v>7302631950355</v>
          </cell>
          <cell r="E242">
            <v>57776868600</v>
          </cell>
        </row>
        <row r="243">
          <cell r="A243" t="str">
            <v>2007.01.05</v>
          </cell>
          <cell r="B243" t="str">
            <v>USD_TOD</v>
          </cell>
          <cell r="C243">
            <v>0</v>
          </cell>
          <cell r="D243">
            <v>17386485332831</v>
          </cell>
          <cell r="E243">
            <v>137950905000</v>
          </cell>
        </row>
        <row r="244">
          <cell r="A244" t="str">
            <v>2007.01.08</v>
          </cell>
          <cell r="B244" t="str">
            <v>USD_TOD</v>
          </cell>
          <cell r="C244">
            <v>0</v>
          </cell>
          <cell r="D244">
            <v>4009976597973.5</v>
          </cell>
          <cell r="E244">
            <v>31940493850</v>
          </cell>
        </row>
        <row r="245">
          <cell r="A245" t="str">
            <v>2007.01.09</v>
          </cell>
          <cell r="B245" t="str">
            <v>USD_TOD</v>
          </cell>
          <cell r="C245">
            <v>0</v>
          </cell>
          <cell r="D245">
            <v>13296488592967</v>
          </cell>
          <cell r="E245">
            <v>106005934500</v>
          </cell>
        </row>
        <row r="246">
          <cell r="A246" t="str">
            <v>2007.01.10</v>
          </cell>
          <cell r="B246" t="str">
            <v>USD_TOD</v>
          </cell>
          <cell r="C246">
            <v>0</v>
          </cell>
          <cell r="D246">
            <v>9023191171044.5</v>
          </cell>
          <cell r="E246">
            <v>72040088850</v>
          </cell>
        </row>
        <row r="247">
          <cell r="A247" t="str">
            <v>2007.01.11</v>
          </cell>
          <cell r="B247" t="str">
            <v>USD_TOD</v>
          </cell>
          <cell r="C247">
            <v>0</v>
          </cell>
          <cell r="D247">
            <v>5173040992272.5</v>
          </cell>
          <cell r="E247">
            <v>41212407350</v>
          </cell>
        </row>
        <row r="248">
          <cell r="A248" t="str">
            <v>2007.01.12</v>
          </cell>
          <cell r="B248" t="str">
            <v>USD_TOD</v>
          </cell>
          <cell r="C248">
            <v>0</v>
          </cell>
          <cell r="D248">
            <v>5224154753923.5</v>
          </cell>
          <cell r="E248">
            <v>41645719350</v>
          </cell>
        </row>
        <row r="249">
          <cell r="A249" t="str">
            <v>2007.01.16</v>
          </cell>
          <cell r="B249" t="str">
            <v>USD_TOD</v>
          </cell>
          <cell r="C249">
            <v>0</v>
          </cell>
          <cell r="D249">
            <v>6254368493769</v>
          </cell>
          <cell r="E249">
            <v>49926713300</v>
          </cell>
        </row>
        <row r="250">
          <cell r="A250" t="str">
            <v>2007.01.17</v>
          </cell>
          <cell r="B250" t="str">
            <v>USD_TOD</v>
          </cell>
          <cell r="C250">
            <v>0</v>
          </cell>
          <cell r="D250">
            <v>7406541058792.5</v>
          </cell>
          <cell r="E250">
            <v>59199565150</v>
          </cell>
        </row>
        <row r="251">
          <cell r="A251" t="str">
            <v>2007.01.18</v>
          </cell>
          <cell r="B251" t="str">
            <v>USD_TOD</v>
          </cell>
          <cell r="C251">
            <v>0</v>
          </cell>
          <cell r="D251">
            <v>11011139375218</v>
          </cell>
          <cell r="E251">
            <v>88096114100</v>
          </cell>
        </row>
        <row r="252">
          <cell r="A252" t="str">
            <v>2007.01.19</v>
          </cell>
          <cell r="B252" t="str">
            <v>USD_TOD</v>
          </cell>
          <cell r="C252">
            <v>0</v>
          </cell>
          <cell r="D252">
            <v>15170796031130</v>
          </cell>
          <cell r="E252">
            <v>121489349400</v>
          </cell>
        </row>
        <row r="253">
          <cell r="A253" t="str">
            <v>2007.01.22</v>
          </cell>
          <cell r="B253" t="str">
            <v>USD_TOD</v>
          </cell>
          <cell r="C253">
            <v>0</v>
          </cell>
          <cell r="D253">
            <v>7448932061932.5</v>
          </cell>
          <cell r="E253">
            <v>59449522950</v>
          </cell>
        </row>
        <row r="254">
          <cell r="A254" t="str">
            <v>2007.01.23</v>
          </cell>
          <cell r="B254" t="str">
            <v>USD_TOD</v>
          </cell>
          <cell r="C254">
            <v>0</v>
          </cell>
          <cell r="D254">
            <v>5837967126393.5</v>
          </cell>
          <cell r="E254">
            <v>46436079050</v>
          </cell>
        </row>
        <row r="255">
          <cell r="A255" t="str">
            <v>2007.01.24</v>
          </cell>
          <cell r="B255" t="str">
            <v>USD_TOD</v>
          </cell>
          <cell r="C255">
            <v>0</v>
          </cell>
          <cell r="D255">
            <v>3933259236469.5</v>
          </cell>
          <cell r="E255">
            <v>31298205550</v>
          </cell>
        </row>
        <row r="256">
          <cell r="A256" t="str">
            <v>2007.01.25</v>
          </cell>
          <cell r="B256" t="str">
            <v>USD_TOD</v>
          </cell>
          <cell r="C256">
            <v>0</v>
          </cell>
          <cell r="D256">
            <v>5166647197863</v>
          </cell>
          <cell r="E256">
            <v>41057203800</v>
          </cell>
        </row>
        <row r="257">
          <cell r="A257" t="str">
            <v>2007.01.26</v>
          </cell>
          <cell r="B257" t="str">
            <v>USD_TOD</v>
          </cell>
          <cell r="C257">
            <v>0</v>
          </cell>
          <cell r="D257">
            <v>6378476314942</v>
          </cell>
          <cell r="E257">
            <v>50532107800</v>
          </cell>
        </row>
        <row r="258">
          <cell r="A258" t="str">
            <v>2007.01.29</v>
          </cell>
          <cell r="B258" t="str">
            <v>USD_TOD</v>
          </cell>
          <cell r="C258">
            <v>0</v>
          </cell>
          <cell r="D258">
            <v>4398536735825</v>
          </cell>
          <cell r="E258">
            <v>34884077500</v>
          </cell>
        </row>
        <row r="259">
          <cell r="A259" t="str">
            <v>2007.01.30</v>
          </cell>
          <cell r="B259" t="str">
            <v>USD_TOD</v>
          </cell>
          <cell r="C259">
            <v>0</v>
          </cell>
          <cell r="D259">
            <v>5175794270246</v>
          </cell>
          <cell r="E259">
            <v>40975921800</v>
          </cell>
        </row>
        <row r="260">
          <cell r="A260" t="str">
            <v>2007.01.31</v>
          </cell>
          <cell r="B260" t="str">
            <v>USD_TOD</v>
          </cell>
          <cell r="C260">
            <v>0</v>
          </cell>
          <cell r="D260">
            <v>2562639778580.5</v>
          </cell>
          <cell r="E260">
            <v>20292935650</v>
          </cell>
        </row>
        <row r="261">
          <cell r="A261" t="str">
            <v>2007.02.01</v>
          </cell>
          <cell r="B261" t="str">
            <v>USD_TOD</v>
          </cell>
          <cell r="C261">
            <v>0</v>
          </cell>
          <cell r="D261">
            <v>12841084904585.5</v>
          </cell>
          <cell r="E261">
            <v>101784681450</v>
          </cell>
        </row>
        <row r="262">
          <cell r="A262" t="str">
            <v>2007.02.02</v>
          </cell>
          <cell r="B262" t="str">
            <v>USD_TOD</v>
          </cell>
          <cell r="C262">
            <v>0</v>
          </cell>
          <cell r="D262">
            <v>7936400671679</v>
          </cell>
          <cell r="E262">
            <v>63018190800</v>
          </cell>
        </row>
        <row r="263">
          <cell r="A263" t="str">
            <v>2007.02.05</v>
          </cell>
          <cell r="B263" t="str">
            <v>USD_TOD</v>
          </cell>
          <cell r="C263">
            <v>0</v>
          </cell>
          <cell r="D263">
            <v>11047047101571</v>
          </cell>
          <cell r="E263">
            <v>88038103000</v>
          </cell>
        </row>
        <row r="264">
          <cell r="A264" t="str">
            <v>2007.02.06</v>
          </cell>
          <cell r="B264" t="str">
            <v>USD_TOD</v>
          </cell>
          <cell r="C264">
            <v>0</v>
          </cell>
          <cell r="D264">
            <v>3881786348186</v>
          </cell>
          <cell r="E264">
            <v>30931262000</v>
          </cell>
        </row>
        <row r="265">
          <cell r="A265" t="str">
            <v>2007.02.07</v>
          </cell>
          <cell r="B265" t="str">
            <v>USD_TOD</v>
          </cell>
          <cell r="C265">
            <v>0</v>
          </cell>
          <cell r="D265">
            <v>5113533551197.5</v>
          </cell>
          <cell r="E265">
            <v>40734370450</v>
          </cell>
        </row>
        <row r="266">
          <cell r="A266" t="str">
            <v>2007.02.08</v>
          </cell>
          <cell r="B266" t="str">
            <v>USD_TOD</v>
          </cell>
          <cell r="C266">
            <v>0</v>
          </cell>
          <cell r="D266">
            <v>4640067458767.5</v>
          </cell>
          <cell r="E266">
            <v>37004420050</v>
          </cell>
        </row>
        <row r="267">
          <cell r="A267" t="str">
            <v>2007.02.09</v>
          </cell>
          <cell r="B267" t="str">
            <v>USD_TOD</v>
          </cell>
          <cell r="C267">
            <v>0</v>
          </cell>
          <cell r="D267">
            <v>7111818351230</v>
          </cell>
          <cell r="E267">
            <v>56918478000</v>
          </cell>
        </row>
        <row r="268">
          <cell r="A268" t="str">
            <v>2007.02.12</v>
          </cell>
          <cell r="B268" t="str">
            <v>USD_TOD</v>
          </cell>
          <cell r="C268">
            <v>0</v>
          </cell>
          <cell r="D268">
            <v>4116487707450</v>
          </cell>
          <cell r="E268">
            <v>33053222600</v>
          </cell>
        </row>
        <row r="269">
          <cell r="A269" t="str">
            <v>2007.02.13</v>
          </cell>
          <cell r="B269" t="str">
            <v>USD_TOD</v>
          </cell>
          <cell r="C269">
            <v>0</v>
          </cell>
          <cell r="D269">
            <v>5060804229600.5</v>
          </cell>
          <cell r="E269">
            <v>40763513850</v>
          </cell>
        </row>
        <row r="270">
          <cell r="A270" t="str">
            <v>2007.02.14</v>
          </cell>
          <cell r="B270" t="str">
            <v>USD_TOD</v>
          </cell>
          <cell r="C270">
            <v>0</v>
          </cell>
          <cell r="D270">
            <v>3742689859049</v>
          </cell>
          <cell r="E270">
            <v>30208926600</v>
          </cell>
        </row>
        <row r="271">
          <cell r="A271" t="str">
            <v>2007.02.15</v>
          </cell>
          <cell r="B271" t="str">
            <v>USD_TOD</v>
          </cell>
          <cell r="C271">
            <v>0</v>
          </cell>
          <cell r="D271">
            <v>4594080011087.5</v>
          </cell>
          <cell r="E271">
            <v>37056283250</v>
          </cell>
        </row>
        <row r="272">
          <cell r="A272" t="str">
            <v>2007.02.16</v>
          </cell>
          <cell r="B272" t="str">
            <v>USD_TOD</v>
          </cell>
          <cell r="C272">
            <v>0</v>
          </cell>
          <cell r="D272">
            <v>4754278601967.5</v>
          </cell>
          <cell r="E272">
            <v>38222873250</v>
          </cell>
        </row>
        <row r="273">
          <cell r="A273" t="str">
            <v>2007.02.20</v>
          </cell>
          <cell r="B273" t="str">
            <v>USD_TOD</v>
          </cell>
          <cell r="C273">
            <v>0</v>
          </cell>
          <cell r="D273">
            <v>2515396028773</v>
          </cell>
          <cell r="E273">
            <v>20191154100</v>
          </cell>
        </row>
        <row r="274">
          <cell r="A274" t="str">
            <v>2007.02.21</v>
          </cell>
          <cell r="B274" t="str">
            <v>USD_TOD</v>
          </cell>
          <cell r="C274">
            <v>0</v>
          </cell>
          <cell r="D274">
            <v>5278587411419.5</v>
          </cell>
          <cell r="E274">
            <v>42346680950</v>
          </cell>
        </row>
        <row r="275">
          <cell r="A275" t="str">
            <v>2007.02.22</v>
          </cell>
          <cell r="B275" t="str">
            <v>USD_TOD</v>
          </cell>
          <cell r="C275">
            <v>0</v>
          </cell>
          <cell r="D275">
            <v>5021519509240</v>
          </cell>
          <cell r="E275">
            <v>40373339800</v>
          </cell>
        </row>
        <row r="276">
          <cell r="A276" t="str">
            <v>2007.02.23</v>
          </cell>
          <cell r="B276" t="str">
            <v>USD_TOD</v>
          </cell>
          <cell r="C276">
            <v>0</v>
          </cell>
          <cell r="D276">
            <v>7148078657293</v>
          </cell>
          <cell r="E276">
            <v>57872532000</v>
          </cell>
        </row>
        <row r="277">
          <cell r="A277" t="str">
            <v>2007.02.26</v>
          </cell>
          <cell r="B277" t="str">
            <v>USD_TOD</v>
          </cell>
          <cell r="C277">
            <v>0</v>
          </cell>
          <cell r="D277">
            <v>4497548945565</v>
          </cell>
          <cell r="E277">
            <v>36377993200</v>
          </cell>
        </row>
        <row r="278">
          <cell r="A278" t="str">
            <v>2007.02.27</v>
          </cell>
          <cell r="B278" t="str">
            <v>USD_TOD</v>
          </cell>
          <cell r="C278">
            <v>0</v>
          </cell>
          <cell r="D278">
            <v>3391561731643</v>
          </cell>
          <cell r="E278">
            <v>27418485400</v>
          </cell>
        </row>
        <row r="279">
          <cell r="A279" t="str">
            <v>2007.02.28</v>
          </cell>
          <cell r="B279" t="str">
            <v>USD_TOD</v>
          </cell>
          <cell r="C279">
            <v>0</v>
          </cell>
          <cell r="D279">
            <v>4402963352443</v>
          </cell>
          <cell r="E279">
            <v>35395085100</v>
          </cell>
        </row>
        <row r="280">
          <cell r="A280" t="str">
            <v>2007.03.01</v>
          </cell>
          <cell r="B280" t="str">
            <v>USD_TOD</v>
          </cell>
          <cell r="C280">
            <v>0</v>
          </cell>
          <cell r="D280">
            <v>4365861933915.5</v>
          </cell>
          <cell r="E280">
            <v>34979646350</v>
          </cell>
        </row>
        <row r="281">
          <cell r="A281" t="str">
            <v>2007.03.02</v>
          </cell>
          <cell r="B281" t="str">
            <v>USD_TOD</v>
          </cell>
          <cell r="C281">
            <v>0</v>
          </cell>
          <cell r="D281">
            <v>5091492012614.5</v>
          </cell>
          <cell r="E281">
            <v>40666812150</v>
          </cell>
        </row>
        <row r="282">
          <cell r="A282" t="str">
            <v>2007.03.05</v>
          </cell>
          <cell r="B282" t="str">
            <v>USD_TOD</v>
          </cell>
          <cell r="C282">
            <v>0</v>
          </cell>
          <cell r="D282">
            <v>2981653216228.5</v>
          </cell>
          <cell r="E282">
            <v>23784317250</v>
          </cell>
        </row>
        <row r="283">
          <cell r="A283" t="str">
            <v>2007.03.06</v>
          </cell>
          <cell r="B283" t="str">
            <v>USD_TOD</v>
          </cell>
          <cell r="C283">
            <v>0</v>
          </cell>
          <cell r="D283">
            <v>5679617683152</v>
          </cell>
          <cell r="E283">
            <v>45533219800</v>
          </cell>
        </row>
        <row r="284">
          <cell r="A284" t="str">
            <v>2007.03.07</v>
          </cell>
          <cell r="B284" t="str">
            <v>USD_TOD</v>
          </cell>
          <cell r="C284">
            <v>0</v>
          </cell>
          <cell r="D284">
            <v>11363570217739.5</v>
          </cell>
          <cell r="E284">
            <v>91465775850</v>
          </cell>
        </row>
        <row r="285">
          <cell r="A285" t="str">
            <v>2007.03.12</v>
          </cell>
          <cell r="B285" t="str">
            <v>USD_TOD</v>
          </cell>
          <cell r="C285">
            <v>0</v>
          </cell>
          <cell r="D285">
            <v>15166999901674</v>
          </cell>
          <cell r="E285">
            <v>123010590700</v>
          </cell>
        </row>
        <row r="286">
          <cell r="A286" t="str">
            <v>2007.03.13</v>
          </cell>
          <cell r="B286" t="str">
            <v>USD_TOD</v>
          </cell>
          <cell r="C286">
            <v>0</v>
          </cell>
          <cell r="D286">
            <v>7427510306314</v>
          </cell>
          <cell r="E286">
            <v>60229800100</v>
          </cell>
        </row>
        <row r="287">
          <cell r="A287" t="str">
            <v>2007.03.14</v>
          </cell>
          <cell r="B287" t="str">
            <v>USD_TOD</v>
          </cell>
          <cell r="C287">
            <v>0</v>
          </cell>
          <cell r="D287">
            <v>8524354117740</v>
          </cell>
          <cell r="E287">
            <v>68970890000</v>
          </cell>
        </row>
        <row r="288">
          <cell r="A288" t="str">
            <v>2007.03.15</v>
          </cell>
          <cell r="B288" t="str">
            <v>USD_TOD</v>
          </cell>
          <cell r="C288">
            <v>0</v>
          </cell>
          <cell r="D288">
            <v>4539155444625.5</v>
          </cell>
          <cell r="E288">
            <v>36599858450</v>
          </cell>
        </row>
        <row r="289">
          <cell r="A289" t="str">
            <v>2007.03.16</v>
          </cell>
          <cell r="B289" t="str">
            <v>USD_TOD</v>
          </cell>
          <cell r="C289">
            <v>0</v>
          </cell>
          <cell r="D289">
            <v>4111483251960</v>
          </cell>
          <cell r="E289">
            <v>33155802200</v>
          </cell>
        </row>
        <row r="290">
          <cell r="A290" t="str">
            <v>2007.03.19</v>
          </cell>
          <cell r="B290" t="str">
            <v>USD_TOD</v>
          </cell>
          <cell r="C290">
            <v>0</v>
          </cell>
          <cell r="D290">
            <v>3594499522977.5</v>
          </cell>
          <cell r="E290">
            <v>29075281850</v>
          </cell>
        </row>
        <row r="291">
          <cell r="A291" t="str">
            <v>2007.03.20</v>
          </cell>
          <cell r="B291" t="str">
            <v>USD_TOD</v>
          </cell>
          <cell r="C291">
            <v>0</v>
          </cell>
          <cell r="D291">
            <v>5396551308016.5</v>
          </cell>
          <cell r="E291">
            <v>43604004650</v>
          </cell>
        </row>
        <row r="292">
          <cell r="A292" t="str">
            <v>2007.03.21</v>
          </cell>
          <cell r="B292" t="str">
            <v>USD_TOD</v>
          </cell>
          <cell r="C292">
            <v>0</v>
          </cell>
          <cell r="D292">
            <v>3764480771907.5</v>
          </cell>
          <cell r="E292">
            <v>30407730350</v>
          </cell>
        </row>
        <row r="293">
          <cell r="A293" t="str">
            <v>2007.03.26</v>
          </cell>
          <cell r="B293" t="str">
            <v>USD_TOD</v>
          </cell>
          <cell r="C293">
            <v>0</v>
          </cell>
          <cell r="D293">
            <v>7874097585902</v>
          </cell>
          <cell r="E293">
            <v>63880101200</v>
          </cell>
        </row>
        <row r="294">
          <cell r="A294" t="str">
            <v>2007.03.27</v>
          </cell>
          <cell r="B294" t="str">
            <v>USD_TOD</v>
          </cell>
          <cell r="C294">
            <v>0</v>
          </cell>
          <cell r="D294">
            <v>4589079361471</v>
          </cell>
          <cell r="E294">
            <v>37094317200</v>
          </cell>
        </row>
        <row r="295">
          <cell r="A295" t="str">
            <v>2007.03.28</v>
          </cell>
          <cell r="B295" t="str">
            <v>USD_TOD</v>
          </cell>
          <cell r="C295">
            <v>0</v>
          </cell>
          <cell r="D295">
            <v>4432399624412.5</v>
          </cell>
          <cell r="E295">
            <v>35769790050</v>
          </cell>
        </row>
        <row r="296">
          <cell r="A296" t="str">
            <v>2007.03.29</v>
          </cell>
          <cell r="B296" t="str">
            <v>USD_TOD</v>
          </cell>
          <cell r="C296">
            <v>0</v>
          </cell>
          <cell r="D296">
            <v>4684526934453.5</v>
          </cell>
          <cell r="E296">
            <v>37867915950</v>
          </cell>
        </row>
        <row r="297">
          <cell r="A297" t="str">
            <v>2007.03.30</v>
          </cell>
          <cell r="B297" t="str">
            <v>USD_TOD</v>
          </cell>
          <cell r="C297">
            <v>0</v>
          </cell>
          <cell r="D297">
            <v>5800126814878</v>
          </cell>
          <cell r="E297">
            <v>46844317200</v>
          </cell>
        </row>
        <row r="298">
          <cell r="A298" t="str">
            <v>2007.04.02</v>
          </cell>
          <cell r="B298" t="str">
            <v>USD_TOD</v>
          </cell>
          <cell r="C298">
            <v>0</v>
          </cell>
          <cell r="D298">
            <v>2926781128014.5</v>
          </cell>
          <cell r="E298">
            <v>23732151150</v>
          </cell>
        </row>
        <row r="299">
          <cell r="A299" t="str">
            <v>2007.04.03</v>
          </cell>
          <cell r="B299" t="str">
            <v>USD_TOD</v>
          </cell>
          <cell r="C299">
            <v>0</v>
          </cell>
          <cell r="D299">
            <v>3351429491270</v>
          </cell>
          <cell r="E299">
            <v>27125746700</v>
          </cell>
        </row>
        <row r="300">
          <cell r="A300" t="str">
            <v>2007.04.04</v>
          </cell>
          <cell r="B300" t="str">
            <v>USD_TOD</v>
          </cell>
          <cell r="C300">
            <v>0</v>
          </cell>
          <cell r="D300">
            <v>7883425646254</v>
          </cell>
          <cell r="E300">
            <v>63848505900</v>
          </cell>
        </row>
        <row r="301">
          <cell r="A301" t="str">
            <v>2007.04.05</v>
          </cell>
          <cell r="B301" t="str">
            <v>USD_TOD</v>
          </cell>
          <cell r="C301">
            <v>0</v>
          </cell>
          <cell r="D301">
            <v>5198988212992.5</v>
          </cell>
          <cell r="E301">
            <v>42130579950</v>
          </cell>
        </row>
        <row r="302">
          <cell r="A302" t="str">
            <v>2007.04.06</v>
          </cell>
          <cell r="B302" t="str">
            <v>USD_TOD</v>
          </cell>
          <cell r="C302">
            <v>0</v>
          </cell>
          <cell r="D302">
            <v>4831268631705</v>
          </cell>
          <cell r="E302">
            <v>39132993200</v>
          </cell>
        </row>
        <row r="303">
          <cell r="A303" t="str">
            <v>2007.04.09</v>
          </cell>
          <cell r="B303" t="str">
            <v>USD_TOD</v>
          </cell>
          <cell r="C303">
            <v>0</v>
          </cell>
          <cell r="D303">
            <v>3461582511384</v>
          </cell>
          <cell r="E303">
            <v>28150968600</v>
          </cell>
        </row>
        <row r="304">
          <cell r="A304" t="str">
            <v>2007.04.10</v>
          </cell>
          <cell r="B304" t="str">
            <v>USD_TOD</v>
          </cell>
          <cell r="C304">
            <v>0</v>
          </cell>
          <cell r="D304">
            <v>6918375316730.5</v>
          </cell>
          <cell r="E304">
            <v>56312574150</v>
          </cell>
        </row>
        <row r="305">
          <cell r="A305" t="str">
            <v>2007.04.11</v>
          </cell>
          <cell r="B305" t="str">
            <v>USD_TOD</v>
          </cell>
          <cell r="C305">
            <v>0</v>
          </cell>
          <cell r="D305">
            <v>5956363056704.5</v>
          </cell>
          <cell r="E305">
            <v>48670163950</v>
          </cell>
        </row>
        <row r="306">
          <cell r="A306" t="str">
            <v>2007.04.12</v>
          </cell>
          <cell r="B306" t="str">
            <v>USD_TOD</v>
          </cell>
          <cell r="C306">
            <v>0</v>
          </cell>
          <cell r="D306">
            <v>6392592005563</v>
          </cell>
          <cell r="E306">
            <v>52415274100</v>
          </cell>
        </row>
        <row r="307">
          <cell r="A307" t="str">
            <v>2007.04.13</v>
          </cell>
          <cell r="B307" t="str">
            <v>USD_TOD</v>
          </cell>
          <cell r="C307">
            <v>0</v>
          </cell>
          <cell r="D307">
            <v>6837583396641</v>
          </cell>
          <cell r="E307">
            <v>56099002600</v>
          </cell>
        </row>
        <row r="308">
          <cell r="A308" t="str">
            <v>2007.04.16</v>
          </cell>
          <cell r="B308" t="str">
            <v>USD_TOD</v>
          </cell>
          <cell r="C308">
            <v>0</v>
          </cell>
          <cell r="D308">
            <v>12251232565690.5</v>
          </cell>
          <cell r="E308">
            <v>100615285650</v>
          </cell>
        </row>
        <row r="309">
          <cell r="A309" t="str">
            <v>2007.04.17</v>
          </cell>
          <cell r="B309" t="str">
            <v>USD_TOD</v>
          </cell>
          <cell r="C309">
            <v>0</v>
          </cell>
          <cell r="D309">
            <v>5430899124455.5</v>
          </cell>
          <cell r="E309">
            <v>44510248550</v>
          </cell>
        </row>
        <row r="310">
          <cell r="A310" t="str">
            <v>2007.04.18</v>
          </cell>
          <cell r="B310" t="str">
            <v>USD_TOD</v>
          </cell>
          <cell r="C310">
            <v>0</v>
          </cell>
          <cell r="D310">
            <v>5444101382987</v>
          </cell>
          <cell r="E310">
            <v>44546626200</v>
          </cell>
        </row>
        <row r="311">
          <cell r="A311" t="str">
            <v>2007.04.19</v>
          </cell>
          <cell r="B311" t="str">
            <v>USD_TOD</v>
          </cell>
          <cell r="C311">
            <v>0</v>
          </cell>
          <cell r="D311">
            <v>5745258549366</v>
          </cell>
          <cell r="E311">
            <v>47202383300</v>
          </cell>
        </row>
        <row r="312">
          <cell r="A312" t="str">
            <v>2007.04.20</v>
          </cell>
          <cell r="B312" t="str">
            <v>USD_TOD</v>
          </cell>
          <cell r="C312">
            <v>0</v>
          </cell>
          <cell r="D312">
            <v>5538896552731.5</v>
          </cell>
          <cell r="E312">
            <v>45763030650</v>
          </cell>
        </row>
        <row r="313">
          <cell r="A313" t="str">
            <v>2007.04.23</v>
          </cell>
          <cell r="B313" t="str">
            <v>USD_TOD</v>
          </cell>
          <cell r="C313">
            <v>0</v>
          </cell>
          <cell r="D313">
            <v>3211591336027.5</v>
          </cell>
          <cell r="E313">
            <v>26569508650</v>
          </cell>
        </row>
        <row r="314">
          <cell r="A314" t="str">
            <v>2007.04.24</v>
          </cell>
          <cell r="B314" t="str">
            <v>USD_TOD</v>
          </cell>
          <cell r="C314">
            <v>0</v>
          </cell>
          <cell r="D314">
            <v>4630955230090</v>
          </cell>
          <cell r="E314">
            <v>38264458900</v>
          </cell>
        </row>
        <row r="315">
          <cell r="A315" t="str">
            <v>2007.04.25</v>
          </cell>
          <cell r="B315" t="str">
            <v>USD_TOD</v>
          </cell>
          <cell r="C315">
            <v>0</v>
          </cell>
          <cell r="D315">
            <v>3332788406478</v>
          </cell>
          <cell r="E315">
            <v>27564632000</v>
          </cell>
        </row>
        <row r="316">
          <cell r="A316" t="str">
            <v>2007.04.26</v>
          </cell>
          <cell r="B316" t="str">
            <v>USD_TOD</v>
          </cell>
          <cell r="C316">
            <v>0</v>
          </cell>
          <cell r="D316">
            <v>3925742425982.5</v>
          </cell>
          <cell r="E316">
            <v>32547809950</v>
          </cell>
        </row>
        <row r="317">
          <cell r="A317" t="str">
            <v>2007.04.27</v>
          </cell>
          <cell r="B317" t="str">
            <v>USD_TOD</v>
          </cell>
          <cell r="C317">
            <v>0</v>
          </cell>
          <cell r="D317">
            <v>6032936058507.5</v>
          </cell>
          <cell r="E317">
            <v>50276016450</v>
          </cell>
        </row>
        <row r="318">
          <cell r="A318" t="str">
            <v>2007.04.30</v>
          </cell>
          <cell r="B318" t="str">
            <v>USD_TOD</v>
          </cell>
          <cell r="C318">
            <v>0</v>
          </cell>
          <cell r="D318">
            <v>5147529444294</v>
          </cell>
          <cell r="E318">
            <v>42846099700</v>
          </cell>
        </row>
        <row r="319">
          <cell r="A319" t="str">
            <v>2007.05.02</v>
          </cell>
          <cell r="B319" t="str">
            <v>USD_TOD</v>
          </cell>
          <cell r="C319">
            <v>0</v>
          </cell>
          <cell r="D319">
            <v>3460850592904</v>
          </cell>
          <cell r="E319">
            <v>28795572500</v>
          </cell>
        </row>
        <row r="320">
          <cell r="A320" t="str">
            <v>2007.05.03</v>
          </cell>
          <cell r="B320" t="str">
            <v>USD_TOD</v>
          </cell>
          <cell r="C320">
            <v>0</v>
          </cell>
          <cell r="D320">
            <v>3550458270501.5</v>
          </cell>
          <cell r="E320">
            <v>29649795050</v>
          </cell>
        </row>
        <row r="321">
          <cell r="A321" t="str">
            <v>2007.05.04</v>
          </cell>
          <cell r="B321" t="str">
            <v>USD_TOD</v>
          </cell>
          <cell r="C321">
            <v>0</v>
          </cell>
          <cell r="D321">
            <v>5354627100522</v>
          </cell>
          <cell r="E321">
            <v>44907223200</v>
          </cell>
        </row>
        <row r="322">
          <cell r="A322" t="str">
            <v>2007.05.07</v>
          </cell>
          <cell r="B322" t="str">
            <v>USD_TOD</v>
          </cell>
          <cell r="C322">
            <v>0</v>
          </cell>
          <cell r="D322">
            <v>6126809652156</v>
          </cell>
          <cell r="E322">
            <v>51592240400</v>
          </cell>
        </row>
        <row r="323">
          <cell r="A323" t="str">
            <v>2007.05.08</v>
          </cell>
          <cell r="B323" t="str">
            <v>USD_TOD</v>
          </cell>
          <cell r="C323">
            <v>0</v>
          </cell>
          <cell r="D323">
            <v>3792968445273</v>
          </cell>
          <cell r="E323">
            <v>31742378400</v>
          </cell>
        </row>
        <row r="324">
          <cell r="A324" t="str">
            <v>2007.05.10</v>
          </cell>
          <cell r="B324" t="str">
            <v>USD_TOD</v>
          </cell>
          <cell r="C324">
            <v>0</v>
          </cell>
          <cell r="D324">
            <v>3565319986686.5</v>
          </cell>
          <cell r="E324">
            <v>29665217350</v>
          </cell>
        </row>
        <row r="325">
          <cell r="A325" t="str">
            <v>2007.05.11</v>
          </cell>
          <cell r="B325" t="str">
            <v>USD_TOD</v>
          </cell>
          <cell r="C325">
            <v>0</v>
          </cell>
          <cell r="D325">
            <v>8431067540819</v>
          </cell>
          <cell r="E325">
            <v>69997938500</v>
          </cell>
        </row>
        <row r="326">
          <cell r="A326" t="str">
            <v>2007.05.14</v>
          </cell>
          <cell r="B326" t="str">
            <v>USD_TOD</v>
          </cell>
          <cell r="C326">
            <v>0</v>
          </cell>
          <cell r="D326">
            <v>5250039961562.5</v>
          </cell>
          <cell r="E326">
            <v>43718451450</v>
          </cell>
        </row>
        <row r="327">
          <cell r="A327" t="str">
            <v>2007.05.15</v>
          </cell>
          <cell r="B327" t="str">
            <v>USD_TOD</v>
          </cell>
          <cell r="C327">
            <v>0</v>
          </cell>
          <cell r="D327">
            <v>6554350281332.5</v>
          </cell>
          <cell r="E327">
            <v>54851674650</v>
          </cell>
        </row>
        <row r="328">
          <cell r="A328" t="str">
            <v>2007.05.16</v>
          </cell>
          <cell r="B328" t="str">
            <v>USD_TOD</v>
          </cell>
          <cell r="C328">
            <v>0</v>
          </cell>
          <cell r="D328">
            <v>6303641926407.5</v>
          </cell>
          <cell r="E328">
            <v>52699092550</v>
          </cell>
        </row>
        <row r="329">
          <cell r="A329" t="str">
            <v>2007.05.17</v>
          </cell>
          <cell r="B329" t="str">
            <v>USD_TOD</v>
          </cell>
          <cell r="C329">
            <v>0</v>
          </cell>
          <cell r="D329">
            <v>16003727662648</v>
          </cell>
          <cell r="E329">
            <v>132879449200</v>
          </cell>
        </row>
        <row r="330">
          <cell r="A330" t="str">
            <v>2007.05.18</v>
          </cell>
          <cell r="B330" t="str">
            <v>USD_TOD</v>
          </cell>
          <cell r="C330">
            <v>0</v>
          </cell>
          <cell r="D330">
            <v>7606854591472</v>
          </cell>
          <cell r="E330">
            <v>63196653300</v>
          </cell>
        </row>
        <row r="331">
          <cell r="A331" t="str">
            <v>2007.05.21</v>
          </cell>
          <cell r="B331" t="str">
            <v>USD_TOD</v>
          </cell>
          <cell r="C331">
            <v>0</v>
          </cell>
          <cell r="D331">
            <v>4661313541058</v>
          </cell>
          <cell r="E331">
            <v>38803614300</v>
          </cell>
        </row>
        <row r="332">
          <cell r="A332" t="str">
            <v>2007.05.22</v>
          </cell>
          <cell r="B332" t="str">
            <v>USD_TOD</v>
          </cell>
          <cell r="C332">
            <v>0</v>
          </cell>
          <cell r="D332">
            <v>2784714908522.5</v>
          </cell>
          <cell r="E332">
            <v>23191063150</v>
          </cell>
        </row>
        <row r="333">
          <cell r="A333" t="str">
            <v>2007.05.23</v>
          </cell>
          <cell r="B333" t="str">
            <v>USD_TOD</v>
          </cell>
          <cell r="C333">
            <v>0</v>
          </cell>
          <cell r="D333">
            <v>7878190922743.5</v>
          </cell>
          <cell r="E333">
            <v>65677272950</v>
          </cell>
        </row>
        <row r="334">
          <cell r="A334" t="str">
            <v>2007.05.24</v>
          </cell>
          <cell r="B334" t="str">
            <v>USD_TOD</v>
          </cell>
          <cell r="C334">
            <v>0</v>
          </cell>
          <cell r="D334">
            <v>4420007571321.5</v>
          </cell>
          <cell r="E334">
            <v>36717710250</v>
          </cell>
        </row>
        <row r="335">
          <cell r="A335" t="str">
            <v>2007.05.25</v>
          </cell>
          <cell r="B335" t="str">
            <v>USD_TOD</v>
          </cell>
          <cell r="C335">
            <v>0</v>
          </cell>
          <cell r="D335">
            <v>9309276107399.5</v>
          </cell>
          <cell r="E335">
            <v>76985338650</v>
          </cell>
        </row>
        <row r="336">
          <cell r="A336" t="str">
            <v>2007.05.29</v>
          </cell>
          <cell r="B336" t="str">
            <v>USD_TOD</v>
          </cell>
          <cell r="C336">
            <v>0</v>
          </cell>
          <cell r="D336">
            <v>2969683321096.5</v>
          </cell>
          <cell r="E336">
            <v>24354241450</v>
          </cell>
        </row>
        <row r="337">
          <cell r="A337" t="str">
            <v>2007.05.30</v>
          </cell>
          <cell r="B337" t="str">
            <v>USD_TOD</v>
          </cell>
          <cell r="C337">
            <v>0</v>
          </cell>
          <cell r="D337">
            <v>7450746460782.5</v>
          </cell>
          <cell r="E337">
            <v>61271572750</v>
          </cell>
        </row>
        <row r="338">
          <cell r="A338" t="str">
            <v>2007.05.31</v>
          </cell>
          <cell r="B338" t="str">
            <v>USD_TOD</v>
          </cell>
          <cell r="C338">
            <v>0</v>
          </cell>
          <cell r="D338">
            <v>4287531927090.5</v>
          </cell>
          <cell r="E338">
            <v>35038374350</v>
          </cell>
        </row>
        <row r="339">
          <cell r="A339" t="str">
            <v>2007.06.01</v>
          </cell>
          <cell r="B339" t="str">
            <v>USD_TOD</v>
          </cell>
          <cell r="C339">
            <v>0</v>
          </cell>
          <cell r="D339">
            <v>5620154927889.5</v>
          </cell>
          <cell r="E339">
            <v>45997415250</v>
          </cell>
        </row>
        <row r="340">
          <cell r="A340" t="str">
            <v>2007.06.04</v>
          </cell>
          <cell r="B340" t="str">
            <v>USD_TOD</v>
          </cell>
          <cell r="C340">
            <v>0</v>
          </cell>
          <cell r="D340">
            <v>4545265730697</v>
          </cell>
          <cell r="E340">
            <v>37334296300</v>
          </cell>
        </row>
        <row r="341">
          <cell r="A341" t="str">
            <v>2007.06.05</v>
          </cell>
          <cell r="B341" t="str">
            <v>USD_TOD</v>
          </cell>
          <cell r="C341">
            <v>0</v>
          </cell>
          <cell r="D341">
            <v>8606266103319.5</v>
          </cell>
          <cell r="E341">
            <v>70729270450</v>
          </cell>
        </row>
        <row r="342">
          <cell r="A342" t="str">
            <v>2007.06.06</v>
          </cell>
          <cell r="B342" t="str">
            <v>USD_TOD</v>
          </cell>
          <cell r="C342">
            <v>0</v>
          </cell>
          <cell r="D342">
            <v>16850014467293</v>
          </cell>
          <cell r="E342">
            <v>139396820400</v>
          </cell>
        </row>
        <row r="343">
          <cell r="A343" t="str">
            <v>2007.06.07</v>
          </cell>
          <cell r="B343" t="str">
            <v>USD_TOD</v>
          </cell>
          <cell r="C343">
            <v>0</v>
          </cell>
          <cell r="D343">
            <v>6311184758230</v>
          </cell>
          <cell r="E343">
            <v>52177449500</v>
          </cell>
        </row>
        <row r="344">
          <cell r="A344" t="str">
            <v>2007.06.08</v>
          </cell>
          <cell r="B344" t="str">
            <v>USD_TOD</v>
          </cell>
          <cell r="C344">
            <v>0</v>
          </cell>
          <cell r="D344">
            <v>4529136116073</v>
          </cell>
          <cell r="E344">
            <v>37358398100</v>
          </cell>
        </row>
        <row r="345">
          <cell r="A345" t="str">
            <v>2007.06.11</v>
          </cell>
          <cell r="B345" t="str">
            <v>USD_TOD</v>
          </cell>
          <cell r="C345">
            <v>0</v>
          </cell>
          <cell r="D345">
            <v>10743010594449.5</v>
          </cell>
          <cell r="E345">
            <v>88180111650</v>
          </cell>
        </row>
        <row r="346">
          <cell r="A346" t="str">
            <v>2007.06.12</v>
          </cell>
          <cell r="B346" t="str">
            <v>USD_TOD</v>
          </cell>
          <cell r="C346">
            <v>0</v>
          </cell>
          <cell r="D346">
            <v>5301908540415.5</v>
          </cell>
          <cell r="E346">
            <v>43537746650</v>
          </cell>
        </row>
        <row r="347">
          <cell r="A347" t="str">
            <v>2007.06.13</v>
          </cell>
          <cell r="B347" t="str">
            <v>USD_TOD</v>
          </cell>
          <cell r="C347">
            <v>0</v>
          </cell>
          <cell r="D347">
            <v>4564226254102</v>
          </cell>
          <cell r="E347">
            <v>37454766500</v>
          </cell>
        </row>
        <row r="348">
          <cell r="A348" t="str">
            <v>2007.06.14</v>
          </cell>
          <cell r="B348" t="str">
            <v>USD_TOD</v>
          </cell>
          <cell r="C348">
            <v>0</v>
          </cell>
          <cell r="D348">
            <v>7859967756213</v>
          </cell>
          <cell r="E348">
            <v>64561422900</v>
          </cell>
        </row>
        <row r="349">
          <cell r="A349" t="str">
            <v>2007.06.15</v>
          </cell>
          <cell r="B349" t="str">
            <v>USD_TOD</v>
          </cell>
          <cell r="C349">
            <v>0</v>
          </cell>
          <cell r="D349">
            <v>25332912223506.5</v>
          </cell>
          <cell r="E349">
            <v>206649359350</v>
          </cell>
        </row>
        <row r="350">
          <cell r="A350" t="str">
            <v>2007.06.18</v>
          </cell>
          <cell r="B350" t="str">
            <v>USD_TOD</v>
          </cell>
          <cell r="C350">
            <v>0</v>
          </cell>
          <cell r="D350">
            <v>5706503973507</v>
          </cell>
          <cell r="E350">
            <v>46684893900</v>
          </cell>
        </row>
        <row r="351">
          <cell r="A351" t="str">
            <v>2007.06.19</v>
          </cell>
          <cell r="B351" t="str">
            <v>USD_TOD</v>
          </cell>
          <cell r="C351">
            <v>0</v>
          </cell>
          <cell r="D351">
            <v>10681946846860.5</v>
          </cell>
          <cell r="E351">
            <v>87286256450</v>
          </cell>
        </row>
        <row r="352">
          <cell r="A352" t="str">
            <v>2007.06.20</v>
          </cell>
          <cell r="B352" t="str">
            <v>USD_TOD</v>
          </cell>
          <cell r="C352">
            <v>0</v>
          </cell>
          <cell r="D352">
            <v>8278992355336</v>
          </cell>
          <cell r="E352">
            <v>67322251500</v>
          </cell>
        </row>
        <row r="353">
          <cell r="A353" t="str">
            <v>2007.06.21</v>
          </cell>
          <cell r="B353" t="str">
            <v>USD_TOD</v>
          </cell>
          <cell r="C353">
            <v>0</v>
          </cell>
          <cell r="D353">
            <v>11166993214706</v>
          </cell>
          <cell r="E353">
            <v>90791372800</v>
          </cell>
        </row>
        <row r="354">
          <cell r="A354" t="str">
            <v>2007.06.22</v>
          </cell>
          <cell r="B354" t="str">
            <v>USD_TOD</v>
          </cell>
          <cell r="C354">
            <v>0</v>
          </cell>
          <cell r="D354">
            <v>12018279708690</v>
          </cell>
          <cell r="E354">
            <v>98019233000</v>
          </cell>
        </row>
        <row r="355">
          <cell r="A355" t="str">
            <v>2007.06.25</v>
          </cell>
          <cell r="B355" t="str">
            <v>USD_TOD</v>
          </cell>
          <cell r="C355">
            <v>0</v>
          </cell>
          <cell r="D355">
            <v>7321777802053</v>
          </cell>
          <cell r="E355">
            <v>59891240900</v>
          </cell>
        </row>
        <row r="356">
          <cell r="A356" t="str">
            <v>2007.06.26</v>
          </cell>
          <cell r="B356" t="str">
            <v>USD_TOD</v>
          </cell>
          <cell r="C356">
            <v>0</v>
          </cell>
          <cell r="D356">
            <v>5666506691875.5</v>
          </cell>
          <cell r="E356">
            <v>46626264050</v>
          </cell>
        </row>
        <row r="357">
          <cell r="A357" t="str">
            <v>2007.06.27</v>
          </cell>
          <cell r="B357" t="str">
            <v>USD_TOD</v>
          </cell>
          <cell r="C357">
            <v>0</v>
          </cell>
          <cell r="D357">
            <v>16521975643660</v>
          </cell>
          <cell r="E357">
            <v>136420833800</v>
          </cell>
        </row>
        <row r="358">
          <cell r="A358" t="str">
            <v>2007.06.28</v>
          </cell>
          <cell r="B358" t="str">
            <v>USD_TOD</v>
          </cell>
          <cell r="C358">
            <v>0</v>
          </cell>
          <cell r="D358">
            <v>7481064758610</v>
          </cell>
          <cell r="E358">
            <v>61416939000</v>
          </cell>
        </row>
        <row r="359">
          <cell r="A359" t="str">
            <v>2007.06.29</v>
          </cell>
          <cell r="B359" t="str">
            <v>USD_TOD</v>
          </cell>
          <cell r="C359">
            <v>0</v>
          </cell>
          <cell r="D359">
            <v>13626221032768.5</v>
          </cell>
          <cell r="E359">
            <v>111428349050</v>
          </cell>
        </row>
        <row r="360">
          <cell r="A360" t="str">
            <v>2007.07.02</v>
          </cell>
          <cell r="B360" t="str">
            <v>USD_TOD</v>
          </cell>
          <cell r="C360">
            <v>0</v>
          </cell>
          <cell r="D360">
            <v>9061803535476</v>
          </cell>
          <cell r="E360">
            <v>74409683000</v>
          </cell>
        </row>
        <row r="361">
          <cell r="A361" t="str">
            <v>2007.07.03</v>
          </cell>
          <cell r="B361" t="str">
            <v>USD_TOD</v>
          </cell>
          <cell r="C361">
            <v>0</v>
          </cell>
          <cell r="D361">
            <v>10769142532136.5</v>
          </cell>
          <cell r="E361">
            <v>88373880850</v>
          </cell>
        </row>
        <row r="362">
          <cell r="A362" t="str">
            <v>2007.07.04</v>
          </cell>
          <cell r="B362" t="str">
            <v>USD_TOD</v>
          </cell>
          <cell r="C362">
            <v>0</v>
          </cell>
          <cell r="D362">
            <v>29639662990</v>
          </cell>
          <cell r="E362">
            <v>243777500</v>
          </cell>
        </row>
        <row r="363">
          <cell r="A363" t="str">
            <v>2007.07.05</v>
          </cell>
          <cell r="B363" t="str">
            <v>USD_TOD</v>
          </cell>
          <cell r="C363">
            <v>0</v>
          </cell>
          <cell r="D363">
            <v>4986794591472</v>
          </cell>
          <cell r="E363">
            <v>40924796600</v>
          </cell>
        </row>
        <row r="364">
          <cell r="A364" t="str">
            <v>2007.07.06</v>
          </cell>
          <cell r="B364" t="str">
            <v>USD_TOD</v>
          </cell>
          <cell r="C364">
            <v>0</v>
          </cell>
          <cell r="D364">
            <v>5448989272142.5</v>
          </cell>
          <cell r="E364">
            <v>44747816750</v>
          </cell>
        </row>
        <row r="365">
          <cell r="A365" t="str">
            <v>2007.07.09</v>
          </cell>
          <cell r="B365" t="str">
            <v>USD_TOD</v>
          </cell>
          <cell r="C365">
            <v>0</v>
          </cell>
          <cell r="D365">
            <v>4652800156073</v>
          </cell>
          <cell r="E365">
            <v>38186519800</v>
          </cell>
        </row>
        <row r="366">
          <cell r="A366" t="str">
            <v>2007.07.10</v>
          </cell>
          <cell r="B366" t="str">
            <v>USD_TOD</v>
          </cell>
          <cell r="C366">
            <v>0</v>
          </cell>
          <cell r="D366">
            <v>11676092719599</v>
          </cell>
          <cell r="E366">
            <v>95944189900</v>
          </cell>
        </row>
        <row r="367">
          <cell r="A367" t="str">
            <v>2007.07.11</v>
          </cell>
          <cell r="B367" t="str">
            <v>USD_TOD</v>
          </cell>
          <cell r="C367">
            <v>0</v>
          </cell>
          <cell r="D367">
            <v>4453866843662.5</v>
          </cell>
          <cell r="E367">
            <v>36754907150</v>
          </cell>
        </row>
        <row r="368">
          <cell r="A368" t="str">
            <v>2007.07.12</v>
          </cell>
          <cell r="B368" t="str">
            <v>USD_TOD</v>
          </cell>
          <cell r="C368">
            <v>0</v>
          </cell>
          <cell r="D368">
            <v>8896619153788.5</v>
          </cell>
          <cell r="E368">
            <v>73143837850</v>
          </cell>
        </row>
        <row r="369">
          <cell r="A369" t="str">
            <v>2007.07.13</v>
          </cell>
          <cell r="B369" t="str">
            <v>USD_TOD</v>
          </cell>
          <cell r="C369">
            <v>0</v>
          </cell>
          <cell r="D369">
            <v>8343327473509</v>
          </cell>
          <cell r="E369">
            <v>68428662700</v>
          </cell>
        </row>
        <row r="370">
          <cell r="A370" t="str">
            <v>2007.07.16</v>
          </cell>
          <cell r="B370" t="str">
            <v>USD_TOD</v>
          </cell>
          <cell r="C370">
            <v>0</v>
          </cell>
          <cell r="D370">
            <v>5724699648064.5</v>
          </cell>
          <cell r="E370">
            <v>46940462450</v>
          </cell>
        </row>
        <row r="371">
          <cell r="A371" t="str">
            <v>2007.07.17</v>
          </cell>
          <cell r="B371" t="str">
            <v>USD_TOD</v>
          </cell>
          <cell r="C371">
            <v>0</v>
          </cell>
          <cell r="D371">
            <v>6375220019727</v>
          </cell>
          <cell r="E371">
            <v>52414110700</v>
          </cell>
        </row>
        <row r="372">
          <cell r="A372" t="str">
            <v>2007.07.18</v>
          </cell>
          <cell r="B372" t="str">
            <v>USD_TOD</v>
          </cell>
          <cell r="C372">
            <v>0</v>
          </cell>
          <cell r="D372">
            <v>7534055821373.5</v>
          </cell>
          <cell r="E372">
            <v>61779511050</v>
          </cell>
        </row>
        <row r="373">
          <cell r="A373" t="str">
            <v>2007.07.19</v>
          </cell>
          <cell r="B373" t="str">
            <v>USD_TOD</v>
          </cell>
          <cell r="C373">
            <v>0</v>
          </cell>
          <cell r="D373">
            <v>6053726924623.5</v>
          </cell>
          <cell r="E373">
            <v>49630023150</v>
          </cell>
        </row>
        <row r="374">
          <cell r="A374" t="str">
            <v>2007.07.20</v>
          </cell>
          <cell r="B374" t="str">
            <v>USD_TOD</v>
          </cell>
          <cell r="C374">
            <v>0</v>
          </cell>
          <cell r="D374">
            <v>3961728001170.5</v>
          </cell>
          <cell r="E374">
            <v>32477225850</v>
          </cell>
        </row>
        <row r="375">
          <cell r="A375" t="str">
            <v>2007.07.23</v>
          </cell>
          <cell r="B375" t="str">
            <v>USD_TOD</v>
          </cell>
          <cell r="C375">
            <v>0</v>
          </cell>
          <cell r="D375">
            <v>3120384506462.5</v>
          </cell>
          <cell r="E375">
            <v>25580461750</v>
          </cell>
        </row>
        <row r="376">
          <cell r="A376" t="str">
            <v>2007.07.24</v>
          </cell>
          <cell r="B376" t="str">
            <v>USD_TOD</v>
          </cell>
          <cell r="C376">
            <v>0</v>
          </cell>
          <cell r="D376">
            <v>10265618252778.5</v>
          </cell>
          <cell r="E376">
            <v>83901483550</v>
          </cell>
        </row>
        <row r="377">
          <cell r="A377" t="str">
            <v>2007.07.25</v>
          </cell>
          <cell r="B377" t="str">
            <v>USD_TOD</v>
          </cell>
          <cell r="C377">
            <v>0</v>
          </cell>
          <cell r="D377">
            <v>7254604449049.5</v>
          </cell>
          <cell r="E377">
            <v>59288326350</v>
          </cell>
        </row>
        <row r="378">
          <cell r="A378" t="str">
            <v>2007.07.26</v>
          </cell>
          <cell r="B378" t="str">
            <v>USD_TOD</v>
          </cell>
          <cell r="C378">
            <v>0</v>
          </cell>
          <cell r="D378">
            <v>4147585804955.5</v>
          </cell>
          <cell r="E378">
            <v>33788816950</v>
          </cell>
        </row>
        <row r="379">
          <cell r="A379" t="str">
            <v>2007.07.27</v>
          </cell>
          <cell r="B379" t="str">
            <v>USD_TOD</v>
          </cell>
          <cell r="C379">
            <v>0</v>
          </cell>
          <cell r="D379">
            <v>4797363282773.5</v>
          </cell>
          <cell r="E379">
            <v>38909081250</v>
          </cell>
        </row>
        <row r="380">
          <cell r="A380" t="str">
            <v>2007.07.30</v>
          </cell>
          <cell r="B380" t="str">
            <v>USD_TOD</v>
          </cell>
          <cell r="C380">
            <v>0</v>
          </cell>
          <cell r="D380">
            <v>14364967262544</v>
          </cell>
          <cell r="E380">
            <v>116236311800</v>
          </cell>
        </row>
        <row r="381">
          <cell r="A381" t="str">
            <v>2007.07.31</v>
          </cell>
          <cell r="B381" t="str">
            <v>USD_TOD</v>
          </cell>
          <cell r="C381">
            <v>0</v>
          </cell>
          <cell r="D381">
            <v>3561567648101.5</v>
          </cell>
          <cell r="E381">
            <v>28824319250</v>
          </cell>
        </row>
        <row r="382">
          <cell r="A382" t="str">
            <v>2007.08.01</v>
          </cell>
          <cell r="B382" t="str">
            <v>USD_TOD</v>
          </cell>
          <cell r="C382">
            <v>0</v>
          </cell>
          <cell r="D382">
            <v>4152676465566.5</v>
          </cell>
          <cell r="E382">
            <v>33654740350</v>
          </cell>
        </row>
        <row r="383">
          <cell r="A383" t="str">
            <v>2007.08.02</v>
          </cell>
          <cell r="B383" t="str">
            <v>USD_TOD</v>
          </cell>
          <cell r="C383">
            <v>0</v>
          </cell>
          <cell r="D383">
            <v>5126753845113.5</v>
          </cell>
          <cell r="E383">
            <v>41533678350</v>
          </cell>
        </row>
        <row r="384">
          <cell r="A384" t="str">
            <v>2007.08.03</v>
          </cell>
          <cell r="B384" t="str">
            <v>USD_TOD</v>
          </cell>
          <cell r="C384">
            <v>0</v>
          </cell>
          <cell r="D384">
            <v>8088001263454.5</v>
          </cell>
          <cell r="E384">
            <v>65265797250</v>
          </cell>
        </row>
        <row r="385">
          <cell r="A385" t="str">
            <v>2007.08.06</v>
          </cell>
          <cell r="B385" t="str">
            <v>USD_TOD</v>
          </cell>
          <cell r="C385">
            <v>0</v>
          </cell>
          <cell r="D385">
            <v>9150115909279</v>
          </cell>
          <cell r="E385">
            <v>73530640400</v>
          </cell>
        </row>
        <row r="386">
          <cell r="A386" t="str">
            <v>2007.08.07</v>
          </cell>
          <cell r="B386" t="str">
            <v>USD_TOD</v>
          </cell>
          <cell r="C386">
            <v>0</v>
          </cell>
          <cell r="D386">
            <v>13744540140940</v>
          </cell>
          <cell r="E386">
            <v>110268880000</v>
          </cell>
        </row>
        <row r="387">
          <cell r="A387" t="str">
            <v>2007.08.08</v>
          </cell>
          <cell r="B387" t="str">
            <v>USD_TOD</v>
          </cell>
          <cell r="C387">
            <v>0</v>
          </cell>
          <cell r="D387">
            <v>6321596279072</v>
          </cell>
          <cell r="E387">
            <v>50755093300</v>
          </cell>
        </row>
        <row r="388">
          <cell r="A388" t="str">
            <v>2007.08.09</v>
          </cell>
          <cell r="B388" t="str">
            <v>USD_TOD</v>
          </cell>
          <cell r="C388">
            <v>0</v>
          </cell>
          <cell r="D388">
            <v>6433151463782</v>
          </cell>
          <cell r="E388">
            <v>51582720200</v>
          </cell>
        </row>
        <row r="389">
          <cell r="A389" t="str">
            <v>2007.08.10</v>
          </cell>
          <cell r="B389" t="str">
            <v>USD_TOD</v>
          </cell>
          <cell r="C389">
            <v>0</v>
          </cell>
          <cell r="D389">
            <v>16940949850048</v>
          </cell>
          <cell r="E389">
            <v>135568389300</v>
          </cell>
        </row>
        <row r="390">
          <cell r="A390" t="str">
            <v>2007.08.13</v>
          </cell>
          <cell r="B390" t="str">
            <v>USD_TOD</v>
          </cell>
          <cell r="C390">
            <v>0</v>
          </cell>
          <cell r="D390">
            <v>18456682481061.5</v>
          </cell>
          <cell r="E390">
            <v>147383014050</v>
          </cell>
        </row>
        <row r="391">
          <cell r="A391" t="str">
            <v>2007.08.14</v>
          </cell>
          <cell r="B391" t="str">
            <v>USD_TOD</v>
          </cell>
          <cell r="C391">
            <v>0</v>
          </cell>
          <cell r="D391">
            <v>8653133176948.5</v>
          </cell>
          <cell r="E391">
            <v>69033720350</v>
          </cell>
        </row>
        <row r="392">
          <cell r="A392" t="str">
            <v>2007.08.15</v>
          </cell>
          <cell r="B392" t="str">
            <v>USD_TOD</v>
          </cell>
          <cell r="C392">
            <v>0</v>
          </cell>
          <cell r="D392">
            <v>9371279861605</v>
          </cell>
          <cell r="E392">
            <v>74893134100</v>
          </cell>
        </row>
        <row r="393">
          <cell r="A393" t="str">
            <v>2007.08.16</v>
          </cell>
          <cell r="B393" t="str">
            <v>USD_TOD</v>
          </cell>
          <cell r="C393">
            <v>0</v>
          </cell>
          <cell r="D393">
            <v>14907711195587.5</v>
          </cell>
          <cell r="E393">
            <v>118946442450</v>
          </cell>
        </row>
        <row r="394">
          <cell r="A394" t="str">
            <v>2007.08.17</v>
          </cell>
          <cell r="B394" t="str">
            <v>USD_TOD</v>
          </cell>
          <cell r="C394">
            <v>0</v>
          </cell>
          <cell r="D394">
            <v>22587498890596</v>
          </cell>
          <cell r="E394">
            <v>180765550100</v>
          </cell>
        </row>
        <row r="395">
          <cell r="A395" t="str">
            <v>2007.08.20</v>
          </cell>
          <cell r="B395" t="str">
            <v>USD_TOD</v>
          </cell>
          <cell r="C395">
            <v>0</v>
          </cell>
          <cell r="D395">
            <v>5640053407204.5</v>
          </cell>
          <cell r="E395">
            <v>45116456150</v>
          </cell>
        </row>
        <row r="396">
          <cell r="A396" t="str">
            <v>2007.08.21</v>
          </cell>
          <cell r="B396" t="str">
            <v>USD_TOD</v>
          </cell>
          <cell r="C396">
            <v>0</v>
          </cell>
          <cell r="D396">
            <v>5765614249402.5</v>
          </cell>
          <cell r="E396">
            <v>46109323950</v>
          </cell>
        </row>
        <row r="397">
          <cell r="A397" t="str">
            <v>2007.08.22</v>
          </cell>
          <cell r="B397" t="str">
            <v>USD_TOD</v>
          </cell>
          <cell r="C397">
            <v>0</v>
          </cell>
          <cell r="D397">
            <v>10575706887902</v>
          </cell>
          <cell r="E397">
            <v>84548399300</v>
          </cell>
        </row>
        <row r="398">
          <cell r="A398" t="str">
            <v>2007.08.23</v>
          </cell>
          <cell r="B398" t="str">
            <v>USD_TOD</v>
          </cell>
          <cell r="C398">
            <v>0</v>
          </cell>
          <cell r="D398">
            <v>15398774395675.5</v>
          </cell>
          <cell r="E398">
            <v>122889009450</v>
          </cell>
        </row>
        <row r="399">
          <cell r="A399" t="str">
            <v>2007.08.24</v>
          </cell>
          <cell r="B399" t="str">
            <v>USD_TOD</v>
          </cell>
          <cell r="C399">
            <v>0</v>
          </cell>
          <cell r="D399">
            <v>19394518919075</v>
          </cell>
          <cell r="E399">
            <v>154451833200</v>
          </cell>
        </row>
        <row r="400">
          <cell r="A400" t="str">
            <v>2007.08.27</v>
          </cell>
          <cell r="B400" t="str">
            <v>USD_TOD</v>
          </cell>
          <cell r="C400">
            <v>0</v>
          </cell>
          <cell r="D400">
            <v>14061587388003.5</v>
          </cell>
          <cell r="E400">
            <v>111640176950</v>
          </cell>
        </row>
        <row r="401">
          <cell r="A401" t="str">
            <v>2007.08.28</v>
          </cell>
          <cell r="B401" t="str">
            <v>USD_TOD</v>
          </cell>
          <cell r="C401">
            <v>0</v>
          </cell>
          <cell r="D401">
            <v>10693226643166</v>
          </cell>
          <cell r="E401">
            <v>84811923700</v>
          </cell>
        </row>
        <row r="402">
          <cell r="A402" t="str">
            <v>2007.08.29</v>
          </cell>
          <cell r="B402" t="str">
            <v>USD_TOD</v>
          </cell>
          <cell r="C402">
            <v>0</v>
          </cell>
          <cell r="D402">
            <v>18954487917780.5</v>
          </cell>
          <cell r="E402">
            <v>150174956850</v>
          </cell>
        </row>
        <row r="403">
          <cell r="A403" t="str">
            <v>2007.09.04</v>
          </cell>
          <cell r="B403" t="str">
            <v>USD_TOD</v>
          </cell>
          <cell r="C403">
            <v>0</v>
          </cell>
          <cell r="D403">
            <v>12157087493629</v>
          </cell>
          <cell r="E403">
            <v>98188188300</v>
          </cell>
        </row>
        <row r="404">
          <cell r="A404" t="str">
            <v>2007.09.05</v>
          </cell>
          <cell r="B404" t="str">
            <v>USD_TOD</v>
          </cell>
          <cell r="C404">
            <v>0</v>
          </cell>
          <cell r="D404">
            <v>15331381503979.5</v>
          </cell>
          <cell r="E404">
            <v>124567677850</v>
          </cell>
        </row>
        <row r="405">
          <cell r="A405" t="str">
            <v>2007.09.06</v>
          </cell>
          <cell r="B405" t="str">
            <v>USD_TOD</v>
          </cell>
          <cell r="C405">
            <v>0</v>
          </cell>
          <cell r="D405">
            <v>9689109889572.5</v>
          </cell>
          <cell r="E405">
            <v>78983394150</v>
          </cell>
        </row>
        <row r="406">
          <cell r="A406" t="str">
            <v>2007.09.07</v>
          </cell>
          <cell r="B406" t="str">
            <v>USD_TOD</v>
          </cell>
          <cell r="C406">
            <v>0</v>
          </cell>
          <cell r="D406">
            <v>8023037583116.5</v>
          </cell>
          <cell r="E406">
            <v>65654620750</v>
          </cell>
        </row>
        <row r="407">
          <cell r="A407" t="str">
            <v>2007.09.10</v>
          </cell>
          <cell r="B407" t="str">
            <v>USD_TOD</v>
          </cell>
          <cell r="C407">
            <v>0</v>
          </cell>
          <cell r="D407">
            <v>9338117983484</v>
          </cell>
          <cell r="E407">
            <v>76436721200</v>
          </cell>
        </row>
        <row r="408">
          <cell r="A408" t="str">
            <v>2007.09.11</v>
          </cell>
          <cell r="B408" t="str">
            <v>USD_TOD</v>
          </cell>
          <cell r="C408">
            <v>0</v>
          </cell>
          <cell r="D408">
            <v>5893362548494.5</v>
          </cell>
          <cell r="E408">
            <v>48254494650</v>
          </cell>
        </row>
        <row r="409">
          <cell r="A409" t="str">
            <v>2007.09.12</v>
          </cell>
          <cell r="B409" t="str">
            <v>USD_TOD</v>
          </cell>
          <cell r="C409">
            <v>0</v>
          </cell>
          <cell r="D409">
            <v>6001166070998</v>
          </cell>
          <cell r="E409">
            <v>49140398000</v>
          </cell>
        </row>
        <row r="410">
          <cell r="A410" t="str">
            <v>2007.09.13</v>
          </cell>
          <cell r="B410" t="str">
            <v>USD_TOD</v>
          </cell>
          <cell r="C410">
            <v>0</v>
          </cell>
          <cell r="D410">
            <v>5959276608336</v>
          </cell>
          <cell r="E410">
            <v>48954870300</v>
          </cell>
        </row>
        <row r="411">
          <cell r="A411" t="str">
            <v>2007.09.14</v>
          </cell>
          <cell r="B411" t="str">
            <v>USD_TOD</v>
          </cell>
          <cell r="C411">
            <v>0</v>
          </cell>
          <cell r="D411">
            <v>5149710612463.5</v>
          </cell>
          <cell r="E411">
            <v>42329837850</v>
          </cell>
        </row>
        <row r="412">
          <cell r="A412" t="str">
            <v>2007.09.17</v>
          </cell>
          <cell r="B412" t="str">
            <v>USD_TOD</v>
          </cell>
          <cell r="C412">
            <v>0</v>
          </cell>
          <cell r="D412">
            <v>8524814767748</v>
          </cell>
          <cell r="E412">
            <v>70120569000</v>
          </cell>
        </row>
        <row r="413">
          <cell r="A413" t="str">
            <v>2007.09.18</v>
          </cell>
          <cell r="B413" t="str">
            <v>USD_TOD</v>
          </cell>
          <cell r="C413">
            <v>0</v>
          </cell>
          <cell r="D413">
            <v>5545216722902.5</v>
          </cell>
          <cell r="E413">
            <v>45641151950</v>
          </cell>
        </row>
        <row r="414">
          <cell r="A414" t="str">
            <v>2007.09.19</v>
          </cell>
          <cell r="B414" t="str">
            <v>USD_TOD</v>
          </cell>
          <cell r="C414">
            <v>0</v>
          </cell>
          <cell r="D414">
            <v>3812018204406</v>
          </cell>
          <cell r="E414">
            <v>31426989300</v>
          </cell>
        </row>
        <row r="415">
          <cell r="A415" t="str">
            <v>2007.09.20</v>
          </cell>
          <cell r="B415" t="str">
            <v>USD_TOD</v>
          </cell>
          <cell r="C415">
            <v>0</v>
          </cell>
          <cell r="D415">
            <v>4312278930523</v>
          </cell>
          <cell r="E415">
            <v>35564808200</v>
          </cell>
        </row>
        <row r="416">
          <cell r="A416" t="str">
            <v>2007.09.21</v>
          </cell>
          <cell r="B416" t="str">
            <v>USD_TOD</v>
          </cell>
          <cell r="C416">
            <v>0</v>
          </cell>
          <cell r="D416">
            <v>6354183432397.5</v>
          </cell>
          <cell r="E416">
            <v>52376724050</v>
          </cell>
        </row>
        <row r="417">
          <cell r="A417" t="str">
            <v>2007.09.24</v>
          </cell>
          <cell r="B417" t="str">
            <v>USD_TOD</v>
          </cell>
          <cell r="C417">
            <v>0</v>
          </cell>
          <cell r="D417">
            <v>10083041718801</v>
          </cell>
          <cell r="E417">
            <v>83140380300</v>
          </cell>
        </row>
        <row r="418">
          <cell r="A418" t="str">
            <v>2007.09.25</v>
          </cell>
          <cell r="B418" t="str">
            <v>USD_TOD</v>
          </cell>
          <cell r="C418">
            <v>0</v>
          </cell>
          <cell r="D418">
            <v>4588124400525.5</v>
          </cell>
          <cell r="E418">
            <v>37827818750</v>
          </cell>
        </row>
        <row r="419">
          <cell r="A419" t="str">
            <v>2007.09.26</v>
          </cell>
          <cell r="B419" t="str">
            <v>USD_TOD</v>
          </cell>
          <cell r="C419">
            <v>0</v>
          </cell>
          <cell r="D419">
            <v>8139254721827</v>
          </cell>
          <cell r="E419">
            <v>67111076800</v>
          </cell>
        </row>
        <row r="420">
          <cell r="A420" t="str">
            <v>2007.09.27</v>
          </cell>
          <cell r="B420" t="str">
            <v>USD_TOD</v>
          </cell>
          <cell r="C420">
            <v>0</v>
          </cell>
          <cell r="D420">
            <v>3371152448728</v>
          </cell>
          <cell r="E420">
            <v>27820847700</v>
          </cell>
        </row>
        <row r="421">
          <cell r="A421" t="str">
            <v>2007.09.28</v>
          </cell>
          <cell r="B421" t="str">
            <v>USD_TOD</v>
          </cell>
          <cell r="C421">
            <v>0</v>
          </cell>
          <cell r="D421">
            <v>5181032781174.5</v>
          </cell>
          <cell r="E421">
            <v>42847680750</v>
          </cell>
        </row>
        <row r="422">
          <cell r="A422" t="str">
            <v>2007.10.01</v>
          </cell>
          <cell r="B422" t="str">
            <v>USD_TOD</v>
          </cell>
          <cell r="C422">
            <v>0</v>
          </cell>
          <cell r="D422">
            <v>7950614126097</v>
          </cell>
          <cell r="E422">
            <v>65733697600</v>
          </cell>
        </row>
        <row r="423">
          <cell r="A423" t="str">
            <v>2007.10.02</v>
          </cell>
          <cell r="B423" t="str">
            <v>USD_TOD</v>
          </cell>
          <cell r="C423">
            <v>0</v>
          </cell>
          <cell r="D423">
            <v>5091256302050.5</v>
          </cell>
          <cell r="E423">
            <v>42088612850</v>
          </cell>
        </row>
        <row r="424">
          <cell r="A424" t="str">
            <v>2007.10.03</v>
          </cell>
          <cell r="B424" t="str">
            <v>USD_TOD</v>
          </cell>
          <cell r="C424">
            <v>0</v>
          </cell>
          <cell r="D424">
            <v>2953956045440.5</v>
          </cell>
          <cell r="E424">
            <v>24420772050</v>
          </cell>
        </row>
        <row r="425">
          <cell r="A425" t="str">
            <v>2007.10.04</v>
          </cell>
          <cell r="B425" t="str">
            <v>USD_TOD</v>
          </cell>
          <cell r="C425">
            <v>0</v>
          </cell>
          <cell r="D425">
            <v>3090171467050.5</v>
          </cell>
          <cell r="E425">
            <v>25543272350</v>
          </cell>
        </row>
        <row r="426">
          <cell r="A426" t="str">
            <v>2007.10.05</v>
          </cell>
          <cell r="B426" t="str">
            <v>USD_TOD</v>
          </cell>
          <cell r="C426">
            <v>0</v>
          </cell>
          <cell r="D426">
            <v>2305809703807.5</v>
          </cell>
          <cell r="E426">
            <v>19072608250</v>
          </cell>
        </row>
        <row r="427">
          <cell r="A427" t="str">
            <v>2007.10.09</v>
          </cell>
          <cell r="B427" t="str">
            <v>USD_TOD</v>
          </cell>
          <cell r="C427">
            <v>0</v>
          </cell>
          <cell r="D427">
            <v>4753433109895</v>
          </cell>
          <cell r="E427">
            <v>39302057200</v>
          </cell>
        </row>
        <row r="428">
          <cell r="A428" t="str">
            <v>2007.10.10</v>
          </cell>
          <cell r="B428" t="str">
            <v>USD_TOD</v>
          </cell>
          <cell r="C428">
            <v>0</v>
          </cell>
          <cell r="D428">
            <v>5169930672337.5</v>
          </cell>
          <cell r="E428">
            <v>42747369250</v>
          </cell>
        </row>
        <row r="429">
          <cell r="A429" t="str">
            <v>2007.10.11</v>
          </cell>
          <cell r="B429" t="str">
            <v>USD_TOD</v>
          </cell>
          <cell r="C429">
            <v>0</v>
          </cell>
          <cell r="D429">
            <v>2327051383210</v>
          </cell>
          <cell r="E429">
            <v>19244787400</v>
          </cell>
        </row>
        <row r="430">
          <cell r="A430" t="str">
            <v>2007.10.12</v>
          </cell>
          <cell r="B430" t="str">
            <v>USD_TOD</v>
          </cell>
          <cell r="C430">
            <v>0</v>
          </cell>
          <cell r="D430">
            <v>3702344891155.5</v>
          </cell>
          <cell r="E430">
            <v>30652281850</v>
          </cell>
        </row>
        <row r="431">
          <cell r="A431" t="str">
            <v>2007.10.15</v>
          </cell>
          <cell r="B431" t="str">
            <v>USD_TOD</v>
          </cell>
          <cell r="C431">
            <v>0</v>
          </cell>
          <cell r="D431">
            <v>2345623294621</v>
          </cell>
          <cell r="E431">
            <v>19441847300</v>
          </cell>
        </row>
        <row r="432">
          <cell r="A432" t="str">
            <v>2007.10.16</v>
          </cell>
          <cell r="B432" t="str">
            <v>USD_TOD</v>
          </cell>
          <cell r="C432">
            <v>0</v>
          </cell>
          <cell r="D432">
            <v>4358689171624</v>
          </cell>
          <cell r="E432">
            <v>36096901600</v>
          </cell>
        </row>
        <row r="433">
          <cell r="A433" t="str">
            <v>2007.10.17</v>
          </cell>
          <cell r="B433" t="str">
            <v>USD_TOD</v>
          </cell>
          <cell r="C433">
            <v>0</v>
          </cell>
          <cell r="D433">
            <v>5066681350845</v>
          </cell>
          <cell r="E433">
            <v>41951601500</v>
          </cell>
        </row>
        <row r="434">
          <cell r="A434" t="str">
            <v>2007.10.18</v>
          </cell>
          <cell r="B434" t="str">
            <v>USD_TOD</v>
          </cell>
          <cell r="C434">
            <v>0</v>
          </cell>
          <cell r="D434">
            <v>2783606324688</v>
          </cell>
          <cell r="E434">
            <v>23058545900</v>
          </cell>
        </row>
        <row r="435">
          <cell r="A435" t="str">
            <v>2007.10.19</v>
          </cell>
          <cell r="B435" t="str">
            <v>USD_TOD</v>
          </cell>
          <cell r="C435">
            <v>0</v>
          </cell>
          <cell r="D435">
            <v>6134518404384</v>
          </cell>
          <cell r="E435">
            <v>50873289400</v>
          </cell>
        </row>
        <row r="436">
          <cell r="A436" t="str">
            <v>2007.10.22</v>
          </cell>
          <cell r="B436" t="str">
            <v>USD_TOD</v>
          </cell>
          <cell r="C436">
            <v>0</v>
          </cell>
          <cell r="D436">
            <v>3919397353675.5</v>
          </cell>
          <cell r="E436">
            <v>32464221450</v>
          </cell>
        </row>
        <row r="437">
          <cell r="A437" t="str">
            <v>2007.10.23</v>
          </cell>
          <cell r="B437" t="str">
            <v>USD_TOD</v>
          </cell>
          <cell r="C437">
            <v>0</v>
          </cell>
          <cell r="D437">
            <v>4901413889154</v>
          </cell>
          <cell r="E437">
            <v>40594385300</v>
          </cell>
        </row>
        <row r="438">
          <cell r="A438" t="str">
            <v>2007.10.24</v>
          </cell>
          <cell r="B438" t="str">
            <v>USD_TOD</v>
          </cell>
          <cell r="C438">
            <v>0</v>
          </cell>
          <cell r="D438">
            <v>4114205554318</v>
          </cell>
          <cell r="E438">
            <v>34074772300</v>
          </cell>
        </row>
        <row r="439">
          <cell r="A439" t="str">
            <v>2007.10.29</v>
          </cell>
          <cell r="B439" t="str">
            <v>USD_TOD</v>
          </cell>
          <cell r="C439">
            <v>0</v>
          </cell>
          <cell r="D439">
            <v>3815709104176</v>
          </cell>
          <cell r="E439">
            <v>31596852600</v>
          </cell>
        </row>
        <row r="440">
          <cell r="A440" t="str">
            <v>2007.10.30</v>
          </cell>
          <cell r="B440" t="str">
            <v>USD_TOD</v>
          </cell>
          <cell r="C440">
            <v>0</v>
          </cell>
          <cell r="D440">
            <v>3007348809426</v>
          </cell>
          <cell r="E440">
            <v>24885801600</v>
          </cell>
        </row>
        <row r="441">
          <cell r="A441" t="str">
            <v>2007.10.31</v>
          </cell>
          <cell r="B441" t="str">
            <v>USD_TOD</v>
          </cell>
          <cell r="C441">
            <v>0</v>
          </cell>
          <cell r="D441">
            <v>3504867376051.5</v>
          </cell>
          <cell r="E441">
            <v>28989599150</v>
          </cell>
        </row>
        <row r="442">
          <cell r="A442" t="str">
            <v>2007.11.01</v>
          </cell>
          <cell r="B442" t="str">
            <v>USD_TOD</v>
          </cell>
          <cell r="C442">
            <v>0</v>
          </cell>
          <cell r="D442">
            <v>4886319316775</v>
          </cell>
          <cell r="E442">
            <v>40406560800</v>
          </cell>
        </row>
        <row r="443">
          <cell r="A443" t="str">
            <v>2007.11.02</v>
          </cell>
          <cell r="B443" t="str">
            <v>USD_TOD</v>
          </cell>
          <cell r="C443">
            <v>0</v>
          </cell>
          <cell r="D443">
            <v>11599629077794</v>
          </cell>
          <cell r="E443">
            <v>95903942800</v>
          </cell>
        </row>
        <row r="444">
          <cell r="A444" t="str">
            <v>2007.11.05</v>
          </cell>
          <cell r="B444" t="str">
            <v>USD_TOD</v>
          </cell>
          <cell r="C444">
            <v>0</v>
          </cell>
          <cell r="D444">
            <v>6555999126332</v>
          </cell>
          <cell r="E444">
            <v>54184316600</v>
          </cell>
        </row>
        <row r="445">
          <cell r="A445" t="str">
            <v>2007.11.06</v>
          </cell>
          <cell r="B445" t="str">
            <v>USD_TOD</v>
          </cell>
          <cell r="C445">
            <v>0</v>
          </cell>
          <cell r="D445">
            <v>3140428372321</v>
          </cell>
          <cell r="E445">
            <v>25984456400</v>
          </cell>
        </row>
        <row r="446">
          <cell r="A446" t="str">
            <v>2007.11.07</v>
          </cell>
          <cell r="B446" t="str">
            <v>USD_TOD</v>
          </cell>
          <cell r="C446">
            <v>0</v>
          </cell>
          <cell r="D446">
            <v>4099118078515</v>
          </cell>
          <cell r="E446">
            <v>33963696000</v>
          </cell>
        </row>
        <row r="447">
          <cell r="A447" t="str">
            <v>2007.11.08</v>
          </cell>
          <cell r="B447" t="str">
            <v>USD_TOD</v>
          </cell>
          <cell r="C447">
            <v>0</v>
          </cell>
          <cell r="D447">
            <v>4658793501879.5</v>
          </cell>
          <cell r="E447">
            <v>38620105650</v>
          </cell>
        </row>
        <row r="448">
          <cell r="A448" t="str">
            <v>2007.11.09</v>
          </cell>
          <cell r="B448" t="str">
            <v>USD_TOD</v>
          </cell>
          <cell r="C448">
            <v>0</v>
          </cell>
          <cell r="D448">
            <v>2653664880235</v>
          </cell>
          <cell r="E448">
            <v>21984356500</v>
          </cell>
        </row>
        <row r="449">
          <cell r="A449" t="str">
            <v>2007.11.13</v>
          </cell>
          <cell r="B449" t="str">
            <v>USD_TOD</v>
          </cell>
          <cell r="C449">
            <v>0</v>
          </cell>
          <cell r="D449">
            <v>6038418379926</v>
          </cell>
          <cell r="E449">
            <v>50064827200</v>
          </cell>
        </row>
        <row r="450">
          <cell r="A450" t="str">
            <v>2007.11.14</v>
          </cell>
          <cell r="B450" t="str">
            <v>USD_TOD</v>
          </cell>
          <cell r="C450">
            <v>0</v>
          </cell>
          <cell r="D450">
            <v>4705097630360</v>
          </cell>
          <cell r="E450">
            <v>39020414000</v>
          </cell>
        </row>
        <row r="451">
          <cell r="A451" t="str">
            <v>2007.11.15</v>
          </cell>
          <cell r="B451" t="str">
            <v>USD_TOD</v>
          </cell>
          <cell r="C451">
            <v>0</v>
          </cell>
          <cell r="D451">
            <v>8797620791785</v>
          </cell>
          <cell r="E451">
            <v>72893434300</v>
          </cell>
        </row>
        <row r="452">
          <cell r="A452" t="str">
            <v>2007.11.16</v>
          </cell>
          <cell r="B452" t="str">
            <v>USD_TOD</v>
          </cell>
          <cell r="C452">
            <v>0</v>
          </cell>
          <cell r="D452">
            <v>4474301860456.5</v>
          </cell>
          <cell r="E452">
            <v>37094519150</v>
          </cell>
        </row>
        <row r="453">
          <cell r="A453" t="str">
            <v>2007.11.19</v>
          </cell>
          <cell r="B453" t="str">
            <v>USD_TOD</v>
          </cell>
          <cell r="C453">
            <v>0</v>
          </cell>
          <cell r="D453">
            <v>2082213169260</v>
          </cell>
          <cell r="E453">
            <v>17258636500</v>
          </cell>
        </row>
        <row r="454">
          <cell r="A454" t="str">
            <v>2007.11.20</v>
          </cell>
          <cell r="B454" t="str">
            <v>USD_TOD</v>
          </cell>
          <cell r="C454">
            <v>0</v>
          </cell>
          <cell r="D454">
            <v>2877005088034.5</v>
          </cell>
          <cell r="E454">
            <v>23860948950</v>
          </cell>
        </row>
        <row r="455">
          <cell r="A455" t="str">
            <v>2007.11.21</v>
          </cell>
          <cell r="B455" t="str">
            <v>USD_TOD</v>
          </cell>
          <cell r="C455">
            <v>0</v>
          </cell>
          <cell r="D455">
            <v>6408290332074.5</v>
          </cell>
          <cell r="E455">
            <v>53241332750</v>
          </cell>
        </row>
        <row r="456">
          <cell r="A456" t="str">
            <v>2007.11.23</v>
          </cell>
          <cell r="B456" t="str">
            <v>USD_TOD</v>
          </cell>
          <cell r="C456">
            <v>0</v>
          </cell>
          <cell r="D456">
            <v>3293096194657.5</v>
          </cell>
          <cell r="E456">
            <v>27353385450</v>
          </cell>
        </row>
        <row r="457">
          <cell r="A457" t="str">
            <v>2007.11.26</v>
          </cell>
          <cell r="B457" t="str">
            <v>USD_TOD</v>
          </cell>
          <cell r="C457">
            <v>0</v>
          </cell>
          <cell r="D457">
            <v>3610735262016</v>
          </cell>
          <cell r="E457">
            <v>29987556300</v>
          </cell>
        </row>
        <row r="458">
          <cell r="A458" t="str">
            <v>2007.11.27</v>
          </cell>
          <cell r="B458" t="str">
            <v>USD_TOD</v>
          </cell>
          <cell r="C458">
            <v>0</v>
          </cell>
          <cell r="D458">
            <v>8379235001162</v>
          </cell>
          <cell r="E458">
            <v>69472870400</v>
          </cell>
        </row>
        <row r="459">
          <cell r="A459" t="str">
            <v>2007.11.28</v>
          </cell>
          <cell r="B459" t="str">
            <v>USD_TOD</v>
          </cell>
          <cell r="C459">
            <v>0</v>
          </cell>
          <cell r="D459">
            <v>10341245373332.5</v>
          </cell>
          <cell r="E459">
            <v>85724035450</v>
          </cell>
        </row>
        <row r="460">
          <cell r="A460" t="str">
            <v>2007.11.29</v>
          </cell>
          <cell r="B460" t="str">
            <v>USD_TOD</v>
          </cell>
          <cell r="C460">
            <v>0</v>
          </cell>
          <cell r="D460">
            <v>9748156317082</v>
          </cell>
          <cell r="E460">
            <v>80665314200</v>
          </cell>
        </row>
        <row r="461">
          <cell r="A461" t="str">
            <v>2007.11.30</v>
          </cell>
          <cell r="B461" t="str">
            <v>USD_TOD</v>
          </cell>
          <cell r="C461">
            <v>0</v>
          </cell>
          <cell r="D461">
            <v>6616189231035.5</v>
          </cell>
          <cell r="E461">
            <v>54780487450</v>
          </cell>
        </row>
        <row r="462">
          <cell r="A462" t="str">
            <v>2007.12.03</v>
          </cell>
          <cell r="B462" t="str">
            <v>USD_TOD</v>
          </cell>
          <cell r="C462">
            <v>0</v>
          </cell>
          <cell r="D462">
            <v>5321451030077</v>
          </cell>
          <cell r="E462">
            <v>44039554300</v>
          </cell>
        </row>
        <row r="463">
          <cell r="A463" t="str">
            <v>2007.12.04</v>
          </cell>
          <cell r="B463" t="str">
            <v>USD_TOD</v>
          </cell>
          <cell r="C463">
            <v>0</v>
          </cell>
          <cell r="D463">
            <v>4756961273844</v>
          </cell>
          <cell r="E463">
            <v>39356547800</v>
          </cell>
        </row>
        <row r="464">
          <cell r="A464" t="str">
            <v>2007.12.05</v>
          </cell>
          <cell r="B464" t="str">
            <v>USD_TOD</v>
          </cell>
          <cell r="C464">
            <v>0</v>
          </cell>
          <cell r="D464">
            <v>4294477416425</v>
          </cell>
          <cell r="E464">
            <v>35554495000</v>
          </cell>
        </row>
        <row r="465">
          <cell r="A465" t="str">
            <v>2007.12.06</v>
          </cell>
          <cell r="B465" t="str">
            <v>USD_TOD</v>
          </cell>
          <cell r="C465">
            <v>0</v>
          </cell>
          <cell r="D465">
            <v>7450266494050</v>
          </cell>
          <cell r="E465">
            <v>61719994500</v>
          </cell>
        </row>
        <row r="466">
          <cell r="A466" t="str">
            <v>2007.12.07</v>
          </cell>
          <cell r="B466" t="str">
            <v>USD_TOD</v>
          </cell>
          <cell r="C466">
            <v>0</v>
          </cell>
          <cell r="D466">
            <v>5048551808770</v>
          </cell>
          <cell r="E466">
            <v>41804986500</v>
          </cell>
        </row>
        <row r="467">
          <cell r="A467" t="str">
            <v>2007.12.10</v>
          </cell>
          <cell r="B467" t="str">
            <v>USD_TOD</v>
          </cell>
          <cell r="C467">
            <v>0</v>
          </cell>
          <cell r="D467">
            <v>3835847156158</v>
          </cell>
          <cell r="E467">
            <v>31756311100</v>
          </cell>
        </row>
        <row r="468">
          <cell r="A468" t="str">
            <v>2007.12.11</v>
          </cell>
          <cell r="B468" t="str">
            <v>USD_TOD</v>
          </cell>
          <cell r="C468">
            <v>0</v>
          </cell>
          <cell r="D468">
            <v>8615186845089</v>
          </cell>
          <cell r="E468">
            <v>71377304900</v>
          </cell>
        </row>
        <row r="469">
          <cell r="A469" t="str">
            <v>2007.12.12</v>
          </cell>
          <cell r="B469" t="str">
            <v>USD_TOD</v>
          </cell>
          <cell r="C469">
            <v>0</v>
          </cell>
          <cell r="D469">
            <v>8191401358740</v>
          </cell>
          <cell r="E469">
            <v>67869813000</v>
          </cell>
        </row>
        <row r="470">
          <cell r="A470" t="str">
            <v>2007.12.13</v>
          </cell>
          <cell r="B470" t="str">
            <v>USD_TOD</v>
          </cell>
          <cell r="C470">
            <v>0</v>
          </cell>
          <cell r="D470">
            <v>1558783173030.5</v>
          </cell>
          <cell r="E470">
            <v>12908071550</v>
          </cell>
        </row>
        <row r="471">
          <cell r="A471" t="str">
            <v>2007.12.14</v>
          </cell>
          <cell r="B471" t="str">
            <v>USD_TOD</v>
          </cell>
          <cell r="C471">
            <v>0</v>
          </cell>
          <cell r="D471">
            <v>2493305620795.5</v>
          </cell>
          <cell r="E471">
            <v>20654105550</v>
          </cell>
        </row>
        <row r="472">
          <cell r="A472" t="str">
            <v>2007.12.19</v>
          </cell>
          <cell r="B472" t="str">
            <v>USD_TOD</v>
          </cell>
          <cell r="C472">
            <v>0</v>
          </cell>
          <cell r="D472">
            <v>6041823299099</v>
          </cell>
          <cell r="E472">
            <v>50075321700</v>
          </cell>
        </row>
        <row r="473">
          <cell r="A473" t="str">
            <v>2007.12.21</v>
          </cell>
          <cell r="B473" t="str">
            <v>USD_TOD</v>
          </cell>
          <cell r="C473">
            <v>0</v>
          </cell>
          <cell r="D473">
            <v>4583749416064.5</v>
          </cell>
          <cell r="E473">
            <v>37960717850</v>
          </cell>
        </row>
        <row r="474">
          <cell r="A474" t="str">
            <v>2007.12.24</v>
          </cell>
          <cell r="B474" t="str">
            <v>USD_TOD</v>
          </cell>
          <cell r="C474">
            <v>0</v>
          </cell>
          <cell r="D474">
            <v>3304449369883</v>
          </cell>
          <cell r="E474">
            <v>27367611200</v>
          </cell>
        </row>
        <row r="475">
          <cell r="A475" t="str">
            <v>2007.12.26</v>
          </cell>
          <cell r="B475" t="str">
            <v>USD_TOD</v>
          </cell>
          <cell r="C475">
            <v>0</v>
          </cell>
          <cell r="D475">
            <v>10154869374481.5</v>
          </cell>
          <cell r="E475">
            <v>83954704950</v>
          </cell>
        </row>
        <row r="476">
          <cell r="A476" t="str">
            <v>2007.12.27</v>
          </cell>
          <cell r="B476" t="str">
            <v>USD_TOD</v>
          </cell>
          <cell r="C476">
            <v>0</v>
          </cell>
          <cell r="D476">
            <v>5882107686326.5</v>
          </cell>
          <cell r="E476">
            <v>48618152550</v>
          </cell>
        </row>
        <row r="477">
          <cell r="A477" t="str">
            <v>2007.12.28</v>
          </cell>
          <cell r="B477" t="str">
            <v>USD_TOD</v>
          </cell>
          <cell r="C477">
            <v>0</v>
          </cell>
          <cell r="D477">
            <v>8854922497892</v>
          </cell>
          <cell r="E477">
            <v>73471071000</v>
          </cell>
        </row>
        <row r="478">
          <cell r="A478" t="str">
            <v>2008.01.03</v>
          </cell>
          <cell r="B478" t="str">
            <v>USD_TOD</v>
          </cell>
          <cell r="C478">
            <v>0</v>
          </cell>
          <cell r="D478">
            <v>2913611691808</v>
          </cell>
          <cell r="E478">
            <v>24186059200</v>
          </cell>
        </row>
        <row r="479">
          <cell r="A479" t="str">
            <v>2008.01.04</v>
          </cell>
          <cell r="B479" t="str">
            <v>USD_TOD</v>
          </cell>
          <cell r="C479">
            <v>0</v>
          </cell>
          <cell r="D479">
            <v>3732705431208</v>
          </cell>
          <cell r="E479">
            <v>30967228400</v>
          </cell>
        </row>
        <row r="480">
          <cell r="A480" t="str">
            <v>2008.01.08</v>
          </cell>
          <cell r="B480" t="str">
            <v>USD_TOD</v>
          </cell>
          <cell r="C480">
            <v>0</v>
          </cell>
          <cell r="D480">
            <v>4695062017530</v>
          </cell>
          <cell r="E480">
            <v>38918508600</v>
          </cell>
        </row>
        <row r="481">
          <cell r="A481" t="str">
            <v>2008.01.09</v>
          </cell>
          <cell r="B481" t="str">
            <v>USD_TOD</v>
          </cell>
          <cell r="C481">
            <v>0</v>
          </cell>
          <cell r="D481">
            <v>2254558406423.5</v>
          </cell>
          <cell r="E481">
            <v>18688931350</v>
          </cell>
        </row>
        <row r="482">
          <cell r="A482" t="str">
            <v>2008.01.10</v>
          </cell>
          <cell r="B482" t="str">
            <v>USD_TOD</v>
          </cell>
          <cell r="C482">
            <v>0</v>
          </cell>
          <cell r="D482">
            <v>3126317577391.5</v>
          </cell>
          <cell r="E482">
            <v>25935656550</v>
          </cell>
        </row>
        <row r="483">
          <cell r="A483" t="str">
            <v>2008.01.11</v>
          </cell>
          <cell r="B483" t="str">
            <v>USD_TOD</v>
          </cell>
          <cell r="C483">
            <v>0</v>
          </cell>
          <cell r="D483">
            <v>2876614576970</v>
          </cell>
          <cell r="E483">
            <v>23876202300</v>
          </cell>
        </row>
        <row r="484">
          <cell r="A484" t="str">
            <v>2008.01.14</v>
          </cell>
          <cell r="B484" t="str">
            <v>USD_TOD</v>
          </cell>
          <cell r="C484">
            <v>0</v>
          </cell>
          <cell r="D484">
            <v>2371189864771</v>
          </cell>
          <cell r="E484">
            <v>19697351100</v>
          </cell>
        </row>
        <row r="485">
          <cell r="A485" t="str">
            <v>2008.01.15</v>
          </cell>
          <cell r="B485" t="str">
            <v>USD_TOD</v>
          </cell>
          <cell r="C485">
            <v>0</v>
          </cell>
          <cell r="D485">
            <v>2340529386850</v>
          </cell>
          <cell r="E485">
            <v>19446919500</v>
          </cell>
        </row>
        <row r="486">
          <cell r="A486" t="str">
            <v>2008.01.16</v>
          </cell>
          <cell r="B486" t="str">
            <v>USD_TOD</v>
          </cell>
          <cell r="C486">
            <v>0</v>
          </cell>
          <cell r="D486">
            <v>4467807549049.5</v>
          </cell>
          <cell r="E486">
            <v>37161797950</v>
          </cell>
        </row>
        <row r="487">
          <cell r="A487" t="str">
            <v>2008.01.17</v>
          </cell>
          <cell r="B487" t="str">
            <v>USD_TOD</v>
          </cell>
          <cell r="C487">
            <v>0</v>
          </cell>
          <cell r="D487">
            <v>3745647677640</v>
          </cell>
          <cell r="E487">
            <v>31199060600</v>
          </cell>
        </row>
        <row r="488">
          <cell r="A488" t="str">
            <v>2008.01.18</v>
          </cell>
          <cell r="B488" t="str">
            <v>USD_TOD</v>
          </cell>
          <cell r="C488">
            <v>0</v>
          </cell>
          <cell r="D488">
            <v>5002271758350</v>
          </cell>
          <cell r="E488">
            <v>41606016000</v>
          </cell>
        </row>
        <row r="489">
          <cell r="A489" t="str">
            <v>2008.01.22</v>
          </cell>
          <cell r="B489" t="str">
            <v>USD_TOD</v>
          </cell>
          <cell r="C489">
            <v>0</v>
          </cell>
          <cell r="D489">
            <v>6104041400048</v>
          </cell>
          <cell r="E489">
            <v>50712771300</v>
          </cell>
        </row>
        <row r="490">
          <cell r="A490" t="str">
            <v>2008.01.23</v>
          </cell>
          <cell r="B490" t="str">
            <v>USD_TOD</v>
          </cell>
          <cell r="C490">
            <v>0</v>
          </cell>
          <cell r="D490">
            <v>4820460473453</v>
          </cell>
          <cell r="E490">
            <v>40091572900</v>
          </cell>
        </row>
        <row r="491">
          <cell r="A491" t="str">
            <v>2008.01.24</v>
          </cell>
          <cell r="B491" t="str">
            <v>USD_TOD</v>
          </cell>
          <cell r="C491">
            <v>0</v>
          </cell>
          <cell r="D491">
            <v>3121398393074</v>
          </cell>
          <cell r="E491">
            <v>25966686800</v>
          </cell>
        </row>
        <row r="492">
          <cell r="A492" t="str">
            <v>2008.01.25</v>
          </cell>
          <cell r="B492" t="str">
            <v>USD_TOD</v>
          </cell>
          <cell r="C492">
            <v>0</v>
          </cell>
          <cell r="D492">
            <v>5261476041996</v>
          </cell>
          <cell r="E492">
            <v>43802995700</v>
          </cell>
        </row>
        <row r="493">
          <cell r="A493" t="str">
            <v>2008.01.28</v>
          </cell>
          <cell r="B493" t="str">
            <v>USD_TOD</v>
          </cell>
          <cell r="C493">
            <v>0</v>
          </cell>
          <cell r="D493">
            <v>2471669830233</v>
          </cell>
          <cell r="E493">
            <v>20563694900</v>
          </cell>
        </row>
        <row r="494">
          <cell r="A494" t="str">
            <v>2008.01.29</v>
          </cell>
          <cell r="B494" t="str">
            <v>USD_TOD</v>
          </cell>
          <cell r="C494">
            <v>0</v>
          </cell>
          <cell r="D494">
            <v>2094828212923</v>
          </cell>
          <cell r="E494">
            <v>17427525100</v>
          </cell>
        </row>
        <row r="495">
          <cell r="A495" t="str">
            <v>2008.01.30</v>
          </cell>
          <cell r="B495" t="str">
            <v>USD_TOD</v>
          </cell>
          <cell r="C495">
            <v>0</v>
          </cell>
          <cell r="D495">
            <v>2282360403338</v>
          </cell>
          <cell r="E495">
            <v>18989208300</v>
          </cell>
        </row>
        <row r="496">
          <cell r="A496" t="str">
            <v>2008.01.31</v>
          </cell>
          <cell r="B496" t="str">
            <v>USD_TOD</v>
          </cell>
          <cell r="C496">
            <v>0</v>
          </cell>
          <cell r="D496">
            <v>1861427051410.5</v>
          </cell>
          <cell r="E496">
            <v>15490830050</v>
          </cell>
        </row>
        <row r="497">
          <cell r="A497" t="str">
            <v>2008.02.01</v>
          </cell>
          <cell r="B497" t="str">
            <v>USD_TOD</v>
          </cell>
          <cell r="C497">
            <v>0</v>
          </cell>
          <cell r="D497">
            <v>1998812623878</v>
          </cell>
          <cell r="E497">
            <v>16646482300</v>
          </cell>
        </row>
        <row r="498">
          <cell r="A498" t="str">
            <v>2008.02.04</v>
          </cell>
          <cell r="B498" t="str">
            <v>USD_TOD</v>
          </cell>
          <cell r="C498">
            <v>0</v>
          </cell>
          <cell r="D498">
            <v>2795273622499.5</v>
          </cell>
          <cell r="E498">
            <v>23253635450</v>
          </cell>
        </row>
        <row r="499">
          <cell r="A499" t="str">
            <v>2008.02.05</v>
          </cell>
          <cell r="B499" t="str">
            <v>USD_TOD</v>
          </cell>
          <cell r="C499">
            <v>0</v>
          </cell>
          <cell r="D499">
            <v>3318366994833.5</v>
          </cell>
          <cell r="E499">
            <v>27573312450</v>
          </cell>
        </row>
        <row r="500">
          <cell r="A500" t="str">
            <v>2008.02.06</v>
          </cell>
          <cell r="B500" t="str">
            <v>USD_TOD</v>
          </cell>
          <cell r="C500">
            <v>0</v>
          </cell>
          <cell r="D500">
            <v>2387974880452.5</v>
          </cell>
          <cell r="E500">
            <v>19845316250</v>
          </cell>
        </row>
        <row r="501">
          <cell r="A501" t="str">
            <v>2008.02.07</v>
          </cell>
          <cell r="B501" t="str">
            <v>USD_TOD</v>
          </cell>
          <cell r="C501">
            <v>0</v>
          </cell>
          <cell r="D501">
            <v>3086262982292</v>
          </cell>
          <cell r="E501">
            <v>25670280800</v>
          </cell>
        </row>
        <row r="502">
          <cell r="A502" t="str">
            <v>2008.02.08</v>
          </cell>
          <cell r="B502" t="str">
            <v>USD_TOD</v>
          </cell>
          <cell r="C502">
            <v>0</v>
          </cell>
          <cell r="D502">
            <v>2858558238223.5</v>
          </cell>
          <cell r="E502">
            <v>23760280250</v>
          </cell>
        </row>
        <row r="503">
          <cell r="A503" t="str">
            <v>2008.02.11</v>
          </cell>
          <cell r="B503" t="str">
            <v>USD_TOD</v>
          </cell>
          <cell r="C503">
            <v>0</v>
          </cell>
          <cell r="D503">
            <v>4658624330957.5</v>
          </cell>
          <cell r="E503">
            <v>38707967250</v>
          </cell>
        </row>
        <row r="504">
          <cell r="A504" t="str">
            <v>2008.02.12</v>
          </cell>
          <cell r="B504" t="str">
            <v>USD_TOD</v>
          </cell>
          <cell r="C504">
            <v>0</v>
          </cell>
          <cell r="D504">
            <v>3282765090683.5</v>
          </cell>
          <cell r="E504">
            <v>27277666350</v>
          </cell>
        </row>
        <row r="505">
          <cell r="A505" t="str">
            <v>2008.02.13</v>
          </cell>
          <cell r="B505" t="str">
            <v>USD_TOD</v>
          </cell>
          <cell r="C505">
            <v>0</v>
          </cell>
          <cell r="D505">
            <v>2441778504706</v>
          </cell>
          <cell r="E505">
            <v>20299017000</v>
          </cell>
        </row>
        <row r="506">
          <cell r="A506" t="str">
            <v>2008.02.14</v>
          </cell>
          <cell r="B506" t="str">
            <v>USD_TOD</v>
          </cell>
          <cell r="C506">
            <v>0</v>
          </cell>
          <cell r="D506">
            <v>10661585039579</v>
          </cell>
          <cell r="E506">
            <v>88741303100</v>
          </cell>
        </row>
        <row r="507">
          <cell r="A507" t="str">
            <v>2008.02.15</v>
          </cell>
          <cell r="B507" t="str">
            <v>USD_TOD</v>
          </cell>
          <cell r="C507">
            <v>0</v>
          </cell>
          <cell r="D507">
            <v>11511406544932.5</v>
          </cell>
          <cell r="E507">
            <v>95770546250</v>
          </cell>
        </row>
        <row r="508">
          <cell r="A508" t="str">
            <v>2008.02.19</v>
          </cell>
          <cell r="B508" t="str">
            <v>USD_TOD</v>
          </cell>
          <cell r="C508">
            <v>0</v>
          </cell>
          <cell r="D508">
            <v>7274488626059</v>
          </cell>
          <cell r="E508">
            <v>60523586800</v>
          </cell>
        </row>
        <row r="509">
          <cell r="A509" t="str">
            <v>2008.02.20</v>
          </cell>
          <cell r="B509" t="str">
            <v>USD_TOD</v>
          </cell>
          <cell r="C509">
            <v>0</v>
          </cell>
          <cell r="D509">
            <v>7119613277648</v>
          </cell>
          <cell r="E509">
            <v>59275327300</v>
          </cell>
        </row>
        <row r="510">
          <cell r="A510" t="str">
            <v>2008.02.21</v>
          </cell>
          <cell r="B510" t="str">
            <v>USD_TOD</v>
          </cell>
          <cell r="C510">
            <v>0</v>
          </cell>
          <cell r="D510">
            <v>8404059657305</v>
          </cell>
          <cell r="E510">
            <v>69903489000</v>
          </cell>
        </row>
        <row r="511">
          <cell r="A511" t="str">
            <v>2008.02.22</v>
          </cell>
          <cell r="B511" t="str">
            <v>USD_TOD</v>
          </cell>
          <cell r="C511">
            <v>0</v>
          </cell>
          <cell r="D511">
            <v>4182191893130</v>
          </cell>
          <cell r="E511">
            <v>34750646000</v>
          </cell>
        </row>
        <row r="512">
          <cell r="A512" t="str">
            <v>2008.02.25</v>
          </cell>
          <cell r="B512" t="str">
            <v>USD_TOD</v>
          </cell>
          <cell r="C512">
            <v>0</v>
          </cell>
          <cell r="D512">
            <v>3107505424914</v>
          </cell>
          <cell r="E512">
            <v>25787108500</v>
          </cell>
        </row>
        <row r="513">
          <cell r="A513" t="str">
            <v>2008.02.26</v>
          </cell>
          <cell r="B513" t="str">
            <v>USD_TOD</v>
          </cell>
          <cell r="C513">
            <v>0</v>
          </cell>
          <cell r="D513">
            <v>3779404418580</v>
          </cell>
          <cell r="E513">
            <v>31305241500</v>
          </cell>
        </row>
        <row r="514">
          <cell r="A514" t="str">
            <v>2008.02.27</v>
          </cell>
          <cell r="B514" t="str">
            <v>USD_TOD</v>
          </cell>
          <cell r="C514">
            <v>0</v>
          </cell>
          <cell r="D514">
            <v>3764959179798.5</v>
          </cell>
          <cell r="E514">
            <v>31176301550</v>
          </cell>
        </row>
        <row r="515">
          <cell r="A515" t="str">
            <v>2008.02.28</v>
          </cell>
          <cell r="B515" t="str">
            <v>USD_TOD</v>
          </cell>
          <cell r="C515">
            <v>0</v>
          </cell>
          <cell r="D515">
            <v>4826175019514</v>
          </cell>
          <cell r="E515">
            <v>39957410900</v>
          </cell>
        </row>
        <row r="516">
          <cell r="A516" t="str">
            <v>2008.02.29</v>
          </cell>
          <cell r="B516" t="str">
            <v>USD_TOD</v>
          </cell>
          <cell r="C516">
            <v>0</v>
          </cell>
          <cell r="D516">
            <v>9418562101793</v>
          </cell>
          <cell r="E516">
            <v>77963835900</v>
          </cell>
        </row>
        <row r="517">
          <cell r="A517" t="str">
            <v>2008.03.03</v>
          </cell>
          <cell r="B517" t="str">
            <v>USD_TOD</v>
          </cell>
          <cell r="C517">
            <v>0</v>
          </cell>
          <cell r="D517">
            <v>2344587206362.5</v>
          </cell>
          <cell r="E517">
            <v>19432425250</v>
          </cell>
        </row>
        <row r="518">
          <cell r="A518" t="str">
            <v>2008.03.04</v>
          </cell>
          <cell r="B518" t="str">
            <v>USD_TOD</v>
          </cell>
          <cell r="C518">
            <v>0</v>
          </cell>
          <cell r="D518">
            <v>9249987667600.5</v>
          </cell>
          <cell r="E518">
            <v>76603818350</v>
          </cell>
        </row>
        <row r="519">
          <cell r="A519" t="str">
            <v>2008.03.05</v>
          </cell>
          <cell r="B519" t="str">
            <v>USD_TOD</v>
          </cell>
          <cell r="C519">
            <v>0</v>
          </cell>
          <cell r="D519">
            <v>2665922981732.5</v>
          </cell>
          <cell r="E519">
            <v>22070736350</v>
          </cell>
        </row>
        <row r="520">
          <cell r="A520" t="str">
            <v>2008.03.06</v>
          </cell>
          <cell r="B520" t="str">
            <v>USD_TOD</v>
          </cell>
          <cell r="C520">
            <v>0</v>
          </cell>
          <cell r="D520">
            <v>5490762408435</v>
          </cell>
          <cell r="E520">
            <v>45496835100</v>
          </cell>
        </row>
        <row r="521">
          <cell r="A521" t="str">
            <v>2008.03.07</v>
          </cell>
          <cell r="B521" t="str">
            <v>USD_TOD</v>
          </cell>
          <cell r="C521">
            <v>0</v>
          </cell>
          <cell r="D521">
            <v>1914160995313</v>
          </cell>
          <cell r="E521">
            <v>15867850600</v>
          </cell>
        </row>
        <row r="522">
          <cell r="A522" t="str">
            <v>2008.03.11</v>
          </cell>
          <cell r="B522" t="str">
            <v>USD_TOD</v>
          </cell>
          <cell r="C522">
            <v>0</v>
          </cell>
          <cell r="D522">
            <v>4514097397142</v>
          </cell>
          <cell r="E522">
            <v>37413887400</v>
          </cell>
        </row>
        <row r="523">
          <cell r="A523" t="str">
            <v>2008.03.12</v>
          </cell>
          <cell r="B523" t="str">
            <v>USD_TOD</v>
          </cell>
          <cell r="C523">
            <v>0</v>
          </cell>
          <cell r="D523">
            <v>4002492776494</v>
          </cell>
          <cell r="E523">
            <v>33156064200</v>
          </cell>
        </row>
        <row r="524">
          <cell r="A524" t="str">
            <v>2008.03.13</v>
          </cell>
          <cell r="B524" t="str">
            <v>USD_TOD</v>
          </cell>
          <cell r="C524">
            <v>0</v>
          </cell>
          <cell r="D524">
            <v>9407212894226</v>
          </cell>
          <cell r="E524">
            <v>78024240200</v>
          </cell>
        </row>
        <row r="525">
          <cell r="A525" t="str">
            <v>2008.03.14</v>
          </cell>
          <cell r="B525" t="str">
            <v>USD_TOD</v>
          </cell>
          <cell r="C525">
            <v>0</v>
          </cell>
          <cell r="D525">
            <v>5449032759547.5</v>
          </cell>
          <cell r="E525">
            <v>45217695250</v>
          </cell>
        </row>
        <row r="526">
          <cell r="A526" t="str">
            <v>2008.03.17</v>
          </cell>
          <cell r="B526" t="str">
            <v>USD_TOD</v>
          </cell>
          <cell r="C526">
            <v>0</v>
          </cell>
          <cell r="D526">
            <v>3883541361622.5</v>
          </cell>
          <cell r="E526">
            <v>32190444750</v>
          </cell>
        </row>
        <row r="527">
          <cell r="A527" t="str">
            <v>2008.03.18</v>
          </cell>
          <cell r="B527" t="str">
            <v>USD_TOD</v>
          </cell>
          <cell r="C527">
            <v>0</v>
          </cell>
          <cell r="D527">
            <v>5561937926209.5</v>
          </cell>
          <cell r="E527">
            <v>46059331150</v>
          </cell>
        </row>
        <row r="528">
          <cell r="A528" t="str">
            <v>2008.03.19</v>
          </cell>
          <cell r="B528" t="str">
            <v>USD_TOD</v>
          </cell>
          <cell r="C528">
            <v>0</v>
          </cell>
          <cell r="D528">
            <v>5796222213922</v>
          </cell>
          <cell r="E528">
            <v>48041921700</v>
          </cell>
        </row>
        <row r="529">
          <cell r="A529" t="str">
            <v>2008.03.20</v>
          </cell>
          <cell r="B529" t="str">
            <v>USD_TOD</v>
          </cell>
          <cell r="C529">
            <v>0</v>
          </cell>
          <cell r="D529">
            <v>4453604001885.5</v>
          </cell>
          <cell r="E529">
            <v>36975524350</v>
          </cell>
        </row>
        <row r="530">
          <cell r="A530" t="str">
            <v>2008.03.21</v>
          </cell>
          <cell r="B530" t="str">
            <v>USD_TOD</v>
          </cell>
          <cell r="C530">
            <v>0</v>
          </cell>
          <cell r="D530">
            <v>5992507050313.5</v>
          </cell>
          <cell r="E530">
            <v>49760453050</v>
          </cell>
        </row>
        <row r="531">
          <cell r="A531" t="str">
            <v>2008.03.25</v>
          </cell>
          <cell r="B531" t="str">
            <v>USD_TOD</v>
          </cell>
          <cell r="C531">
            <v>0</v>
          </cell>
          <cell r="D531">
            <v>4408551273270</v>
          </cell>
          <cell r="E531">
            <v>36539425000</v>
          </cell>
        </row>
        <row r="532">
          <cell r="A532" t="str">
            <v>2008.03.26</v>
          </cell>
          <cell r="B532" t="str">
            <v>USD_TOD</v>
          </cell>
          <cell r="C532">
            <v>0</v>
          </cell>
          <cell r="D532">
            <v>3596144041250</v>
          </cell>
          <cell r="E532">
            <v>29779640500</v>
          </cell>
        </row>
        <row r="533">
          <cell r="A533" t="str">
            <v>2008.03.27</v>
          </cell>
          <cell r="B533" t="str">
            <v>USD_TOD</v>
          </cell>
          <cell r="C533">
            <v>0</v>
          </cell>
          <cell r="D533">
            <v>4636988229941</v>
          </cell>
          <cell r="E533">
            <v>38428998400</v>
          </cell>
        </row>
        <row r="534">
          <cell r="A534" t="str">
            <v>2008.03.28</v>
          </cell>
          <cell r="B534" t="str">
            <v>USD_TOD</v>
          </cell>
          <cell r="C534">
            <v>0</v>
          </cell>
          <cell r="D534">
            <v>3358158980658</v>
          </cell>
          <cell r="E534">
            <v>27825474400</v>
          </cell>
        </row>
        <row r="535">
          <cell r="A535" t="str">
            <v>2008.03.31</v>
          </cell>
          <cell r="B535" t="str">
            <v>USD_TOD</v>
          </cell>
          <cell r="C535">
            <v>0</v>
          </cell>
          <cell r="D535">
            <v>4036924383513</v>
          </cell>
          <cell r="E535">
            <v>33451684700</v>
          </cell>
        </row>
        <row r="536">
          <cell r="A536" t="str">
            <v>2008.04.01</v>
          </cell>
          <cell r="B536" t="str">
            <v>USD_TOD</v>
          </cell>
          <cell r="C536">
            <v>0</v>
          </cell>
          <cell r="D536">
            <v>4789413025775</v>
          </cell>
          <cell r="E536">
            <v>39717311000</v>
          </cell>
        </row>
        <row r="537">
          <cell r="A537" t="str">
            <v>2008.04.02</v>
          </cell>
          <cell r="B537" t="str">
            <v>USD_TOD</v>
          </cell>
          <cell r="C537">
            <v>0</v>
          </cell>
          <cell r="D537">
            <v>3858397000412.5</v>
          </cell>
          <cell r="E537">
            <v>31994862750</v>
          </cell>
        </row>
        <row r="538">
          <cell r="A538" t="str">
            <v>2008.04.03</v>
          </cell>
          <cell r="B538" t="str">
            <v>USD_TOD</v>
          </cell>
          <cell r="C538">
            <v>0</v>
          </cell>
          <cell r="D538">
            <v>2578494340023</v>
          </cell>
          <cell r="E538">
            <v>21407074600</v>
          </cell>
        </row>
        <row r="539">
          <cell r="A539" t="str">
            <v>2008.04.04</v>
          </cell>
          <cell r="B539" t="str">
            <v>USD_TOD</v>
          </cell>
          <cell r="C539">
            <v>0</v>
          </cell>
          <cell r="D539">
            <v>5441932216953.5</v>
          </cell>
          <cell r="E539">
            <v>45125260850</v>
          </cell>
        </row>
        <row r="540">
          <cell r="A540" t="str">
            <v>2008.04.07</v>
          </cell>
          <cell r="B540" t="str">
            <v>USD_TOD</v>
          </cell>
          <cell r="C540">
            <v>0</v>
          </cell>
          <cell r="D540">
            <v>3977911169629.5</v>
          </cell>
          <cell r="E540">
            <v>32995070950</v>
          </cell>
        </row>
        <row r="541">
          <cell r="A541" t="str">
            <v>2008.04.08</v>
          </cell>
          <cell r="B541" t="str">
            <v>USD_TOD</v>
          </cell>
          <cell r="C541">
            <v>0</v>
          </cell>
          <cell r="D541">
            <v>3667852000828</v>
          </cell>
          <cell r="E541">
            <v>30427303600</v>
          </cell>
        </row>
        <row r="542">
          <cell r="A542" t="str">
            <v>2008.04.09</v>
          </cell>
          <cell r="B542" t="str">
            <v>USD_TOD</v>
          </cell>
          <cell r="C542">
            <v>0</v>
          </cell>
          <cell r="D542">
            <v>2144381689082.5</v>
          </cell>
          <cell r="E542">
            <v>17789542750</v>
          </cell>
        </row>
        <row r="543">
          <cell r="A543" t="str">
            <v>2008.04.10</v>
          </cell>
          <cell r="B543" t="str">
            <v>USD_TOD</v>
          </cell>
          <cell r="C543">
            <v>0</v>
          </cell>
          <cell r="D543">
            <v>2579349175417.5</v>
          </cell>
          <cell r="E543">
            <v>21400682850</v>
          </cell>
        </row>
        <row r="544">
          <cell r="A544" t="str">
            <v>2008.04.11</v>
          </cell>
          <cell r="B544" t="str">
            <v>USD_TOD</v>
          </cell>
          <cell r="C544">
            <v>0</v>
          </cell>
          <cell r="D544">
            <v>10382172619954</v>
          </cell>
          <cell r="E544">
            <v>86163711200</v>
          </cell>
        </row>
        <row r="545">
          <cell r="A545" t="str">
            <v>2008.04.14</v>
          </cell>
          <cell r="B545" t="str">
            <v>USD_TOD</v>
          </cell>
          <cell r="C545">
            <v>0</v>
          </cell>
          <cell r="D545">
            <v>4854927936575</v>
          </cell>
          <cell r="E545">
            <v>40308792000</v>
          </cell>
        </row>
        <row r="546">
          <cell r="A546" t="str">
            <v>2008.04.15</v>
          </cell>
          <cell r="B546" t="str">
            <v>USD_TOD</v>
          </cell>
          <cell r="C546">
            <v>0</v>
          </cell>
          <cell r="D546">
            <v>7989787127614</v>
          </cell>
          <cell r="E546">
            <v>66422572200</v>
          </cell>
        </row>
        <row r="547">
          <cell r="A547" t="str">
            <v>2008.04.16</v>
          </cell>
          <cell r="B547" t="str">
            <v>USD_TOD</v>
          </cell>
          <cell r="C547">
            <v>0</v>
          </cell>
          <cell r="D547">
            <v>8093084353192</v>
          </cell>
          <cell r="E547">
            <v>67295814200</v>
          </cell>
        </row>
        <row r="548">
          <cell r="A548" t="str">
            <v>2008.04.17</v>
          </cell>
          <cell r="B548" t="str">
            <v>USD_TOD</v>
          </cell>
          <cell r="C548">
            <v>0</v>
          </cell>
          <cell r="D548">
            <v>7349937477351</v>
          </cell>
          <cell r="E548">
            <v>61021213500</v>
          </cell>
        </row>
        <row r="549">
          <cell r="A549" t="str">
            <v>2008.04.18</v>
          </cell>
          <cell r="B549" t="str">
            <v>USD_TOD</v>
          </cell>
          <cell r="C549">
            <v>0</v>
          </cell>
          <cell r="D549">
            <v>8029818348359</v>
          </cell>
          <cell r="E549">
            <v>66610768700</v>
          </cell>
        </row>
        <row r="550">
          <cell r="A550" t="str">
            <v>2008.04.21</v>
          </cell>
          <cell r="B550" t="str">
            <v>USD_TOD</v>
          </cell>
          <cell r="C550">
            <v>0</v>
          </cell>
          <cell r="D550">
            <v>4016071711293</v>
          </cell>
          <cell r="E550">
            <v>33324824200</v>
          </cell>
        </row>
        <row r="551">
          <cell r="A551" t="str">
            <v>2008.04.22</v>
          </cell>
          <cell r="B551" t="str">
            <v>USD_TOD</v>
          </cell>
          <cell r="C551">
            <v>0</v>
          </cell>
          <cell r="D551">
            <v>6518133269443</v>
          </cell>
          <cell r="E551">
            <v>54132157700</v>
          </cell>
        </row>
        <row r="552">
          <cell r="A552" t="str">
            <v>2008.04.23</v>
          </cell>
          <cell r="B552" t="str">
            <v>USD_TOD</v>
          </cell>
          <cell r="C552">
            <v>0</v>
          </cell>
          <cell r="D552">
            <v>5026883895764.5</v>
          </cell>
          <cell r="E552">
            <v>41769369250</v>
          </cell>
        </row>
        <row r="553">
          <cell r="A553" t="str">
            <v>2008.04.24</v>
          </cell>
          <cell r="B553" t="str">
            <v>USD_TOD</v>
          </cell>
          <cell r="C553">
            <v>0</v>
          </cell>
          <cell r="D553">
            <v>3592972103936.5</v>
          </cell>
          <cell r="E553">
            <v>29835227450</v>
          </cell>
        </row>
        <row r="554">
          <cell r="A554" t="str">
            <v>2008.04.25</v>
          </cell>
          <cell r="B554" t="str">
            <v>USD_TOD</v>
          </cell>
          <cell r="C554">
            <v>0</v>
          </cell>
          <cell r="D554">
            <v>1917613907620</v>
          </cell>
          <cell r="E554">
            <v>15916531000</v>
          </cell>
        </row>
        <row r="555">
          <cell r="A555" t="str">
            <v>2008.04.28</v>
          </cell>
          <cell r="B555" t="str">
            <v>USD_TOD</v>
          </cell>
          <cell r="C555">
            <v>0</v>
          </cell>
          <cell r="D555">
            <v>2521023928105</v>
          </cell>
          <cell r="E555">
            <v>20923090500</v>
          </cell>
        </row>
        <row r="556">
          <cell r="A556" t="str">
            <v>2008.04.29</v>
          </cell>
          <cell r="B556" t="str">
            <v>USD_TOD</v>
          </cell>
          <cell r="C556">
            <v>0</v>
          </cell>
          <cell r="D556">
            <v>4706758662481</v>
          </cell>
          <cell r="E556">
            <v>39098695100</v>
          </cell>
        </row>
        <row r="557">
          <cell r="A557" t="str">
            <v>2008.04.30</v>
          </cell>
          <cell r="B557" t="str">
            <v>USD_TOD</v>
          </cell>
          <cell r="C557">
            <v>0</v>
          </cell>
          <cell r="D557">
            <v>8380914125146</v>
          </cell>
          <cell r="E557">
            <v>69638867600</v>
          </cell>
        </row>
        <row r="558">
          <cell r="A558" t="str">
            <v>2008.05.05</v>
          </cell>
          <cell r="B558" t="str">
            <v>USD_TOD</v>
          </cell>
          <cell r="C558">
            <v>0</v>
          </cell>
          <cell r="D558">
            <v>7481245382832</v>
          </cell>
          <cell r="E558">
            <v>62112213800</v>
          </cell>
        </row>
        <row r="559">
          <cell r="A559" t="str">
            <v>2008.05.06</v>
          </cell>
          <cell r="B559" t="str">
            <v>USD_TOD</v>
          </cell>
          <cell r="C559">
            <v>0</v>
          </cell>
          <cell r="D559">
            <v>2203224800620</v>
          </cell>
          <cell r="E559">
            <v>18290972000</v>
          </cell>
        </row>
        <row r="560">
          <cell r="A560" t="str">
            <v>2008.05.07</v>
          </cell>
          <cell r="B560" t="str">
            <v>USD_TOD</v>
          </cell>
          <cell r="C560">
            <v>0</v>
          </cell>
          <cell r="D560">
            <v>4869846596315</v>
          </cell>
          <cell r="E560">
            <v>40414079500</v>
          </cell>
        </row>
        <row r="561">
          <cell r="A561" t="str">
            <v>2008.05.08</v>
          </cell>
          <cell r="B561" t="str">
            <v>USD_TOD</v>
          </cell>
          <cell r="C561">
            <v>0</v>
          </cell>
          <cell r="D561">
            <v>2460269987720</v>
          </cell>
          <cell r="E561">
            <v>20408912000</v>
          </cell>
        </row>
        <row r="562">
          <cell r="A562" t="str">
            <v>2008.05.12</v>
          </cell>
          <cell r="B562" t="str">
            <v>USD_TOD</v>
          </cell>
          <cell r="C562">
            <v>0</v>
          </cell>
          <cell r="D562">
            <v>4867778747286.5</v>
          </cell>
          <cell r="E562">
            <v>40379284150</v>
          </cell>
        </row>
        <row r="563">
          <cell r="A563" t="str">
            <v>2008.05.13</v>
          </cell>
          <cell r="B563" t="str">
            <v>USD_TOD</v>
          </cell>
          <cell r="C563">
            <v>0</v>
          </cell>
          <cell r="D563">
            <v>4766892619970</v>
          </cell>
          <cell r="E563">
            <v>39533192300</v>
          </cell>
        </row>
        <row r="564">
          <cell r="A564" t="str">
            <v>2008.05.14</v>
          </cell>
          <cell r="B564" t="str">
            <v>USD_TOD</v>
          </cell>
          <cell r="C564">
            <v>0</v>
          </cell>
          <cell r="D564">
            <v>4377888008155</v>
          </cell>
          <cell r="E564">
            <v>36309790500</v>
          </cell>
        </row>
        <row r="565">
          <cell r="A565" t="str">
            <v>2008.05.15</v>
          </cell>
          <cell r="B565" t="str">
            <v>USD_TOD</v>
          </cell>
          <cell r="C565">
            <v>0</v>
          </cell>
          <cell r="D565">
            <v>8713669769318</v>
          </cell>
          <cell r="E565">
            <v>72184180400</v>
          </cell>
        </row>
        <row r="566">
          <cell r="A566" t="str">
            <v>2008.05.16</v>
          </cell>
          <cell r="B566" t="str">
            <v>USD_TOD</v>
          </cell>
          <cell r="C566">
            <v>0</v>
          </cell>
          <cell r="D566">
            <v>4907140141085</v>
          </cell>
          <cell r="E566">
            <v>40660354500</v>
          </cell>
        </row>
        <row r="567">
          <cell r="A567" t="str">
            <v>2008.05.19</v>
          </cell>
          <cell r="B567" t="str">
            <v>USD_TOD</v>
          </cell>
          <cell r="C567">
            <v>0</v>
          </cell>
          <cell r="D567">
            <v>12553150887281.5</v>
          </cell>
          <cell r="E567">
            <v>104021340550</v>
          </cell>
        </row>
        <row r="568">
          <cell r="A568" t="str">
            <v>2008.05.20</v>
          </cell>
          <cell r="B568" t="str">
            <v>USD_TOD</v>
          </cell>
          <cell r="C568">
            <v>0</v>
          </cell>
          <cell r="D568">
            <v>5630552233630</v>
          </cell>
          <cell r="E568">
            <v>46687551000</v>
          </cell>
        </row>
        <row r="569">
          <cell r="A569" t="str">
            <v>2008.05.21</v>
          </cell>
          <cell r="B569" t="str">
            <v>USD_TOD</v>
          </cell>
          <cell r="C569">
            <v>0</v>
          </cell>
          <cell r="D569">
            <v>4262326351415</v>
          </cell>
          <cell r="E569">
            <v>35348581500</v>
          </cell>
        </row>
        <row r="570">
          <cell r="A570" t="str">
            <v>2008.05.22</v>
          </cell>
          <cell r="B570" t="str">
            <v>USD_TOD</v>
          </cell>
          <cell r="C570">
            <v>0</v>
          </cell>
          <cell r="D570">
            <v>8402350245766</v>
          </cell>
          <cell r="E570">
            <v>69692624500</v>
          </cell>
        </row>
        <row r="571">
          <cell r="A571" t="str">
            <v>2008.05.23</v>
          </cell>
          <cell r="B571" t="str">
            <v>USD_TOD</v>
          </cell>
          <cell r="C571">
            <v>0</v>
          </cell>
          <cell r="D571">
            <v>4597516249500</v>
          </cell>
          <cell r="E571">
            <v>38136913200</v>
          </cell>
        </row>
        <row r="572">
          <cell r="A572" t="str">
            <v>2008.05.27</v>
          </cell>
          <cell r="B572" t="str">
            <v>USD_TOD</v>
          </cell>
          <cell r="C572">
            <v>0</v>
          </cell>
          <cell r="D572">
            <v>4115037666495</v>
          </cell>
          <cell r="E572">
            <v>34131614700</v>
          </cell>
        </row>
        <row r="573">
          <cell r="A573" t="str">
            <v>2008.05.28</v>
          </cell>
          <cell r="B573" t="str">
            <v>USD_TOD</v>
          </cell>
          <cell r="C573">
            <v>0</v>
          </cell>
          <cell r="D573">
            <v>2809807839057.5</v>
          </cell>
          <cell r="E573">
            <v>23311905250</v>
          </cell>
        </row>
        <row r="574">
          <cell r="A574" t="str">
            <v>2008.05.29</v>
          </cell>
          <cell r="B574" t="str">
            <v>USD_TOD</v>
          </cell>
          <cell r="C574">
            <v>0</v>
          </cell>
          <cell r="D574">
            <v>5603300359010</v>
          </cell>
          <cell r="E574">
            <v>46518742000</v>
          </cell>
        </row>
        <row r="575">
          <cell r="A575" t="str">
            <v>2008.05.30</v>
          </cell>
          <cell r="B575" t="str">
            <v>USD_TOD</v>
          </cell>
          <cell r="C575">
            <v>0</v>
          </cell>
          <cell r="D575">
            <v>3404375920411</v>
          </cell>
          <cell r="E575">
            <v>28234175100</v>
          </cell>
        </row>
        <row r="576">
          <cell r="A576" t="str">
            <v>2008.06.02</v>
          </cell>
          <cell r="B576" t="str">
            <v>USD_TOD</v>
          </cell>
          <cell r="C576">
            <v>0</v>
          </cell>
          <cell r="D576">
            <v>3653166743160</v>
          </cell>
          <cell r="E576">
            <v>30281097000</v>
          </cell>
        </row>
        <row r="577">
          <cell r="A577" t="str">
            <v>2008.06.03</v>
          </cell>
          <cell r="B577" t="str">
            <v>USD_TOD</v>
          </cell>
          <cell r="C577">
            <v>0</v>
          </cell>
          <cell r="D577">
            <v>3006298553200</v>
          </cell>
          <cell r="E577">
            <v>24900784000</v>
          </cell>
        </row>
        <row r="578">
          <cell r="A578" t="str">
            <v>2008.06.04</v>
          </cell>
          <cell r="B578" t="str">
            <v>USD_TOD</v>
          </cell>
          <cell r="C578">
            <v>0</v>
          </cell>
          <cell r="D578">
            <v>32284975753910</v>
          </cell>
          <cell r="E578">
            <v>267418837000</v>
          </cell>
        </row>
        <row r="579">
          <cell r="A579" t="str">
            <v>2008.06.05</v>
          </cell>
          <cell r="B579" t="str">
            <v>USD_TOD</v>
          </cell>
          <cell r="C579">
            <v>0</v>
          </cell>
          <cell r="D579">
            <v>2594094720720</v>
          </cell>
          <cell r="E579">
            <v>21500410000</v>
          </cell>
        </row>
        <row r="580">
          <cell r="A580" t="str">
            <v>2008.06.06</v>
          </cell>
          <cell r="B580" t="str">
            <v>USD_TOD</v>
          </cell>
          <cell r="C580">
            <v>0</v>
          </cell>
          <cell r="D580">
            <v>6995827375445</v>
          </cell>
          <cell r="E580">
            <v>58002528500</v>
          </cell>
        </row>
        <row r="581">
          <cell r="A581" t="str">
            <v>2008.06.09</v>
          </cell>
          <cell r="B581" t="str">
            <v>USD_TOD</v>
          </cell>
          <cell r="C581">
            <v>0</v>
          </cell>
          <cell r="D581">
            <v>12002467787745</v>
          </cell>
          <cell r="E581">
            <v>99453471900</v>
          </cell>
        </row>
        <row r="582">
          <cell r="A582" t="str">
            <v>2008.06.10</v>
          </cell>
          <cell r="B582" t="str">
            <v>USD_TOD</v>
          </cell>
          <cell r="C582">
            <v>0</v>
          </cell>
          <cell r="D582">
            <v>12645368384066</v>
          </cell>
          <cell r="E582">
            <v>104768169400</v>
          </cell>
        </row>
        <row r="583">
          <cell r="A583" t="str">
            <v>2008.06.11</v>
          </cell>
          <cell r="B583" t="str">
            <v>USD_TOD</v>
          </cell>
          <cell r="C583">
            <v>0</v>
          </cell>
          <cell r="D583">
            <v>8618282609269</v>
          </cell>
          <cell r="E583">
            <v>71392845300</v>
          </cell>
        </row>
        <row r="584">
          <cell r="A584" t="str">
            <v>2008.06.12</v>
          </cell>
          <cell r="B584" t="str">
            <v>USD_TOD</v>
          </cell>
          <cell r="C584">
            <v>0</v>
          </cell>
          <cell r="D584">
            <v>2724594914777.5</v>
          </cell>
          <cell r="E584">
            <v>22564846250</v>
          </cell>
        </row>
        <row r="585">
          <cell r="A585" t="str">
            <v>2008.06.13</v>
          </cell>
          <cell r="B585" t="str">
            <v>USD_TOD</v>
          </cell>
          <cell r="C585">
            <v>0</v>
          </cell>
          <cell r="D585">
            <v>11526099544249</v>
          </cell>
          <cell r="E585">
            <v>95528087100</v>
          </cell>
        </row>
        <row r="586">
          <cell r="A586" t="str">
            <v>2008.06.16</v>
          </cell>
          <cell r="B586" t="str">
            <v>USD_TOD</v>
          </cell>
          <cell r="C586">
            <v>0</v>
          </cell>
          <cell r="D586">
            <v>4706380438130</v>
          </cell>
          <cell r="E586">
            <v>38995576500</v>
          </cell>
        </row>
        <row r="587">
          <cell r="A587" t="str">
            <v>2008.06.17</v>
          </cell>
          <cell r="B587" t="str">
            <v>USD_TOD</v>
          </cell>
          <cell r="C587">
            <v>0</v>
          </cell>
          <cell r="D587">
            <v>5253938285696.5</v>
          </cell>
          <cell r="E587">
            <v>43532693250</v>
          </cell>
        </row>
        <row r="588">
          <cell r="A588" t="str">
            <v>2008.06.18</v>
          </cell>
          <cell r="B588" t="str">
            <v>USD_TOD</v>
          </cell>
          <cell r="C588">
            <v>0</v>
          </cell>
          <cell r="D588">
            <v>4817472560326.5</v>
          </cell>
          <cell r="E588">
            <v>39931327050</v>
          </cell>
        </row>
        <row r="589">
          <cell r="A589" t="str">
            <v>2008.06.19</v>
          </cell>
          <cell r="B589" t="str">
            <v>USD_TOD</v>
          </cell>
          <cell r="C589">
            <v>0</v>
          </cell>
          <cell r="D589">
            <v>4630762997441</v>
          </cell>
          <cell r="E589">
            <v>38360967100</v>
          </cell>
        </row>
        <row r="590">
          <cell r="A590" t="str">
            <v>2008.06.20</v>
          </cell>
          <cell r="B590" t="str">
            <v>USD_TOD</v>
          </cell>
          <cell r="C590">
            <v>0</v>
          </cell>
          <cell r="D590">
            <v>4885386579213</v>
          </cell>
          <cell r="E590">
            <v>40467042300</v>
          </cell>
        </row>
        <row r="591">
          <cell r="A591" t="str">
            <v>2008.06.23</v>
          </cell>
          <cell r="B591" t="str">
            <v>USD_TOD</v>
          </cell>
          <cell r="C591">
            <v>0</v>
          </cell>
          <cell r="D591">
            <v>2460528024433</v>
          </cell>
          <cell r="E591">
            <v>20384649300</v>
          </cell>
        </row>
        <row r="592">
          <cell r="A592" t="str">
            <v>2008.06.24</v>
          </cell>
          <cell r="B592" t="str">
            <v>USD_TOD</v>
          </cell>
          <cell r="C592">
            <v>0</v>
          </cell>
          <cell r="D592">
            <v>6037236085810</v>
          </cell>
          <cell r="E592">
            <v>49992948100</v>
          </cell>
        </row>
        <row r="593">
          <cell r="A593" t="str">
            <v>2008.06.25</v>
          </cell>
          <cell r="B593" t="str">
            <v>USD_TOD</v>
          </cell>
          <cell r="C593">
            <v>0</v>
          </cell>
          <cell r="D593">
            <v>9625487493498</v>
          </cell>
          <cell r="E593">
            <v>79663516200</v>
          </cell>
        </row>
        <row r="594">
          <cell r="A594" t="str">
            <v>2008.06.26</v>
          </cell>
          <cell r="B594" t="str">
            <v>USD_TOD</v>
          </cell>
          <cell r="C594">
            <v>0</v>
          </cell>
          <cell r="D594">
            <v>4400534977869.5</v>
          </cell>
          <cell r="E594">
            <v>36452206350</v>
          </cell>
        </row>
        <row r="595">
          <cell r="A595" t="str">
            <v>2008.06.27</v>
          </cell>
          <cell r="B595" t="str">
            <v>USD_TOD</v>
          </cell>
          <cell r="C595">
            <v>0</v>
          </cell>
          <cell r="D595">
            <v>3184248991415</v>
          </cell>
          <cell r="E595">
            <v>26372705000</v>
          </cell>
        </row>
        <row r="596">
          <cell r="A596" t="str">
            <v>2008.06.30</v>
          </cell>
          <cell r="B596" t="str">
            <v>USD_TOD</v>
          </cell>
          <cell r="C596">
            <v>0</v>
          </cell>
          <cell r="D596">
            <v>6621831207065</v>
          </cell>
          <cell r="E596">
            <v>54842217000</v>
          </cell>
        </row>
        <row r="597">
          <cell r="A597" t="str">
            <v>2008.07.01</v>
          </cell>
          <cell r="B597" t="str">
            <v>USD_TOD</v>
          </cell>
          <cell r="C597">
            <v>0</v>
          </cell>
          <cell r="D597">
            <v>11996708444296</v>
          </cell>
          <cell r="E597">
            <v>99454031600</v>
          </cell>
        </row>
        <row r="598">
          <cell r="A598" t="str">
            <v>2008.07.02</v>
          </cell>
          <cell r="B598" t="str">
            <v>USD_TOD</v>
          </cell>
          <cell r="C598">
            <v>0</v>
          </cell>
          <cell r="D598">
            <v>11579175305688.5</v>
          </cell>
          <cell r="E598">
            <v>96033366550</v>
          </cell>
        </row>
        <row r="599">
          <cell r="A599" t="str">
            <v>2008.07.03</v>
          </cell>
          <cell r="B599" t="str">
            <v>USD_TOD</v>
          </cell>
          <cell r="C599">
            <v>0</v>
          </cell>
          <cell r="D599">
            <v>17181777498863</v>
          </cell>
          <cell r="E599">
            <v>142529045300</v>
          </cell>
        </row>
        <row r="600">
          <cell r="A600" t="str">
            <v>2008.07.08</v>
          </cell>
          <cell r="B600" t="str">
            <v>USD_TOD</v>
          </cell>
          <cell r="C600">
            <v>0</v>
          </cell>
          <cell r="D600">
            <v>5755598173322</v>
          </cell>
          <cell r="E600">
            <v>47776090700</v>
          </cell>
        </row>
        <row r="601">
          <cell r="A601" t="str">
            <v>2008.07.09</v>
          </cell>
          <cell r="B601" t="str">
            <v>USD_TOD</v>
          </cell>
          <cell r="C601">
            <v>0</v>
          </cell>
          <cell r="D601">
            <v>5707998360030.5</v>
          </cell>
          <cell r="E601">
            <v>47416489050</v>
          </cell>
        </row>
        <row r="602">
          <cell r="A602" t="str">
            <v>2008.07.10</v>
          </cell>
          <cell r="B602" t="str">
            <v>USD_TOD</v>
          </cell>
          <cell r="C602">
            <v>0</v>
          </cell>
          <cell r="D602">
            <v>5984217321537.5</v>
          </cell>
          <cell r="E602">
            <v>49783465750</v>
          </cell>
        </row>
        <row r="603">
          <cell r="A603" t="str">
            <v>2008.07.11</v>
          </cell>
          <cell r="B603" t="str">
            <v>USD_TOD</v>
          </cell>
          <cell r="C603">
            <v>0</v>
          </cell>
          <cell r="D603">
            <v>9935928635122</v>
          </cell>
          <cell r="E603">
            <v>82672997200</v>
          </cell>
        </row>
        <row r="604">
          <cell r="A604" t="str">
            <v>2008.07.14</v>
          </cell>
          <cell r="B604" t="str">
            <v>USD_TOD</v>
          </cell>
          <cell r="C604">
            <v>0</v>
          </cell>
          <cell r="D604">
            <v>12508643774605</v>
          </cell>
          <cell r="E604">
            <v>104071410600</v>
          </cell>
        </row>
        <row r="605">
          <cell r="A605" t="str">
            <v>2008.07.15</v>
          </cell>
          <cell r="B605" t="str">
            <v>USD_TOD</v>
          </cell>
          <cell r="C605">
            <v>0</v>
          </cell>
          <cell r="D605">
            <v>6628827766513.5</v>
          </cell>
          <cell r="E605">
            <v>55215609650</v>
          </cell>
        </row>
        <row r="606">
          <cell r="A606" t="str">
            <v>2008.07.16</v>
          </cell>
          <cell r="B606" t="str">
            <v>USD_TOD</v>
          </cell>
          <cell r="C606">
            <v>0</v>
          </cell>
          <cell r="D606">
            <v>2721860629590</v>
          </cell>
          <cell r="E606">
            <v>22676583500</v>
          </cell>
        </row>
        <row r="607">
          <cell r="A607" t="str">
            <v>2008.07.17</v>
          </cell>
          <cell r="B607" t="str">
            <v>USD_TOD</v>
          </cell>
          <cell r="C607">
            <v>0</v>
          </cell>
          <cell r="D607">
            <v>4323577710231</v>
          </cell>
          <cell r="E607">
            <v>35994486900</v>
          </cell>
        </row>
        <row r="608">
          <cell r="A608" t="str">
            <v>2008.07.18</v>
          </cell>
          <cell r="B608" t="str">
            <v>USD_TOD</v>
          </cell>
          <cell r="C608">
            <v>0</v>
          </cell>
          <cell r="D608">
            <v>3232177284429</v>
          </cell>
          <cell r="E608">
            <v>26895075100</v>
          </cell>
        </row>
        <row r="609">
          <cell r="A609" t="str">
            <v>2008.07.21</v>
          </cell>
          <cell r="B609" t="str">
            <v>USD_TOD</v>
          </cell>
          <cell r="C609">
            <v>0</v>
          </cell>
          <cell r="D609">
            <v>3155732065600</v>
          </cell>
          <cell r="E609">
            <v>26255850000</v>
          </cell>
        </row>
        <row r="610">
          <cell r="A610" t="str">
            <v>2008.07.22</v>
          </cell>
          <cell r="B610" t="str">
            <v>USD_TOD</v>
          </cell>
          <cell r="C610">
            <v>0</v>
          </cell>
          <cell r="D610">
            <v>3378931687355</v>
          </cell>
          <cell r="E610">
            <v>28115850600</v>
          </cell>
        </row>
        <row r="611">
          <cell r="A611" t="str">
            <v>2008.07.23</v>
          </cell>
          <cell r="B611" t="str">
            <v>USD_TOD</v>
          </cell>
          <cell r="C611">
            <v>0</v>
          </cell>
          <cell r="D611">
            <v>2803541331209.5</v>
          </cell>
          <cell r="E611">
            <v>23331000150</v>
          </cell>
        </row>
        <row r="612">
          <cell r="A612" t="str">
            <v>2008.07.24</v>
          </cell>
          <cell r="B612" t="str">
            <v>USD_TOD</v>
          </cell>
          <cell r="C612">
            <v>0</v>
          </cell>
          <cell r="D612">
            <v>4539964789970</v>
          </cell>
          <cell r="E612">
            <v>37776277000</v>
          </cell>
        </row>
        <row r="613">
          <cell r="A613" t="str">
            <v>2008.07.25</v>
          </cell>
          <cell r="B613" t="str">
            <v>USD_TOD</v>
          </cell>
          <cell r="C613">
            <v>0</v>
          </cell>
          <cell r="D613">
            <v>3444755207532.5</v>
          </cell>
          <cell r="E613">
            <v>28664915750</v>
          </cell>
        </row>
        <row r="614">
          <cell r="A614" t="str">
            <v>2008.07.28</v>
          </cell>
          <cell r="B614" t="str">
            <v>USD_TOD</v>
          </cell>
          <cell r="C614">
            <v>0</v>
          </cell>
          <cell r="D614">
            <v>3477701563996</v>
          </cell>
          <cell r="E614">
            <v>28938692400</v>
          </cell>
        </row>
        <row r="615">
          <cell r="A615" t="str">
            <v>2008.07.29</v>
          </cell>
          <cell r="B615" t="str">
            <v>USD_TOD</v>
          </cell>
          <cell r="C615">
            <v>0</v>
          </cell>
          <cell r="D615">
            <v>4217250831634</v>
          </cell>
          <cell r="E615">
            <v>35092440800</v>
          </cell>
        </row>
        <row r="616">
          <cell r="A616" t="str">
            <v>2008.07.30</v>
          </cell>
          <cell r="B616" t="str">
            <v>USD_TOD</v>
          </cell>
          <cell r="C616">
            <v>0</v>
          </cell>
          <cell r="D616">
            <v>3153192165810</v>
          </cell>
          <cell r="E616">
            <v>26237171000</v>
          </cell>
        </row>
        <row r="617">
          <cell r="A617" t="str">
            <v>2008.07.31</v>
          </cell>
          <cell r="B617" t="str">
            <v>USD_TOD</v>
          </cell>
          <cell r="C617">
            <v>0</v>
          </cell>
          <cell r="D617">
            <v>3317513563487.5</v>
          </cell>
          <cell r="E617">
            <v>27605243050</v>
          </cell>
        </row>
        <row r="618">
          <cell r="A618" t="str">
            <v>2008.08.01</v>
          </cell>
          <cell r="B618" t="str">
            <v>USD_TOD</v>
          </cell>
          <cell r="C618">
            <v>0</v>
          </cell>
          <cell r="D618">
            <v>4966765264142.5</v>
          </cell>
          <cell r="E618">
            <v>41331814550</v>
          </cell>
        </row>
        <row r="619">
          <cell r="A619" t="str">
            <v>2008.08.04</v>
          </cell>
          <cell r="B619" t="str">
            <v>USD_TOD</v>
          </cell>
          <cell r="C619">
            <v>0</v>
          </cell>
          <cell r="D619">
            <v>2829045216090</v>
          </cell>
          <cell r="E619">
            <v>23549173500</v>
          </cell>
        </row>
        <row r="620">
          <cell r="A620" t="str">
            <v>2008.08.05</v>
          </cell>
          <cell r="B620" t="str">
            <v>USD_TOD</v>
          </cell>
          <cell r="C620">
            <v>0</v>
          </cell>
          <cell r="D620">
            <v>5302254468656.5</v>
          </cell>
          <cell r="E620">
            <v>44146909650</v>
          </cell>
        </row>
        <row r="621">
          <cell r="A621" t="str">
            <v>2008.08.06</v>
          </cell>
          <cell r="B621" t="str">
            <v>USD_TOD</v>
          </cell>
          <cell r="C621">
            <v>0</v>
          </cell>
          <cell r="D621">
            <v>3432194379585</v>
          </cell>
          <cell r="E621">
            <v>28595808500</v>
          </cell>
        </row>
        <row r="622">
          <cell r="A622" t="str">
            <v>2008.08.07</v>
          </cell>
          <cell r="B622" t="str">
            <v>USD_TOD</v>
          </cell>
          <cell r="C622">
            <v>0</v>
          </cell>
          <cell r="D622">
            <v>3970136916994</v>
          </cell>
          <cell r="E622">
            <v>33064130400</v>
          </cell>
        </row>
        <row r="623">
          <cell r="A623" t="str">
            <v>2008.08.08</v>
          </cell>
          <cell r="B623" t="str">
            <v>USD_TOD</v>
          </cell>
          <cell r="C623">
            <v>0</v>
          </cell>
          <cell r="D623">
            <v>3730294800010</v>
          </cell>
          <cell r="E623">
            <v>31070891000</v>
          </cell>
        </row>
        <row r="624">
          <cell r="A624" t="str">
            <v>2008.08.11</v>
          </cell>
          <cell r="B624" t="str">
            <v>USD_TOD</v>
          </cell>
          <cell r="C624">
            <v>0</v>
          </cell>
          <cell r="D624">
            <v>4870847616108</v>
          </cell>
          <cell r="E624">
            <v>40548774000</v>
          </cell>
        </row>
        <row r="625">
          <cell r="A625" t="str">
            <v>2008.08.12</v>
          </cell>
          <cell r="B625" t="str">
            <v>USD_TOD</v>
          </cell>
          <cell r="C625">
            <v>0</v>
          </cell>
          <cell r="D625">
            <v>7371585032046.5</v>
          </cell>
          <cell r="E625">
            <v>61345178550</v>
          </cell>
        </row>
        <row r="626">
          <cell r="A626" t="str">
            <v>2008.08.13</v>
          </cell>
          <cell r="B626" t="str">
            <v>USD_TOD</v>
          </cell>
          <cell r="C626">
            <v>0</v>
          </cell>
          <cell r="D626">
            <v>4023006659716.5</v>
          </cell>
          <cell r="E626">
            <v>33512124750</v>
          </cell>
        </row>
        <row r="627">
          <cell r="A627" t="str">
            <v>2008.08.14</v>
          </cell>
          <cell r="B627" t="str">
            <v>USD_TOD</v>
          </cell>
          <cell r="C627">
            <v>0</v>
          </cell>
          <cell r="D627">
            <v>12043958980583</v>
          </cell>
          <cell r="E627">
            <v>100259399500</v>
          </cell>
        </row>
        <row r="628">
          <cell r="A628" t="str">
            <v>2008.08.15</v>
          </cell>
          <cell r="B628" t="str">
            <v>USD_TOD</v>
          </cell>
          <cell r="C628">
            <v>0</v>
          </cell>
          <cell r="D628">
            <v>10247946334272.5</v>
          </cell>
          <cell r="E628">
            <v>85292808750</v>
          </cell>
        </row>
        <row r="629">
          <cell r="A629" t="str">
            <v>2008.08.18</v>
          </cell>
          <cell r="B629" t="str">
            <v>USD_TOD</v>
          </cell>
          <cell r="C629">
            <v>0</v>
          </cell>
          <cell r="D629">
            <v>4564830402615</v>
          </cell>
          <cell r="E629">
            <v>38001707000</v>
          </cell>
        </row>
        <row r="630">
          <cell r="A630" t="str">
            <v>2008.08.19</v>
          </cell>
          <cell r="B630" t="str">
            <v>USD_TOD</v>
          </cell>
          <cell r="C630">
            <v>0</v>
          </cell>
          <cell r="D630">
            <v>5796067823045</v>
          </cell>
          <cell r="E630">
            <v>48270271500</v>
          </cell>
        </row>
        <row r="631">
          <cell r="A631" t="str">
            <v>2008.08.20</v>
          </cell>
          <cell r="B631" t="str">
            <v>USD_TOD</v>
          </cell>
          <cell r="C631">
            <v>0</v>
          </cell>
          <cell r="D631">
            <v>8642923903890</v>
          </cell>
          <cell r="E631">
            <v>72024182000</v>
          </cell>
        </row>
        <row r="632">
          <cell r="A632" t="str">
            <v>2008.08.21</v>
          </cell>
          <cell r="B632" t="str">
            <v>USD_TOD</v>
          </cell>
          <cell r="C632">
            <v>0</v>
          </cell>
          <cell r="D632">
            <v>4225285501808.5</v>
          </cell>
          <cell r="E632">
            <v>35229450150</v>
          </cell>
        </row>
        <row r="633">
          <cell r="A633" t="str">
            <v>2008.08.22</v>
          </cell>
          <cell r="B633" t="str">
            <v>USD_TOD</v>
          </cell>
          <cell r="C633">
            <v>0</v>
          </cell>
          <cell r="D633">
            <v>8396040451462</v>
          </cell>
          <cell r="E633">
            <v>70137285400</v>
          </cell>
        </row>
        <row r="634">
          <cell r="A634" t="str">
            <v>2008.08.25</v>
          </cell>
          <cell r="B634" t="str">
            <v>USD_TOD</v>
          </cell>
          <cell r="C634">
            <v>0</v>
          </cell>
          <cell r="D634">
            <v>13241713298271</v>
          </cell>
          <cell r="E634">
            <v>110530250100</v>
          </cell>
        </row>
        <row r="635">
          <cell r="A635" t="str">
            <v>2008.08.26</v>
          </cell>
          <cell r="B635" t="str">
            <v>USD_TOD</v>
          </cell>
          <cell r="C635">
            <v>0</v>
          </cell>
          <cell r="D635">
            <v>9501214371615</v>
          </cell>
          <cell r="E635">
            <v>79287314500</v>
          </cell>
        </row>
        <row r="636">
          <cell r="A636" t="str">
            <v>2008.08.27</v>
          </cell>
          <cell r="B636" t="str">
            <v>USD_TOD</v>
          </cell>
          <cell r="C636">
            <v>0</v>
          </cell>
          <cell r="D636">
            <v>8854994621586.5</v>
          </cell>
          <cell r="E636">
            <v>73923492550</v>
          </cell>
        </row>
        <row r="637">
          <cell r="A637" t="str">
            <v>2008.08.28</v>
          </cell>
          <cell r="B637" t="str">
            <v>USD_TOD</v>
          </cell>
          <cell r="C637">
            <v>0</v>
          </cell>
          <cell r="D637">
            <v>9054337304105</v>
          </cell>
          <cell r="E637">
            <v>75694018500</v>
          </cell>
        </row>
        <row r="638">
          <cell r="A638" t="str">
            <v>2008.08.29</v>
          </cell>
          <cell r="B638" t="str">
            <v>USD_TOD</v>
          </cell>
          <cell r="C638">
            <v>0</v>
          </cell>
          <cell r="D638">
            <v>13513172796237.5</v>
          </cell>
          <cell r="E638">
            <v>113008063150</v>
          </cell>
        </row>
        <row r="639">
          <cell r="A639" t="str">
            <v>2008.09.02</v>
          </cell>
          <cell r="B639" t="str">
            <v>USD_TOD</v>
          </cell>
          <cell r="C639">
            <v>0</v>
          </cell>
          <cell r="D639">
            <v>13468489383480</v>
          </cell>
          <cell r="E639">
            <v>112588341000</v>
          </cell>
        </row>
        <row r="640">
          <cell r="A640" t="str">
            <v>2008.09.03</v>
          </cell>
          <cell r="B640" t="str">
            <v>USD_TOD</v>
          </cell>
          <cell r="C640">
            <v>0</v>
          </cell>
          <cell r="D640">
            <v>7306906719211.5</v>
          </cell>
          <cell r="E640">
            <v>61012621950</v>
          </cell>
        </row>
        <row r="641">
          <cell r="A641" t="str">
            <v>2008.09.04</v>
          </cell>
          <cell r="B641" t="str">
            <v>USD_TOD</v>
          </cell>
          <cell r="C641">
            <v>0</v>
          </cell>
          <cell r="D641">
            <v>10087317074853</v>
          </cell>
          <cell r="E641">
            <v>84293861900</v>
          </cell>
        </row>
        <row r="642">
          <cell r="A642" t="str">
            <v>2008.09.05</v>
          </cell>
          <cell r="B642" t="str">
            <v>USD_TOD</v>
          </cell>
          <cell r="C642">
            <v>0</v>
          </cell>
          <cell r="D642">
            <v>5655740213851</v>
          </cell>
          <cell r="E642">
            <v>47288718300</v>
          </cell>
        </row>
        <row r="643">
          <cell r="A643" t="str">
            <v>2008.09.08</v>
          </cell>
          <cell r="B643" t="str">
            <v>USD_TOD</v>
          </cell>
          <cell r="C643">
            <v>0</v>
          </cell>
          <cell r="D643">
            <v>3136382102987</v>
          </cell>
          <cell r="E643">
            <v>26222515100</v>
          </cell>
        </row>
        <row r="644">
          <cell r="A644" t="str">
            <v>2008.09.09</v>
          </cell>
          <cell r="B644" t="str">
            <v>USD_TOD</v>
          </cell>
          <cell r="C644">
            <v>0</v>
          </cell>
          <cell r="D644">
            <v>4289798023591</v>
          </cell>
          <cell r="E644">
            <v>35838643600</v>
          </cell>
        </row>
        <row r="645">
          <cell r="A645" t="str">
            <v>2008.09.10</v>
          </cell>
          <cell r="B645" t="str">
            <v>USD_TOD</v>
          </cell>
          <cell r="C645">
            <v>0</v>
          </cell>
          <cell r="D645">
            <v>5088647694880</v>
          </cell>
          <cell r="E645">
            <v>42548058000</v>
          </cell>
        </row>
        <row r="646">
          <cell r="A646" t="str">
            <v>2008.09.11</v>
          </cell>
          <cell r="B646" t="str">
            <v>USD_TOD</v>
          </cell>
          <cell r="C646">
            <v>0</v>
          </cell>
          <cell r="D646">
            <v>5921350903927</v>
          </cell>
          <cell r="E646">
            <v>49515299700</v>
          </cell>
        </row>
        <row r="647">
          <cell r="A647" t="str">
            <v>2008.09.12</v>
          </cell>
          <cell r="B647" t="str">
            <v>USD_TOD</v>
          </cell>
          <cell r="C647">
            <v>0</v>
          </cell>
          <cell r="D647">
            <v>3457242844482</v>
          </cell>
          <cell r="E647">
            <v>28935705400</v>
          </cell>
        </row>
        <row r="648">
          <cell r="A648" t="str">
            <v>2008.09.15</v>
          </cell>
          <cell r="B648" t="str">
            <v>USD_TOD</v>
          </cell>
          <cell r="C648">
            <v>0</v>
          </cell>
          <cell r="D648">
            <v>4064436431880</v>
          </cell>
          <cell r="E648">
            <v>34024897100</v>
          </cell>
        </row>
        <row r="649">
          <cell r="A649" t="str">
            <v>2008.09.16</v>
          </cell>
          <cell r="B649" t="str">
            <v>USD_TOD</v>
          </cell>
          <cell r="C649">
            <v>0</v>
          </cell>
          <cell r="D649">
            <v>8290859544729</v>
          </cell>
          <cell r="E649">
            <v>69377045100</v>
          </cell>
        </row>
        <row r="650">
          <cell r="A650" t="str">
            <v>2008.09.17</v>
          </cell>
          <cell r="B650" t="str">
            <v>USD_TOD</v>
          </cell>
          <cell r="C650">
            <v>0</v>
          </cell>
          <cell r="D650">
            <v>18308013455260</v>
          </cell>
          <cell r="E650">
            <v>152988787800</v>
          </cell>
        </row>
        <row r="651">
          <cell r="A651" t="str">
            <v>2008.09.18</v>
          </cell>
          <cell r="B651" t="str">
            <v>USD_TOD</v>
          </cell>
          <cell r="C651">
            <v>0</v>
          </cell>
          <cell r="D651">
            <v>4748343801040</v>
          </cell>
          <cell r="E651">
            <v>39638684000</v>
          </cell>
        </row>
        <row r="652">
          <cell r="A652" t="str">
            <v>2008.09.19</v>
          </cell>
          <cell r="B652" t="str">
            <v>USD_TOD</v>
          </cell>
          <cell r="C652">
            <v>0</v>
          </cell>
          <cell r="D652">
            <v>9781493767801.5</v>
          </cell>
          <cell r="E652">
            <v>81660485450</v>
          </cell>
        </row>
        <row r="653">
          <cell r="A653" t="str">
            <v>2008.09.22</v>
          </cell>
          <cell r="B653" t="str">
            <v>USD_TOD</v>
          </cell>
          <cell r="C653">
            <v>0</v>
          </cell>
          <cell r="D653">
            <v>6184916576190</v>
          </cell>
          <cell r="E653">
            <v>51660046700</v>
          </cell>
        </row>
        <row r="654">
          <cell r="A654" t="str">
            <v>2008.09.23</v>
          </cell>
          <cell r="B654" t="str">
            <v>USD_TOD</v>
          </cell>
          <cell r="C654">
            <v>0</v>
          </cell>
          <cell r="D654">
            <v>7663280385365</v>
          </cell>
          <cell r="E654">
            <v>64019336600</v>
          </cell>
        </row>
        <row r="655">
          <cell r="A655" t="str">
            <v>2008.09.24</v>
          </cell>
          <cell r="B655" t="str">
            <v>USD_TOD</v>
          </cell>
          <cell r="C655">
            <v>0</v>
          </cell>
          <cell r="D655">
            <v>4229900005914.5</v>
          </cell>
          <cell r="E655">
            <v>35324501950</v>
          </cell>
        </row>
        <row r="656">
          <cell r="A656" t="str">
            <v>2008.09.25</v>
          </cell>
          <cell r="B656" t="str">
            <v>USD_TOD</v>
          </cell>
          <cell r="C656">
            <v>0</v>
          </cell>
          <cell r="D656">
            <v>5997143715722</v>
          </cell>
          <cell r="E656">
            <v>50073402500</v>
          </cell>
        </row>
        <row r="657">
          <cell r="A657" t="str">
            <v>2008.09.26</v>
          </cell>
          <cell r="B657" t="str">
            <v>USD_TOD</v>
          </cell>
          <cell r="C657">
            <v>0</v>
          </cell>
          <cell r="D657">
            <v>12131019343674</v>
          </cell>
          <cell r="E657">
            <v>101272151500</v>
          </cell>
        </row>
        <row r="658">
          <cell r="A658" t="str">
            <v>2008.09.29</v>
          </cell>
          <cell r="B658" t="str">
            <v>USD_TOD</v>
          </cell>
          <cell r="C658">
            <v>0</v>
          </cell>
          <cell r="D658">
            <v>5547755866796</v>
          </cell>
          <cell r="E658">
            <v>46304091100</v>
          </cell>
        </row>
        <row r="659">
          <cell r="A659" t="str">
            <v>2008.09.30</v>
          </cell>
          <cell r="B659" t="str">
            <v>USD_TOD</v>
          </cell>
          <cell r="C659">
            <v>0</v>
          </cell>
          <cell r="D659">
            <v>6063460486184.5</v>
          </cell>
          <cell r="E659">
            <v>50591278850</v>
          </cell>
        </row>
        <row r="660">
          <cell r="A660" t="str">
            <v>2008.10.01</v>
          </cell>
          <cell r="B660" t="str">
            <v>USD_TOD</v>
          </cell>
          <cell r="C660">
            <v>0</v>
          </cell>
          <cell r="D660">
            <v>4808917020997.5</v>
          </cell>
          <cell r="E660">
            <v>40070839350</v>
          </cell>
        </row>
        <row r="661">
          <cell r="A661" t="str">
            <v>2008.10.02</v>
          </cell>
          <cell r="B661" t="str">
            <v>USD_TOD</v>
          </cell>
          <cell r="C661">
            <v>0</v>
          </cell>
          <cell r="D661">
            <v>7579909469130.5</v>
          </cell>
          <cell r="E661">
            <v>63186129550</v>
          </cell>
        </row>
        <row r="662">
          <cell r="A662" t="str">
            <v>2008.10.03</v>
          </cell>
          <cell r="B662" t="str">
            <v>USD_TOD</v>
          </cell>
          <cell r="C662">
            <v>0</v>
          </cell>
          <cell r="D662">
            <v>6248940403780</v>
          </cell>
          <cell r="E662">
            <v>52089248000</v>
          </cell>
        </row>
        <row r="663">
          <cell r="A663" t="str">
            <v>2008.10.06</v>
          </cell>
          <cell r="B663" t="str">
            <v>USD_TOD</v>
          </cell>
          <cell r="C663">
            <v>0</v>
          </cell>
          <cell r="D663">
            <v>6938658399858.5</v>
          </cell>
          <cell r="E663">
            <v>57825374950</v>
          </cell>
        </row>
        <row r="664">
          <cell r="A664" t="str">
            <v>2008.10.07</v>
          </cell>
          <cell r="B664" t="str">
            <v>USD_TOD</v>
          </cell>
          <cell r="C664">
            <v>0</v>
          </cell>
          <cell r="D664">
            <v>4680064211020</v>
          </cell>
          <cell r="E664">
            <v>38990664300</v>
          </cell>
        </row>
        <row r="665">
          <cell r="A665" t="str">
            <v>2008.10.08</v>
          </cell>
          <cell r="B665" t="str">
            <v>USD_TOD</v>
          </cell>
          <cell r="C665">
            <v>0</v>
          </cell>
          <cell r="D665">
            <v>7247372718479</v>
          </cell>
          <cell r="E665">
            <v>60419980200</v>
          </cell>
        </row>
        <row r="666">
          <cell r="A666" t="str">
            <v>2008.10.09</v>
          </cell>
          <cell r="B666" t="str">
            <v>USD_TOD</v>
          </cell>
          <cell r="C666">
            <v>0</v>
          </cell>
          <cell r="D666">
            <v>6675924763283</v>
          </cell>
          <cell r="E666">
            <v>55694116700</v>
          </cell>
        </row>
        <row r="667">
          <cell r="A667" t="str">
            <v>2008.10.10</v>
          </cell>
          <cell r="B667" t="str">
            <v>USD_TOD</v>
          </cell>
          <cell r="C667">
            <v>0</v>
          </cell>
          <cell r="D667">
            <v>8978080637841.5</v>
          </cell>
          <cell r="E667">
            <v>74907112050</v>
          </cell>
        </row>
        <row r="668">
          <cell r="A668" t="str">
            <v>2008.10.14</v>
          </cell>
          <cell r="B668" t="str">
            <v>USD_TOD</v>
          </cell>
          <cell r="C668">
            <v>0</v>
          </cell>
          <cell r="D668">
            <v>2262729465723.5</v>
          </cell>
          <cell r="E668">
            <v>18881320550</v>
          </cell>
        </row>
        <row r="669">
          <cell r="A669" t="str">
            <v>2008.10.15</v>
          </cell>
          <cell r="B669" t="str">
            <v>USD_TOD</v>
          </cell>
          <cell r="C669">
            <v>0</v>
          </cell>
          <cell r="D669">
            <v>3436362920847.5</v>
          </cell>
          <cell r="E669">
            <v>28688729850</v>
          </cell>
        </row>
        <row r="670">
          <cell r="A670" t="str">
            <v>2008.10.16</v>
          </cell>
          <cell r="B670" t="str">
            <v>USD_TOD</v>
          </cell>
          <cell r="C670">
            <v>0</v>
          </cell>
          <cell r="D670">
            <v>3989047980031</v>
          </cell>
          <cell r="E670">
            <v>33314453200</v>
          </cell>
        </row>
        <row r="671">
          <cell r="A671" t="str">
            <v>2008.10.17</v>
          </cell>
          <cell r="B671" t="str">
            <v>USD_TOD</v>
          </cell>
          <cell r="C671">
            <v>0</v>
          </cell>
          <cell r="D671">
            <v>5803316118001</v>
          </cell>
          <cell r="E671">
            <v>48465967600</v>
          </cell>
        </row>
        <row r="672">
          <cell r="A672" t="str">
            <v>2008.10.20</v>
          </cell>
          <cell r="B672" t="str">
            <v>USD_TOD</v>
          </cell>
          <cell r="C672">
            <v>0</v>
          </cell>
          <cell r="D672">
            <v>4632693593761</v>
          </cell>
          <cell r="E672">
            <v>38686403800</v>
          </cell>
        </row>
        <row r="673">
          <cell r="A673" t="str">
            <v>2008.10.21</v>
          </cell>
          <cell r="B673" t="str">
            <v>USD_TOD</v>
          </cell>
          <cell r="C673">
            <v>0</v>
          </cell>
          <cell r="D673">
            <v>3419778071429.5</v>
          </cell>
          <cell r="E673">
            <v>28554215550</v>
          </cell>
        </row>
        <row r="674">
          <cell r="A674" t="str">
            <v>2008.10.22</v>
          </cell>
          <cell r="B674" t="str">
            <v>USD_TOD</v>
          </cell>
          <cell r="C674">
            <v>0</v>
          </cell>
          <cell r="D674">
            <v>8875220785246</v>
          </cell>
          <cell r="E674">
            <v>74089967100</v>
          </cell>
        </row>
        <row r="675">
          <cell r="A675" t="str">
            <v>2008.10.23</v>
          </cell>
          <cell r="B675" t="str">
            <v>USD_TOD</v>
          </cell>
          <cell r="C675">
            <v>0</v>
          </cell>
          <cell r="D675">
            <v>14550758002559.5</v>
          </cell>
          <cell r="E675">
            <v>121475156250</v>
          </cell>
        </row>
        <row r="676">
          <cell r="A676" t="str">
            <v>2008.10.24</v>
          </cell>
          <cell r="B676" t="str">
            <v>USD_TOD</v>
          </cell>
          <cell r="C676">
            <v>0</v>
          </cell>
          <cell r="D676">
            <v>4093414837216.5</v>
          </cell>
          <cell r="E676">
            <v>34174736150</v>
          </cell>
        </row>
        <row r="677">
          <cell r="A677" t="str">
            <v>2008.10.28</v>
          </cell>
          <cell r="B677" t="str">
            <v>USD_TOD</v>
          </cell>
          <cell r="C677">
            <v>0</v>
          </cell>
          <cell r="D677">
            <v>7016227215348</v>
          </cell>
          <cell r="E677">
            <v>58562802800</v>
          </cell>
        </row>
        <row r="678">
          <cell r="A678" t="str">
            <v>2008.10.29</v>
          </cell>
          <cell r="B678" t="str">
            <v>USD_TOD</v>
          </cell>
          <cell r="C678">
            <v>0</v>
          </cell>
          <cell r="D678">
            <v>3773310065300.5</v>
          </cell>
          <cell r="E678">
            <v>31495482950</v>
          </cell>
        </row>
        <row r="679">
          <cell r="A679" t="str">
            <v>2008.10.30</v>
          </cell>
          <cell r="B679" t="str">
            <v>USD_TOD</v>
          </cell>
          <cell r="C679">
            <v>0</v>
          </cell>
          <cell r="D679">
            <v>5682330240840</v>
          </cell>
          <cell r="E679">
            <v>47428814400</v>
          </cell>
        </row>
        <row r="680">
          <cell r="A680" t="str">
            <v>2008.10.31</v>
          </cell>
          <cell r="B680" t="str">
            <v>USD_TOD</v>
          </cell>
          <cell r="C680">
            <v>0</v>
          </cell>
          <cell r="D680">
            <v>5602046962500</v>
          </cell>
          <cell r="E680">
            <v>46741521600</v>
          </cell>
        </row>
        <row r="681">
          <cell r="A681" t="str">
            <v>2008.11.03</v>
          </cell>
          <cell r="B681" t="str">
            <v>USD_TOD</v>
          </cell>
          <cell r="C681">
            <v>0</v>
          </cell>
          <cell r="D681">
            <v>6514051919490.5</v>
          </cell>
          <cell r="E681">
            <v>54322142350</v>
          </cell>
        </row>
        <row r="682">
          <cell r="A682" t="str">
            <v>2008.11.04</v>
          </cell>
          <cell r="B682" t="str">
            <v>USD_TOD</v>
          </cell>
          <cell r="C682">
            <v>0</v>
          </cell>
          <cell r="D682">
            <v>6576897801281.5</v>
          </cell>
          <cell r="E682">
            <v>54839326050</v>
          </cell>
        </row>
        <row r="683">
          <cell r="A683" t="str">
            <v>2008.11.05</v>
          </cell>
          <cell r="B683" t="str">
            <v>USD_TOD</v>
          </cell>
          <cell r="C683">
            <v>0</v>
          </cell>
          <cell r="D683">
            <v>3607226795705</v>
          </cell>
          <cell r="E683">
            <v>30086199000</v>
          </cell>
        </row>
        <row r="684">
          <cell r="A684" t="str">
            <v>2008.11.06</v>
          </cell>
          <cell r="B684" t="str">
            <v>USD_TOD</v>
          </cell>
          <cell r="C684">
            <v>0</v>
          </cell>
          <cell r="D684">
            <v>5277691206355.5</v>
          </cell>
          <cell r="E684">
            <v>44051422550</v>
          </cell>
        </row>
        <row r="685">
          <cell r="A685" t="str">
            <v>2008.11.07</v>
          </cell>
          <cell r="B685" t="str">
            <v>USD_TOD</v>
          </cell>
          <cell r="C685">
            <v>0</v>
          </cell>
          <cell r="D685">
            <v>2219950714123</v>
          </cell>
          <cell r="E685">
            <v>18519183000</v>
          </cell>
        </row>
        <row r="686">
          <cell r="A686" t="str">
            <v>2008.11.10</v>
          </cell>
          <cell r="B686" t="str">
            <v>USD_TOD</v>
          </cell>
          <cell r="C686">
            <v>0</v>
          </cell>
          <cell r="D686">
            <v>5019277572936</v>
          </cell>
          <cell r="E686">
            <v>41854244400</v>
          </cell>
        </row>
        <row r="687">
          <cell r="A687" t="str">
            <v>2008.11.12</v>
          </cell>
          <cell r="B687" t="str">
            <v>USD_TOD</v>
          </cell>
          <cell r="C687">
            <v>0</v>
          </cell>
          <cell r="D687">
            <v>8118540265837.5</v>
          </cell>
          <cell r="E687">
            <v>67650428050</v>
          </cell>
        </row>
        <row r="688">
          <cell r="A688" t="str">
            <v>2008.11.13</v>
          </cell>
          <cell r="B688" t="str">
            <v>USD_TOD</v>
          </cell>
          <cell r="C688">
            <v>0</v>
          </cell>
          <cell r="D688">
            <v>10033788700132</v>
          </cell>
          <cell r="E688">
            <v>83543114300</v>
          </cell>
        </row>
        <row r="689">
          <cell r="A689" t="str">
            <v>2008.11.14</v>
          </cell>
          <cell r="B689" t="str">
            <v>USD_TOD</v>
          </cell>
          <cell r="C689">
            <v>0</v>
          </cell>
          <cell r="D689">
            <v>4431484388330</v>
          </cell>
          <cell r="E689">
            <v>36894401300</v>
          </cell>
        </row>
        <row r="690">
          <cell r="A690" t="str">
            <v>2008.11.17</v>
          </cell>
          <cell r="B690" t="str">
            <v>USD_TOD</v>
          </cell>
          <cell r="C690">
            <v>0</v>
          </cell>
          <cell r="D690">
            <v>7087692747412.5</v>
          </cell>
          <cell r="E690">
            <v>59007925750</v>
          </cell>
        </row>
        <row r="691">
          <cell r="A691" t="str">
            <v>2008.11.18</v>
          </cell>
          <cell r="B691" t="str">
            <v>USD_TOD</v>
          </cell>
          <cell r="C691">
            <v>0</v>
          </cell>
          <cell r="D691">
            <v>9610119082827</v>
          </cell>
          <cell r="E691">
            <v>80015932900</v>
          </cell>
        </row>
        <row r="692">
          <cell r="A692" t="str">
            <v>2008.11.19</v>
          </cell>
          <cell r="B692" t="str">
            <v>USD_TOD</v>
          </cell>
          <cell r="C692">
            <v>0</v>
          </cell>
          <cell r="D692">
            <v>5577394324898</v>
          </cell>
          <cell r="E692">
            <v>46422207100</v>
          </cell>
        </row>
        <row r="693">
          <cell r="A693" t="str">
            <v>2008.11.20</v>
          </cell>
          <cell r="B693" t="str">
            <v>USD_TOD</v>
          </cell>
          <cell r="C693">
            <v>0</v>
          </cell>
          <cell r="D693">
            <v>14239650561352</v>
          </cell>
          <cell r="E693">
            <v>118471313700</v>
          </cell>
        </row>
        <row r="694">
          <cell r="A694" t="str">
            <v>2008.11.21</v>
          </cell>
          <cell r="B694" t="str">
            <v>USD_TOD</v>
          </cell>
          <cell r="C694">
            <v>0</v>
          </cell>
          <cell r="D694">
            <v>4433738772222.5</v>
          </cell>
          <cell r="E694">
            <v>36887861850</v>
          </cell>
        </row>
        <row r="695">
          <cell r="A695" t="str">
            <v>2008.11.24</v>
          </cell>
          <cell r="B695" t="str">
            <v>USD_TOD</v>
          </cell>
          <cell r="C695">
            <v>0</v>
          </cell>
          <cell r="D695">
            <v>6825412047596</v>
          </cell>
          <cell r="E695">
            <v>56809272000</v>
          </cell>
        </row>
        <row r="696">
          <cell r="A696" t="str">
            <v>2008.11.25</v>
          </cell>
          <cell r="B696" t="str">
            <v>USD_TOD</v>
          </cell>
          <cell r="C696">
            <v>0</v>
          </cell>
          <cell r="D696">
            <v>5089365982322</v>
          </cell>
          <cell r="E696">
            <v>42337321100</v>
          </cell>
        </row>
        <row r="697">
          <cell r="A697" t="str">
            <v>2008.11.26</v>
          </cell>
          <cell r="B697" t="str">
            <v>USD_TOD</v>
          </cell>
          <cell r="C697">
            <v>0</v>
          </cell>
          <cell r="D697">
            <v>9037804045132.5</v>
          </cell>
          <cell r="E697">
            <v>75157951950</v>
          </cell>
        </row>
        <row r="698">
          <cell r="A698" t="str">
            <v>2008.11.28</v>
          </cell>
          <cell r="B698" t="str">
            <v>USD_TOD</v>
          </cell>
          <cell r="C698">
            <v>0</v>
          </cell>
          <cell r="D698">
            <v>4934790577725.5</v>
          </cell>
          <cell r="E698">
            <v>41008264050</v>
          </cell>
        </row>
        <row r="699">
          <cell r="A699" t="str">
            <v>2008.12.01</v>
          </cell>
          <cell r="B699" t="str">
            <v>USD_TOD</v>
          </cell>
          <cell r="C699">
            <v>0</v>
          </cell>
          <cell r="D699">
            <v>6762683613018</v>
          </cell>
          <cell r="E699">
            <v>56173550100</v>
          </cell>
        </row>
        <row r="700">
          <cell r="A700" t="str">
            <v>2008.12.02</v>
          </cell>
          <cell r="B700" t="str">
            <v>USD_TOD</v>
          </cell>
          <cell r="C700">
            <v>0</v>
          </cell>
          <cell r="D700">
            <v>11978325952666</v>
          </cell>
          <cell r="E700">
            <v>99429925200</v>
          </cell>
        </row>
        <row r="701">
          <cell r="A701" t="str">
            <v>2008.12.03</v>
          </cell>
          <cell r="B701" t="str">
            <v>USD_TOD</v>
          </cell>
          <cell r="C701">
            <v>0</v>
          </cell>
          <cell r="D701">
            <v>9563881905037.5</v>
          </cell>
          <cell r="E701">
            <v>79412067450</v>
          </cell>
        </row>
        <row r="702">
          <cell r="A702" t="str">
            <v>2008.12.04</v>
          </cell>
          <cell r="B702" t="str">
            <v>USD_TOD</v>
          </cell>
          <cell r="C702">
            <v>0</v>
          </cell>
          <cell r="D702">
            <v>17014457519166.5</v>
          </cell>
          <cell r="E702">
            <v>141294912950</v>
          </cell>
        </row>
        <row r="703">
          <cell r="A703" t="str">
            <v>2008.12.05</v>
          </cell>
          <cell r="B703" t="str">
            <v>USD_TOD</v>
          </cell>
          <cell r="C703">
            <v>0</v>
          </cell>
          <cell r="D703">
            <v>5390149412915.5</v>
          </cell>
          <cell r="E703">
            <v>44785961550</v>
          </cell>
        </row>
        <row r="704">
          <cell r="A704" t="str">
            <v>2008.12.09</v>
          </cell>
          <cell r="B704" t="str">
            <v>USD_TOD</v>
          </cell>
          <cell r="C704">
            <v>0</v>
          </cell>
          <cell r="D704">
            <v>5752870252126</v>
          </cell>
          <cell r="E704">
            <v>47767477700</v>
          </cell>
        </row>
        <row r="705">
          <cell r="A705" t="str">
            <v>2008.12.10</v>
          </cell>
          <cell r="B705" t="str">
            <v>USD_TOD</v>
          </cell>
          <cell r="C705">
            <v>0</v>
          </cell>
          <cell r="D705">
            <v>5906885794154</v>
          </cell>
          <cell r="E705">
            <v>49039476900</v>
          </cell>
        </row>
        <row r="706">
          <cell r="A706" t="str">
            <v>2008.12.11</v>
          </cell>
          <cell r="B706" t="str">
            <v>USD_TOD</v>
          </cell>
          <cell r="C706">
            <v>0</v>
          </cell>
          <cell r="D706">
            <v>6381252880463</v>
          </cell>
          <cell r="E706">
            <v>52978278100</v>
          </cell>
        </row>
        <row r="707">
          <cell r="A707" t="str">
            <v>2008.12.12</v>
          </cell>
          <cell r="B707" t="str">
            <v>USD_TOD</v>
          </cell>
          <cell r="C707">
            <v>0</v>
          </cell>
          <cell r="D707">
            <v>4918732229131.5</v>
          </cell>
          <cell r="E707">
            <v>40824785250</v>
          </cell>
        </row>
        <row r="708">
          <cell r="A708" t="str">
            <v>2008.12.15</v>
          </cell>
          <cell r="B708" t="str">
            <v>USD_TOD</v>
          </cell>
          <cell r="C708">
            <v>0</v>
          </cell>
          <cell r="D708">
            <v>10424277920313.5</v>
          </cell>
          <cell r="E708">
            <v>86451679950</v>
          </cell>
        </row>
        <row r="709">
          <cell r="A709" t="str">
            <v>2008.12.18</v>
          </cell>
          <cell r="B709" t="str">
            <v>USD_TOD</v>
          </cell>
          <cell r="C709">
            <v>0</v>
          </cell>
          <cell r="D709">
            <v>7236649438963</v>
          </cell>
          <cell r="E709">
            <v>59972384500</v>
          </cell>
        </row>
        <row r="710">
          <cell r="A710" t="str">
            <v>2008.12.19</v>
          </cell>
          <cell r="B710" t="str">
            <v>USD_TOD</v>
          </cell>
          <cell r="C710">
            <v>0</v>
          </cell>
          <cell r="D710">
            <v>6271625058299</v>
          </cell>
          <cell r="E710">
            <v>51934333100</v>
          </cell>
        </row>
        <row r="711">
          <cell r="A711" t="str">
            <v>2008.12.22</v>
          </cell>
          <cell r="B711" t="str">
            <v>USD_TOD</v>
          </cell>
          <cell r="C711">
            <v>0</v>
          </cell>
          <cell r="D711">
            <v>6237078139780.5</v>
          </cell>
          <cell r="E711">
            <v>51626450650</v>
          </cell>
        </row>
        <row r="712">
          <cell r="A712" t="str">
            <v>2008.12.23</v>
          </cell>
          <cell r="B712" t="str">
            <v>USD_TOD</v>
          </cell>
          <cell r="C712">
            <v>0</v>
          </cell>
          <cell r="D712">
            <v>5261515904139.5</v>
          </cell>
          <cell r="E712">
            <v>43574628650</v>
          </cell>
        </row>
        <row r="713">
          <cell r="A713" t="str">
            <v>2008.12.24</v>
          </cell>
          <cell r="B713" t="str">
            <v>USD_TOD</v>
          </cell>
          <cell r="C713">
            <v>0</v>
          </cell>
          <cell r="D713">
            <v>10257658411305.5</v>
          </cell>
          <cell r="E713">
            <v>84989004050</v>
          </cell>
        </row>
        <row r="714">
          <cell r="A714" t="str">
            <v>2008.12.26</v>
          </cell>
          <cell r="B714" t="str">
            <v>USD_TOD</v>
          </cell>
          <cell r="C714">
            <v>0</v>
          </cell>
          <cell r="D714">
            <v>8139652526503</v>
          </cell>
          <cell r="E714">
            <v>67444818900</v>
          </cell>
        </row>
        <row r="715">
          <cell r="A715" t="str">
            <v>2008.12.29</v>
          </cell>
          <cell r="B715" t="str">
            <v>USD_TOD</v>
          </cell>
          <cell r="C715">
            <v>0</v>
          </cell>
          <cell r="D715">
            <v>14129707938741</v>
          </cell>
          <cell r="E715">
            <v>117046147100</v>
          </cell>
        </row>
        <row r="716">
          <cell r="A716" t="str">
            <v>2008.12.30</v>
          </cell>
          <cell r="B716" t="str">
            <v>USD_TOD</v>
          </cell>
          <cell r="C716">
            <v>0</v>
          </cell>
          <cell r="D716">
            <v>7774871446692</v>
          </cell>
          <cell r="E716">
            <v>64371536200</v>
          </cell>
        </row>
        <row r="717">
          <cell r="A717" t="str">
            <v>2008.12.31</v>
          </cell>
          <cell r="B717" t="str">
            <v>USD_TOD</v>
          </cell>
          <cell r="C717">
            <v>0</v>
          </cell>
          <cell r="D717">
            <v>3294794831857.5</v>
          </cell>
          <cell r="E717">
            <v>27280244250</v>
          </cell>
        </row>
        <row r="718">
          <cell r="A718" t="str">
            <v>2009.01.05</v>
          </cell>
          <cell r="B718" t="str">
            <v>USD_TOD</v>
          </cell>
          <cell r="C718">
            <v>0</v>
          </cell>
          <cell r="D718">
            <v>8532607155735.5</v>
          </cell>
          <cell r="E718">
            <v>70581587550</v>
          </cell>
        </row>
        <row r="719">
          <cell r="A719" t="str">
            <v>2009.01.06</v>
          </cell>
          <cell r="B719" t="str">
            <v>USD_TOD</v>
          </cell>
          <cell r="C719">
            <v>0</v>
          </cell>
          <cell r="D719">
            <v>5509887394978</v>
          </cell>
          <cell r="E719">
            <v>45571769400</v>
          </cell>
        </row>
        <row r="720">
          <cell r="A720" t="str">
            <v>2009.01.08</v>
          </cell>
          <cell r="B720" t="str">
            <v>USD_TOD</v>
          </cell>
          <cell r="C720">
            <v>0</v>
          </cell>
          <cell r="D720">
            <v>8594004709413</v>
          </cell>
          <cell r="E720">
            <v>71033776300</v>
          </cell>
        </row>
        <row r="721">
          <cell r="A721" t="str">
            <v>2009.01.09</v>
          </cell>
          <cell r="B721" t="str">
            <v>USD_TOD</v>
          </cell>
          <cell r="C721">
            <v>0</v>
          </cell>
          <cell r="D721">
            <v>3939281585210.5</v>
          </cell>
          <cell r="E721">
            <v>32559176050</v>
          </cell>
        </row>
        <row r="722">
          <cell r="A722" t="str">
            <v>2009.01.12</v>
          </cell>
          <cell r="B722" t="str">
            <v>USD_TOD</v>
          </cell>
          <cell r="C722">
            <v>0</v>
          </cell>
          <cell r="D722">
            <v>8101166398725</v>
          </cell>
          <cell r="E722">
            <v>66923307500</v>
          </cell>
        </row>
        <row r="723">
          <cell r="A723" t="str">
            <v>2009.01.13</v>
          </cell>
          <cell r="B723" t="str">
            <v>USD_TOD</v>
          </cell>
          <cell r="C723">
            <v>0</v>
          </cell>
          <cell r="D723">
            <v>10024046251187.5</v>
          </cell>
          <cell r="E723">
            <v>82779444650</v>
          </cell>
        </row>
        <row r="724">
          <cell r="A724" t="str">
            <v>2009.01.14</v>
          </cell>
          <cell r="B724" t="str">
            <v>USD_TOD</v>
          </cell>
          <cell r="C724">
            <v>0</v>
          </cell>
          <cell r="D724">
            <v>10478174339030</v>
          </cell>
          <cell r="E724">
            <v>86416704300</v>
          </cell>
        </row>
        <row r="725">
          <cell r="A725" t="str">
            <v>2009.01.15</v>
          </cell>
          <cell r="B725" t="str">
            <v>USD_TOD</v>
          </cell>
          <cell r="C725">
            <v>0</v>
          </cell>
          <cell r="D725">
            <v>6882644600264.5</v>
          </cell>
          <cell r="E725">
            <v>56709041750</v>
          </cell>
        </row>
        <row r="726">
          <cell r="A726" t="str">
            <v>2009.01.16</v>
          </cell>
          <cell r="B726" t="str">
            <v>USD_TOD</v>
          </cell>
          <cell r="C726">
            <v>0</v>
          </cell>
          <cell r="D726">
            <v>10572462925336</v>
          </cell>
          <cell r="E726">
            <v>87159869900</v>
          </cell>
        </row>
        <row r="727">
          <cell r="A727" t="str">
            <v>2009.01.20</v>
          </cell>
          <cell r="B727" t="str">
            <v>USD_TOD</v>
          </cell>
          <cell r="C727">
            <v>0</v>
          </cell>
          <cell r="D727">
            <v>6827422162338</v>
          </cell>
          <cell r="E727">
            <v>56282491600</v>
          </cell>
        </row>
        <row r="728">
          <cell r="A728" t="str">
            <v>2009.01.21</v>
          </cell>
          <cell r="B728" t="str">
            <v>USD_TOD</v>
          </cell>
          <cell r="C728">
            <v>0</v>
          </cell>
          <cell r="D728">
            <v>10900529853220</v>
          </cell>
          <cell r="E728">
            <v>89862233000</v>
          </cell>
        </row>
        <row r="729">
          <cell r="A729" t="str">
            <v>2009.01.22</v>
          </cell>
          <cell r="B729" t="str">
            <v>USD_TOD</v>
          </cell>
          <cell r="C729">
            <v>0</v>
          </cell>
          <cell r="D729">
            <v>9815716988721.5</v>
          </cell>
          <cell r="E729">
            <v>80892503850</v>
          </cell>
        </row>
        <row r="730">
          <cell r="A730" t="str">
            <v>2009.01.23</v>
          </cell>
          <cell r="B730" t="str">
            <v>USD_TOD</v>
          </cell>
          <cell r="C730">
            <v>0</v>
          </cell>
          <cell r="D730">
            <v>41294283083026.5</v>
          </cell>
          <cell r="E730">
            <v>339750628650</v>
          </cell>
        </row>
        <row r="731">
          <cell r="A731" t="str">
            <v>2009.01.26</v>
          </cell>
          <cell r="B731" t="str">
            <v>USD_TOD</v>
          </cell>
          <cell r="C731">
            <v>0</v>
          </cell>
          <cell r="D731">
            <v>6549450215781.5</v>
          </cell>
          <cell r="E731">
            <v>53867703550</v>
          </cell>
        </row>
        <row r="732">
          <cell r="A732" t="str">
            <v>2009.01.27</v>
          </cell>
          <cell r="B732" t="str">
            <v>USD_TOD</v>
          </cell>
          <cell r="C732">
            <v>0</v>
          </cell>
          <cell r="D732">
            <v>14032880286372</v>
          </cell>
          <cell r="E732">
            <v>115303167800</v>
          </cell>
        </row>
        <row r="733">
          <cell r="A733" t="str">
            <v>2009.01.28</v>
          </cell>
          <cell r="B733" t="str">
            <v>USD_TOD</v>
          </cell>
          <cell r="C733">
            <v>0</v>
          </cell>
          <cell r="D733">
            <v>9572384677058</v>
          </cell>
          <cell r="E733">
            <v>78654537200</v>
          </cell>
        </row>
        <row r="734">
          <cell r="A734" t="str">
            <v>2009.01.29</v>
          </cell>
          <cell r="B734" t="str">
            <v>USD_TOD</v>
          </cell>
          <cell r="C734">
            <v>0</v>
          </cell>
          <cell r="D734">
            <v>3954140492362</v>
          </cell>
          <cell r="E734">
            <v>32565313600</v>
          </cell>
        </row>
        <row r="735">
          <cell r="A735" t="str">
            <v>2009.01.30</v>
          </cell>
          <cell r="B735" t="str">
            <v>USD_TOD</v>
          </cell>
          <cell r="C735">
            <v>0</v>
          </cell>
          <cell r="D735">
            <v>5074674747902</v>
          </cell>
          <cell r="E735">
            <v>41752856700</v>
          </cell>
        </row>
        <row r="736">
          <cell r="A736" t="str">
            <v>2009.02.02</v>
          </cell>
          <cell r="B736" t="str">
            <v>USD_TOD</v>
          </cell>
          <cell r="C736">
            <v>0</v>
          </cell>
          <cell r="D736">
            <v>21732485785847.5</v>
          </cell>
          <cell r="E736">
            <v>178351780750</v>
          </cell>
        </row>
        <row r="737">
          <cell r="A737" t="str">
            <v>2009.02.03</v>
          </cell>
          <cell r="B737" t="str">
            <v>USD_TOD</v>
          </cell>
          <cell r="C737">
            <v>0</v>
          </cell>
          <cell r="D737">
            <v>65543079595808</v>
          </cell>
          <cell r="E737">
            <v>534310350700</v>
          </cell>
        </row>
        <row r="738">
          <cell r="A738" t="str">
            <v>2009.02.04</v>
          </cell>
          <cell r="B738" t="str">
            <v>USD_TOD</v>
          </cell>
          <cell r="C738">
            <v>0</v>
          </cell>
          <cell r="D738">
            <v>51515761053115</v>
          </cell>
          <cell r="E738">
            <v>393420166500</v>
          </cell>
        </row>
        <row r="739">
          <cell r="A739" t="str">
            <v>2009.02.05</v>
          </cell>
          <cell r="B739" t="str">
            <v>USD_TOD</v>
          </cell>
          <cell r="C739">
            <v>0</v>
          </cell>
          <cell r="D739">
            <v>28626893306540</v>
          </cell>
          <cell r="E739">
            <v>191258756000</v>
          </cell>
        </row>
        <row r="740">
          <cell r="A740" t="str">
            <v>2009.02.06</v>
          </cell>
          <cell r="B740" t="str">
            <v>USD_TOD</v>
          </cell>
          <cell r="C740">
            <v>0</v>
          </cell>
          <cell r="D740">
            <v>12830841883120</v>
          </cell>
          <cell r="E740">
            <v>87542228500</v>
          </cell>
        </row>
        <row r="741">
          <cell r="A741" t="str">
            <v>2009.02.09</v>
          </cell>
          <cell r="B741" t="str">
            <v>USD_TOD</v>
          </cell>
          <cell r="C741">
            <v>0</v>
          </cell>
          <cell r="D741">
            <v>5017401255434</v>
          </cell>
          <cell r="E741">
            <v>33796586600</v>
          </cell>
        </row>
        <row r="742">
          <cell r="A742" t="str">
            <v>2009.02.10</v>
          </cell>
          <cell r="B742" t="str">
            <v>USD_TOD</v>
          </cell>
          <cell r="C742">
            <v>0</v>
          </cell>
          <cell r="D742">
            <v>25101282665387</v>
          </cell>
          <cell r="E742">
            <v>169304133700</v>
          </cell>
        </row>
        <row r="743">
          <cell r="A743" t="str">
            <v>2009.02.11</v>
          </cell>
          <cell r="B743" t="str">
            <v>USD_TOD</v>
          </cell>
          <cell r="C743">
            <v>0</v>
          </cell>
          <cell r="D743">
            <v>6808485864833</v>
          </cell>
          <cell r="E743">
            <v>45984546700</v>
          </cell>
        </row>
        <row r="744">
          <cell r="A744" t="str">
            <v>2009.02.12</v>
          </cell>
          <cell r="B744" t="str">
            <v>USD_TOD</v>
          </cell>
          <cell r="C744">
            <v>0</v>
          </cell>
          <cell r="D744">
            <v>12375674807810</v>
          </cell>
          <cell r="E744">
            <v>83395163000</v>
          </cell>
        </row>
        <row r="745">
          <cell r="A745" t="str">
            <v>2009.02.13</v>
          </cell>
          <cell r="B745" t="str">
            <v>USD_TOD</v>
          </cell>
          <cell r="C745">
            <v>0</v>
          </cell>
          <cell r="D745">
            <v>13678173239197</v>
          </cell>
          <cell r="E745">
            <v>91886456300</v>
          </cell>
        </row>
        <row r="746">
          <cell r="A746" t="str">
            <v>2009.02.17</v>
          </cell>
          <cell r="B746" t="str">
            <v>USD_TOD</v>
          </cell>
          <cell r="C746">
            <v>0</v>
          </cell>
          <cell r="D746">
            <v>10114025034355.5</v>
          </cell>
          <cell r="E746">
            <v>67764055850</v>
          </cell>
        </row>
        <row r="747">
          <cell r="A747" t="str">
            <v>2009.02.18</v>
          </cell>
          <cell r="B747" t="str">
            <v>USD_TOD</v>
          </cell>
          <cell r="C747">
            <v>0</v>
          </cell>
          <cell r="D747">
            <v>7618066886262</v>
          </cell>
          <cell r="E747">
            <v>51005575200</v>
          </cell>
        </row>
        <row r="748">
          <cell r="A748" t="str">
            <v>2009.02.19</v>
          </cell>
          <cell r="B748" t="str">
            <v>USD_TOD</v>
          </cell>
          <cell r="C748">
            <v>0</v>
          </cell>
          <cell r="D748">
            <v>5159513500007</v>
          </cell>
          <cell r="E748">
            <v>34635420100</v>
          </cell>
        </row>
        <row r="749">
          <cell r="A749" t="str">
            <v>2009.02.20</v>
          </cell>
          <cell r="B749" t="str">
            <v>USD_TOD</v>
          </cell>
          <cell r="C749">
            <v>0</v>
          </cell>
          <cell r="D749">
            <v>21428594625760</v>
          </cell>
          <cell r="E749">
            <v>143374904000</v>
          </cell>
        </row>
        <row r="750">
          <cell r="A750" t="str">
            <v>2009.02.23</v>
          </cell>
          <cell r="B750" t="str">
            <v>USD_TOD</v>
          </cell>
          <cell r="C750">
            <v>0</v>
          </cell>
          <cell r="D750">
            <v>8726627186195</v>
          </cell>
          <cell r="E750">
            <v>58199975500</v>
          </cell>
        </row>
        <row r="751">
          <cell r="A751" t="str">
            <v>2009.02.24</v>
          </cell>
          <cell r="B751" t="str">
            <v>USD_TOD</v>
          </cell>
          <cell r="C751">
            <v>0</v>
          </cell>
          <cell r="D751">
            <v>27515323216145</v>
          </cell>
          <cell r="E751">
            <v>183288105500</v>
          </cell>
        </row>
        <row r="752">
          <cell r="A752" t="str">
            <v>2009.02.25</v>
          </cell>
          <cell r="B752" t="str">
            <v>USD_TOD</v>
          </cell>
          <cell r="C752">
            <v>0</v>
          </cell>
          <cell r="D752">
            <v>21978170051170</v>
          </cell>
          <cell r="E752">
            <v>146565467000</v>
          </cell>
        </row>
        <row r="753">
          <cell r="A753" t="str">
            <v>2009.02.26</v>
          </cell>
          <cell r="B753" t="str">
            <v>USD_TOD</v>
          </cell>
          <cell r="C753">
            <v>0</v>
          </cell>
          <cell r="D753">
            <v>19634454995032.5</v>
          </cell>
          <cell r="E753">
            <v>130703612250</v>
          </cell>
        </row>
        <row r="754">
          <cell r="A754" t="str">
            <v>2009.02.27</v>
          </cell>
          <cell r="B754" t="str">
            <v>USD_TOD</v>
          </cell>
          <cell r="C754">
            <v>0</v>
          </cell>
          <cell r="D754">
            <v>11362730327715</v>
          </cell>
          <cell r="E754">
            <v>75538574000</v>
          </cell>
        </row>
        <row r="755">
          <cell r="A755" t="str">
            <v>2009.03.02</v>
          </cell>
          <cell r="B755" t="str">
            <v>USD_TOD</v>
          </cell>
          <cell r="C755">
            <v>0</v>
          </cell>
          <cell r="D755">
            <v>8346276479460</v>
          </cell>
          <cell r="E755">
            <v>55437022000</v>
          </cell>
        </row>
        <row r="756">
          <cell r="A756" t="str">
            <v>2009.03.03</v>
          </cell>
          <cell r="B756" t="str">
            <v>USD_TOD</v>
          </cell>
          <cell r="C756">
            <v>0</v>
          </cell>
          <cell r="D756">
            <v>6612828010870</v>
          </cell>
          <cell r="E756">
            <v>43935747000</v>
          </cell>
        </row>
        <row r="757">
          <cell r="A757" t="str">
            <v>2009.03.04</v>
          </cell>
          <cell r="B757" t="str">
            <v>USD_TOD</v>
          </cell>
          <cell r="C757">
            <v>0</v>
          </cell>
          <cell r="D757">
            <v>7953379441690</v>
          </cell>
          <cell r="E757">
            <v>52873551000</v>
          </cell>
        </row>
        <row r="758">
          <cell r="A758" t="str">
            <v>2009.03.05</v>
          </cell>
          <cell r="B758" t="str">
            <v>USD_TOD</v>
          </cell>
          <cell r="C758">
            <v>0</v>
          </cell>
          <cell r="D758">
            <v>9010831197050</v>
          </cell>
          <cell r="E758">
            <v>59947469000</v>
          </cell>
        </row>
        <row r="759">
          <cell r="A759" t="str">
            <v>2009.03.06</v>
          </cell>
          <cell r="B759" t="str">
            <v>USD_TOD</v>
          </cell>
          <cell r="C759">
            <v>0</v>
          </cell>
          <cell r="D759">
            <v>9277648627310</v>
          </cell>
          <cell r="E759">
            <v>61652673000</v>
          </cell>
        </row>
        <row r="760">
          <cell r="A760" t="str">
            <v>2009.03.10</v>
          </cell>
          <cell r="B760" t="str">
            <v>USD_TOD</v>
          </cell>
          <cell r="C760">
            <v>0</v>
          </cell>
          <cell r="D760">
            <v>5987162037639</v>
          </cell>
          <cell r="E760">
            <v>39790000100</v>
          </cell>
        </row>
        <row r="761">
          <cell r="A761" t="str">
            <v>2009.03.11</v>
          </cell>
          <cell r="B761" t="str">
            <v>USD_TOD</v>
          </cell>
          <cell r="C761">
            <v>0</v>
          </cell>
          <cell r="D761">
            <v>8017265198349</v>
          </cell>
          <cell r="E761">
            <v>53276562700</v>
          </cell>
        </row>
        <row r="762">
          <cell r="A762" t="str">
            <v>2009.03.12</v>
          </cell>
          <cell r="B762" t="str">
            <v>USD_TOD</v>
          </cell>
          <cell r="C762">
            <v>0</v>
          </cell>
          <cell r="D762">
            <v>3939114172122</v>
          </cell>
          <cell r="E762">
            <v>26180632400</v>
          </cell>
        </row>
        <row r="763">
          <cell r="A763" t="str">
            <v>2009.03.13</v>
          </cell>
          <cell r="B763" t="str">
            <v>USD_TOD</v>
          </cell>
          <cell r="C763">
            <v>0</v>
          </cell>
          <cell r="D763">
            <v>5233337992225</v>
          </cell>
          <cell r="E763">
            <v>34833162500</v>
          </cell>
        </row>
        <row r="764">
          <cell r="A764" t="str">
            <v>2009.03.16</v>
          </cell>
          <cell r="B764" t="str">
            <v>USD_TOD</v>
          </cell>
          <cell r="C764">
            <v>0</v>
          </cell>
          <cell r="D764">
            <v>6873553209010</v>
          </cell>
          <cell r="E764">
            <v>45745518000</v>
          </cell>
        </row>
        <row r="765">
          <cell r="A765" t="str">
            <v>2009.03.17</v>
          </cell>
          <cell r="B765" t="str">
            <v>USD_TOD</v>
          </cell>
          <cell r="C765">
            <v>0</v>
          </cell>
          <cell r="D765">
            <v>4601820585546</v>
          </cell>
          <cell r="E765">
            <v>30605185100</v>
          </cell>
        </row>
        <row r="766">
          <cell r="A766" t="str">
            <v>2009.03.18</v>
          </cell>
          <cell r="B766" t="str">
            <v>USD_TOD</v>
          </cell>
          <cell r="C766">
            <v>0</v>
          </cell>
          <cell r="D766">
            <v>7148583417392</v>
          </cell>
          <cell r="E766">
            <v>47494572800</v>
          </cell>
        </row>
        <row r="767">
          <cell r="A767" t="str">
            <v>2009.03.19</v>
          </cell>
          <cell r="B767" t="str">
            <v>USD_TOD</v>
          </cell>
          <cell r="C767">
            <v>0</v>
          </cell>
          <cell r="D767">
            <v>18607431307257</v>
          </cell>
          <cell r="E767">
            <v>123394665700</v>
          </cell>
        </row>
        <row r="768">
          <cell r="A768" t="str">
            <v>2009.03.20</v>
          </cell>
          <cell r="B768" t="str">
            <v>USD_TOD</v>
          </cell>
          <cell r="C768">
            <v>0</v>
          </cell>
          <cell r="D768">
            <v>8444654575155</v>
          </cell>
          <cell r="E768">
            <v>55870952500</v>
          </cell>
        </row>
        <row r="769">
          <cell r="A769" t="str">
            <v>2009.03.24</v>
          </cell>
          <cell r="B769" t="str">
            <v>USD_TOD</v>
          </cell>
          <cell r="C769">
            <v>0</v>
          </cell>
          <cell r="D769">
            <v>6697189518087.5</v>
          </cell>
          <cell r="E769">
            <v>44266188750</v>
          </cell>
        </row>
        <row r="770">
          <cell r="A770" t="str">
            <v>2009.03.25</v>
          </cell>
          <cell r="B770" t="str">
            <v>USD_TOD</v>
          </cell>
          <cell r="C770">
            <v>0</v>
          </cell>
          <cell r="D770">
            <v>7984904501230</v>
          </cell>
          <cell r="E770">
            <v>52778137000</v>
          </cell>
        </row>
        <row r="771">
          <cell r="A771" t="str">
            <v>2009.03.26</v>
          </cell>
          <cell r="B771" t="str">
            <v>USD_TOD</v>
          </cell>
          <cell r="C771">
            <v>0</v>
          </cell>
          <cell r="D771">
            <v>4240212718840</v>
          </cell>
          <cell r="E771">
            <v>28024110000</v>
          </cell>
        </row>
        <row r="772">
          <cell r="A772" t="str">
            <v>2009.03.27</v>
          </cell>
          <cell r="B772" t="str">
            <v>USD_TOD</v>
          </cell>
          <cell r="C772">
            <v>0</v>
          </cell>
          <cell r="D772">
            <v>7492744850935</v>
          </cell>
          <cell r="E772">
            <v>49503292500</v>
          </cell>
        </row>
        <row r="773">
          <cell r="A773" t="str">
            <v>2009.03.30</v>
          </cell>
          <cell r="B773" t="str">
            <v>USD_TOD</v>
          </cell>
          <cell r="C773">
            <v>0</v>
          </cell>
          <cell r="D773">
            <v>6088861298020</v>
          </cell>
          <cell r="E773">
            <v>40218229000</v>
          </cell>
        </row>
        <row r="774">
          <cell r="A774" t="str">
            <v>2009.03.31</v>
          </cell>
          <cell r="B774" t="str">
            <v>USD_TOD</v>
          </cell>
          <cell r="C774">
            <v>0</v>
          </cell>
          <cell r="D774">
            <v>4227036743133.5</v>
          </cell>
          <cell r="E774">
            <v>28003178050</v>
          </cell>
        </row>
        <row r="775">
          <cell r="A775" t="str">
            <v>2009.04.01</v>
          </cell>
          <cell r="B775" t="str">
            <v>USD_TOD</v>
          </cell>
          <cell r="C775">
            <v>0</v>
          </cell>
          <cell r="D775">
            <v>5187791308500</v>
          </cell>
          <cell r="E775">
            <v>34364925800</v>
          </cell>
        </row>
        <row r="776">
          <cell r="A776" t="str">
            <v>2009.04.02</v>
          </cell>
          <cell r="B776" t="str">
            <v>USD_TOD</v>
          </cell>
          <cell r="C776">
            <v>0</v>
          </cell>
          <cell r="D776">
            <v>4850909272307.5</v>
          </cell>
          <cell r="E776">
            <v>32142590750</v>
          </cell>
        </row>
        <row r="777">
          <cell r="A777" t="str">
            <v>2009.04.03</v>
          </cell>
          <cell r="B777" t="str">
            <v>USD_TOD</v>
          </cell>
          <cell r="C777">
            <v>0</v>
          </cell>
          <cell r="D777">
            <v>2945063023850</v>
          </cell>
          <cell r="E777">
            <v>19510233000</v>
          </cell>
        </row>
        <row r="778">
          <cell r="A778" t="str">
            <v>2009.04.06</v>
          </cell>
          <cell r="B778" t="str">
            <v>USD_TOD</v>
          </cell>
          <cell r="C778">
            <v>0</v>
          </cell>
          <cell r="D778">
            <v>4425751116923</v>
          </cell>
          <cell r="E778">
            <v>29297269100</v>
          </cell>
        </row>
        <row r="779">
          <cell r="A779" t="str">
            <v>2009.04.07</v>
          </cell>
          <cell r="B779" t="str">
            <v>USD_TOD</v>
          </cell>
          <cell r="C779">
            <v>0</v>
          </cell>
          <cell r="D779">
            <v>4148544400410</v>
          </cell>
          <cell r="E779">
            <v>27468085000</v>
          </cell>
        </row>
        <row r="780">
          <cell r="A780" t="str">
            <v>2009.04.08</v>
          </cell>
          <cell r="B780" t="str">
            <v>USD_TOD</v>
          </cell>
          <cell r="C780">
            <v>0</v>
          </cell>
          <cell r="D780">
            <v>2829581579311</v>
          </cell>
          <cell r="E780">
            <v>18745816100</v>
          </cell>
        </row>
        <row r="781">
          <cell r="A781" t="str">
            <v>2009.04.09</v>
          </cell>
          <cell r="B781" t="str">
            <v>USD_TOD</v>
          </cell>
          <cell r="C781">
            <v>0</v>
          </cell>
          <cell r="D781">
            <v>3596909356822</v>
          </cell>
          <cell r="E781">
            <v>23864168200</v>
          </cell>
        </row>
        <row r="782">
          <cell r="A782" t="str">
            <v>2009.04.10</v>
          </cell>
          <cell r="B782" t="str">
            <v>USD_TOD</v>
          </cell>
          <cell r="C782">
            <v>0</v>
          </cell>
          <cell r="D782">
            <v>5730142307410</v>
          </cell>
          <cell r="E782">
            <v>37999940000</v>
          </cell>
        </row>
        <row r="783">
          <cell r="A783" t="str">
            <v>2009.04.13</v>
          </cell>
          <cell r="B783" t="str">
            <v>USD_TOD</v>
          </cell>
          <cell r="C783">
            <v>0</v>
          </cell>
          <cell r="D783">
            <v>7065070807980.5</v>
          </cell>
          <cell r="E783">
            <v>46852450450</v>
          </cell>
        </row>
        <row r="784">
          <cell r="A784" t="str">
            <v>2009.04.14</v>
          </cell>
          <cell r="B784" t="str">
            <v>USD_TOD</v>
          </cell>
          <cell r="C784">
            <v>0</v>
          </cell>
          <cell r="D784">
            <v>9928863083378</v>
          </cell>
          <cell r="E784">
            <v>65936707200</v>
          </cell>
        </row>
        <row r="785">
          <cell r="A785" t="str">
            <v>2009.04.15</v>
          </cell>
          <cell r="B785" t="str">
            <v>USD_TOD</v>
          </cell>
          <cell r="C785">
            <v>0</v>
          </cell>
          <cell r="D785">
            <v>9186108529015</v>
          </cell>
          <cell r="E785">
            <v>61140770900</v>
          </cell>
        </row>
        <row r="786">
          <cell r="A786" t="str">
            <v>2009.04.16</v>
          </cell>
          <cell r="B786" t="str">
            <v>USD_TOD</v>
          </cell>
          <cell r="C786">
            <v>0</v>
          </cell>
          <cell r="D786">
            <v>4413972409354</v>
          </cell>
          <cell r="E786">
            <v>29405732000</v>
          </cell>
        </row>
        <row r="787">
          <cell r="A787" t="str">
            <v>2009.04.17</v>
          </cell>
          <cell r="B787" t="str">
            <v>USD_TOD</v>
          </cell>
          <cell r="C787">
            <v>0</v>
          </cell>
          <cell r="D787">
            <v>3654712173890</v>
          </cell>
          <cell r="E787">
            <v>24336104000</v>
          </cell>
        </row>
        <row r="788">
          <cell r="A788" t="str">
            <v>2009.04.20</v>
          </cell>
          <cell r="B788" t="str">
            <v>USD_TOD</v>
          </cell>
          <cell r="C788">
            <v>0</v>
          </cell>
          <cell r="D788">
            <v>7038007413467</v>
          </cell>
          <cell r="E788">
            <v>46848696100</v>
          </cell>
        </row>
        <row r="789">
          <cell r="A789" t="str">
            <v>2009.04.21</v>
          </cell>
          <cell r="B789" t="str">
            <v>USD_TOD</v>
          </cell>
          <cell r="C789">
            <v>0</v>
          </cell>
          <cell r="D789">
            <v>3938455150062</v>
          </cell>
          <cell r="E789">
            <v>26166395800</v>
          </cell>
        </row>
        <row r="790">
          <cell r="A790" t="str">
            <v>2009.04.22</v>
          </cell>
          <cell r="B790" t="str">
            <v>USD_TOD</v>
          </cell>
          <cell r="C790">
            <v>0</v>
          </cell>
          <cell r="D790">
            <v>8432412823685.5</v>
          </cell>
          <cell r="E790">
            <v>55949652050</v>
          </cell>
        </row>
        <row r="791">
          <cell r="A791" t="str">
            <v>2009.04.23</v>
          </cell>
          <cell r="B791" t="str">
            <v>USD_TOD</v>
          </cell>
          <cell r="C791">
            <v>0</v>
          </cell>
          <cell r="D791">
            <v>5513527161405</v>
          </cell>
          <cell r="E791">
            <v>36656503500</v>
          </cell>
        </row>
        <row r="792">
          <cell r="A792" t="str">
            <v>2009.04.24</v>
          </cell>
          <cell r="B792" t="str">
            <v>USD_TOD</v>
          </cell>
          <cell r="C792">
            <v>0</v>
          </cell>
          <cell r="D792">
            <v>3759573311297.5</v>
          </cell>
          <cell r="E792">
            <v>24964835250</v>
          </cell>
        </row>
        <row r="793">
          <cell r="A793" t="str">
            <v>2009.04.27</v>
          </cell>
          <cell r="B793" t="str">
            <v>USD_TOD</v>
          </cell>
          <cell r="C793">
            <v>0</v>
          </cell>
          <cell r="D793">
            <v>1520393621640</v>
          </cell>
          <cell r="E793">
            <v>10093640000</v>
          </cell>
        </row>
        <row r="794">
          <cell r="A794" t="str">
            <v>2009.04.28</v>
          </cell>
          <cell r="B794" t="str">
            <v>USD_TOD</v>
          </cell>
          <cell r="C794">
            <v>0</v>
          </cell>
          <cell r="D794">
            <v>3603885928852</v>
          </cell>
          <cell r="E794">
            <v>23921223200</v>
          </cell>
        </row>
        <row r="795">
          <cell r="A795" t="str">
            <v>2009.04.29</v>
          </cell>
          <cell r="B795" t="str">
            <v>USD_TOD</v>
          </cell>
          <cell r="C795">
            <v>0</v>
          </cell>
          <cell r="D795">
            <v>5554149182555</v>
          </cell>
          <cell r="E795">
            <v>36854675500</v>
          </cell>
        </row>
        <row r="796">
          <cell r="A796" t="str">
            <v>2009.04.30</v>
          </cell>
          <cell r="B796" t="str">
            <v>USD_TOD</v>
          </cell>
          <cell r="C796">
            <v>0</v>
          </cell>
          <cell r="D796">
            <v>4154904794066.5</v>
          </cell>
          <cell r="E796">
            <v>27583433350</v>
          </cell>
        </row>
        <row r="797">
          <cell r="A797" t="str">
            <v>2009.05.04</v>
          </cell>
          <cell r="B797" t="str">
            <v>USD_TOD</v>
          </cell>
          <cell r="C797">
            <v>0</v>
          </cell>
          <cell r="D797">
            <v>3591249884841.5</v>
          </cell>
          <cell r="E797">
            <v>23839739750</v>
          </cell>
        </row>
        <row r="798">
          <cell r="A798" t="str">
            <v>2009.05.05</v>
          </cell>
          <cell r="B798" t="str">
            <v>USD_TOD</v>
          </cell>
          <cell r="C798">
            <v>0</v>
          </cell>
          <cell r="D798">
            <v>3331885393537</v>
          </cell>
          <cell r="E798">
            <v>22123979700</v>
          </cell>
        </row>
        <row r="799">
          <cell r="A799" t="str">
            <v>2009.05.06</v>
          </cell>
          <cell r="B799" t="str">
            <v>USD_TOD</v>
          </cell>
          <cell r="C799">
            <v>0</v>
          </cell>
          <cell r="D799">
            <v>1414621788639</v>
          </cell>
          <cell r="E799">
            <v>9394586100</v>
          </cell>
        </row>
        <row r="800">
          <cell r="A800" t="str">
            <v>2009.05.07</v>
          </cell>
          <cell r="B800" t="str">
            <v>USD_TOD</v>
          </cell>
          <cell r="C800">
            <v>0</v>
          </cell>
          <cell r="D800">
            <v>3734539235333</v>
          </cell>
          <cell r="E800">
            <v>24823730800</v>
          </cell>
        </row>
        <row r="801">
          <cell r="A801" t="str">
            <v>2009.05.08</v>
          </cell>
          <cell r="B801" t="str">
            <v>USD_TOD</v>
          </cell>
          <cell r="C801">
            <v>0</v>
          </cell>
          <cell r="D801">
            <v>4180241930368.5</v>
          </cell>
          <cell r="E801">
            <v>27783886550</v>
          </cell>
        </row>
        <row r="802">
          <cell r="A802" t="str">
            <v>2009.05.12</v>
          </cell>
          <cell r="B802" t="str">
            <v>USD_TOD</v>
          </cell>
          <cell r="C802">
            <v>0</v>
          </cell>
          <cell r="D802">
            <v>1971402292920.5</v>
          </cell>
          <cell r="E802">
            <v>13124827450</v>
          </cell>
        </row>
        <row r="803">
          <cell r="A803" t="str">
            <v>2009.05.13</v>
          </cell>
          <cell r="B803" t="str">
            <v>USD_TOD</v>
          </cell>
          <cell r="C803">
            <v>0</v>
          </cell>
          <cell r="D803">
            <v>3448220173920</v>
          </cell>
          <cell r="E803">
            <v>22993060300</v>
          </cell>
        </row>
        <row r="804">
          <cell r="A804" t="str">
            <v>2009.05.14</v>
          </cell>
          <cell r="B804" t="str">
            <v>USD_TOD</v>
          </cell>
          <cell r="C804">
            <v>0</v>
          </cell>
          <cell r="D804">
            <v>4825299814232.5</v>
          </cell>
          <cell r="E804">
            <v>32192061750</v>
          </cell>
        </row>
        <row r="805">
          <cell r="A805" t="str">
            <v>2009.05.15</v>
          </cell>
          <cell r="B805" t="str">
            <v>USD_TOD</v>
          </cell>
          <cell r="C805">
            <v>0</v>
          </cell>
          <cell r="D805">
            <v>6634499881036</v>
          </cell>
          <cell r="E805">
            <v>44187470800</v>
          </cell>
        </row>
        <row r="806">
          <cell r="A806" t="str">
            <v>2009.05.18</v>
          </cell>
          <cell r="B806" t="str">
            <v>USD_TOD</v>
          </cell>
          <cell r="C806">
            <v>0</v>
          </cell>
          <cell r="D806">
            <v>3903755944279.5</v>
          </cell>
          <cell r="E806">
            <v>25978100750</v>
          </cell>
        </row>
        <row r="807">
          <cell r="A807" t="str">
            <v>2009.05.19</v>
          </cell>
          <cell r="B807" t="str">
            <v>USD_TOD</v>
          </cell>
          <cell r="C807">
            <v>0</v>
          </cell>
          <cell r="D807">
            <v>3490438739510</v>
          </cell>
          <cell r="E807">
            <v>23207211000</v>
          </cell>
        </row>
        <row r="808">
          <cell r="A808" t="str">
            <v>2009.05.20</v>
          </cell>
          <cell r="B808" t="str">
            <v>USD_TOD</v>
          </cell>
          <cell r="C808">
            <v>0</v>
          </cell>
          <cell r="D808">
            <v>7141540166485</v>
          </cell>
          <cell r="E808">
            <v>47436938900</v>
          </cell>
        </row>
        <row r="809">
          <cell r="A809" t="str">
            <v>2009.05.21</v>
          </cell>
          <cell r="B809" t="str">
            <v>USD_TOD</v>
          </cell>
          <cell r="C809">
            <v>0</v>
          </cell>
          <cell r="D809">
            <v>3790379260819.5</v>
          </cell>
          <cell r="E809">
            <v>25189089150</v>
          </cell>
        </row>
        <row r="810">
          <cell r="A810" t="str">
            <v>2009.05.22</v>
          </cell>
          <cell r="B810" t="str">
            <v>USD_TOD</v>
          </cell>
          <cell r="C810">
            <v>0</v>
          </cell>
          <cell r="D810">
            <v>4508611518684.5</v>
          </cell>
          <cell r="E810">
            <v>30000900150</v>
          </cell>
        </row>
        <row r="811">
          <cell r="A811" t="str">
            <v>2009.05.26</v>
          </cell>
          <cell r="B811" t="str">
            <v>USD_TOD</v>
          </cell>
          <cell r="C811">
            <v>0</v>
          </cell>
          <cell r="D811">
            <v>2615518542460</v>
          </cell>
          <cell r="E811">
            <v>17444642000</v>
          </cell>
        </row>
        <row r="812">
          <cell r="A812" t="str">
            <v>2009.05.27</v>
          </cell>
          <cell r="B812" t="str">
            <v>USD_TOD</v>
          </cell>
          <cell r="C812">
            <v>0</v>
          </cell>
          <cell r="D812">
            <v>4143020552459</v>
          </cell>
          <cell r="E812">
            <v>27590547100</v>
          </cell>
        </row>
        <row r="813">
          <cell r="A813" t="str">
            <v>2009.05.28</v>
          </cell>
          <cell r="B813" t="str">
            <v>USD_TOD</v>
          </cell>
          <cell r="C813">
            <v>0</v>
          </cell>
          <cell r="D813">
            <v>6748693259772</v>
          </cell>
          <cell r="E813">
            <v>44876244400</v>
          </cell>
        </row>
        <row r="814">
          <cell r="A814" t="str">
            <v>2009.05.29</v>
          </cell>
          <cell r="B814" t="str">
            <v>USD_TOD</v>
          </cell>
          <cell r="C814">
            <v>0</v>
          </cell>
          <cell r="D814">
            <v>3601750814420</v>
          </cell>
          <cell r="E814">
            <v>23941231400</v>
          </cell>
        </row>
        <row r="815">
          <cell r="A815" t="str">
            <v>2009.06.01</v>
          </cell>
          <cell r="B815" t="str">
            <v>USD_TOD</v>
          </cell>
          <cell r="C815">
            <v>0</v>
          </cell>
          <cell r="D815">
            <v>3884320812260</v>
          </cell>
          <cell r="E815">
            <v>25858958000</v>
          </cell>
        </row>
        <row r="816">
          <cell r="A816" t="str">
            <v>2009.06.02</v>
          </cell>
          <cell r="B816" t="str">
            <v>USD_TOD</v>
          </cell>
          <cell r="C816">
            <v>0</v>
          </cell>
          <cell r="D816">
            <v>2858613904721.5</v>
          </cell>
          <cell r="E816">
            <v>19019547550</v>
          </cell>
        </row>
        <row r="817">
          <cell r="A817" t="str">
            <v>2009.06.03</v>
          </cell>
          <cell r="B817" t="str">
            <v>USD_TOD</v>
          </cell>
          <cell r="C817">
            <v>0</v>
          </cell>
          <cell r="D817">
            <v>2493354014214</v>
          </cell>
          <cell r="E817">
            <v>16596783600</v>
          </cell>
        </row>
        <row r="818">
          <cell r="A818" t="str">
            <v>2009.06.04</v>
          </cell>
          <cell r="B818" t="str">
            <v>USD_TOD</v>
          </cell>
          <cell r="C818">
            <v>0</v>
          </cell>
          <cell r="D818">
            <v>3141762034174</v>
          </cell>
          <cell r="E818">
            <v>20912513600</v>
          </cell>
        </row>
        <row r="819">
          <cell r="A819" t="str">
            <v>2009.06.05</v>
          </cell>
          <cell r="B819" t="str">
            <v>USD_TOD</v>
          </cell>
          <cell r="C819">
            <v>0</v>
          </cell>
          <cell r="D819">
            <v>2942990901155</v>
          </cell>
          <cell r="E819">
            <v>19582432500</v>
          </cell>
        </row>
        <row r="820">
          <cell r="A820" t="str">
            <v>2009.06.08</v>
          </cell>
          <cell r="B820" t="str">
            <v>USD_TOD</v>
          </cell>
          <cell r="C820">
            <v>0</v>
          </cell>
          <cell r="D820">
            <v>4422923071760</v>
          </cell>
          <cell r="E820">
            <v>29407720000</v>
          </cell>
        </row>
        <row r="821">
          <cell r="A821" t="str">
            <v>2009.06.09</v>
          </cell>
          <cell r="B821" t="str">
            <v>USD_TOD</v>
          </cell>
          <cell r="C821">
            <v>0</v>
          </cell>
          <cell r="D821">
            <v>2966318299026</v>
          </cell>
          <cell r="E821">
            <v>19738191800</v>
          </cell>
        </row>
        <row r="822">
          <cell r="A822" t="str">
            <v>2009.06.10</v>
          </cell>
          <cell r="B822" t="str">
            <v>USD_TOD</v>
          </cell>
          <cell r="C822">
            <v>0</v>
          </cell>
          <cell r="D822">
            <v>4129869079538</v>
          </cell>
          <cell r="E822">
            <v>27472413200</v>
          </cell>
        </row>
        <row r="823">
          <cell r="A823" t="str">
            <v>2009.06.11</v>
          </cell>
          <cell r="B823" t="str">
            <v>USD_TOD</v>
          </cell>
          <cell r="C823">
            <v>0</v>
          </cell>
          <cell r="D823">
            <v>4624853095496.5</v>
          </cell>
          <cell r="E823">
            <v>30758461650</v>
          </cell>
        </row>
        <row r="824">
          <cell r="A824" t="str">
            <v>2009.06.12</v>
          </cell>
          <cell r="B824" t="str">
            <v>USD_TOD</v>
          </cell>
          <cell r="C824">
            <v>0</v>
          </cell>
          <cell r="D824">
            <v>2896827864425</v>
          </cell>
          <cell r="E824">
            <v>19271048100</v>
          </cell>
        </row>
        <row r="825">
          <cell r="A825" t="str">
            <v>2009.06.15</v>
          </cell>
          <cell r="B825" t="str">
            <v>USD_TOD</v>
          </cell>
          <cell r="C825">
            <v>0</v>
          </cell>
          <cell r="D825">
            <v>4459882255540</v>
          </cell>
          <cell r="E825">
            <v>29705760000</v>
          </cell>
        </row>
        <row r="826">
          <cell r="A826" t="str">
            <v>2009.06.16</v>
          </cell>
          <cell r="B826" t="str">
            <v>USD_TOD</v>
          </cell>
          <cell r="C826">
            <v>0</v>
          </cell>
          <cell r="D826">
            <v>2819279128879</v>
          </cell>
          <cell r="E826">
            <v>18765823300</v>
          </cell>
        </row>
        <row r="827">
          <cell r="A827" t="str">
            <v>2009.06.17</v>
          </cell>
          <cell r="B827" t="str">
            <v>USD_TOD</v>
          </cell>
          <cell r="C827">
            <v>0</v>
          </cell>
          <cell r="D827">
            <v>2297054381130</v>
          </cell>
          <cell r="E827">
            <v>15288076000</v>
          </cell>
        </row>
        <row r="828">
          <cell r="A828" t="str">
            <v>2009.06.18</v>
          </cell>
          <cell r="B828" t="str">
            <v>USD_TOD</v>
          </cell>
          <cell r="C828">
            <v>0</v>
          </cell>
          <cell r="D828">
            <v>3012004723718</v>
          </cell>
          <cell r="E828">
            <v>20044608000</v>
          </cell>
        </row>
        <row r="829">
          <cell r="A829" t="str">
            <v>2009.06.19</v>
          </cell>
          <cell r="B829" t="str">
            <v>USD_TOD</v>
          </cell>
          <cell r="C829">
            <v>0</v>
          </cell>
          <cell r="D829">
            <v>4933036738060</v>
          </cell>
          <cell r="E829">
            <v>32823394000</v>
          </cell>
        </row>
        <row r="830">
          <cell r="A830" t="str">
            <v>2009.06.22</v>
          </cell>
          <cell r="B830" t="str">
            <v>USD_TOD</v>
          </cell>
          <cell r="C830">
            <v>0</v>
          </cell>
          <cell r="D830">
            <v>3967714231220</v>
          </cell>
          <cell r="E830">
            <v>26380240400</v>
          </cell>
        </row>
        <row r="831">
          <cell r="A831" t="str">
            <v>2009.06.23</v>
          </cell>
          <cell r="B831" t="str">
            <v>USD_TOD</v>
          </cell>
          <cell r="C831">
            <v>0</v>
          </cell>
          <cell r="D831">
            <v>5104174179882.5</v>
          </cell>
          <cell r="E831">
            <v>33931902050</v>
          </cell>
        </row>
        <row r="832">
          <cell r="A832" t="str">
            <v>2009.06.24</v>
          </cell>
          <cell r="B832" t="str">
            <v>USD_TOD</v>
          </cell>
          <cell r="C832">
            <v>0</v>
          </cell>
          <cell r="D832">
            <v>3893505527851</v>
          </cell>
          <cell r="E832">
            <v>25869954900</v>
          </cell>
        </row>
        <row r="833">
          <cell r="A833" t="str">
            <v>2009.06.25</v>
          </cell>
          <cell r="B833" t="str">
            <v>USD_TOD</v>
          </cell>
          <cell r="C833">
            <v>0</v>
          </cell>
          <cell r="D833">
            <v>5069259902835</v>
          </cell>
          <cell r="E833">
            <v>33712428600</v>
          </cell>
        </row>
        <row r="834">
          <cell r="A834" t="str">
            <v>2009.06.26</v>
          </cell>
          <cell r="B834" t="str">
            <v>USD_TOD</v>
          </cell>
          <cell r="C834">
            <v>0</v>
          </cell>
          <cell r="D834">
            <v>7572987661478.5</v>
          </cell>
          <cell r="E834">
            <v>50348225050</v>
          </cell>
        </row>
        <row r="835">
          <cell r="A835" t="str">
            <v>2009.06.29</v>
          </cell>
          <cell r="B835" t="str">
            <v>USD_TOD</v>
          </cell>
          <cell r="C835">
            <v>0</v>
          </cell>
          <cell r="D835">
            <v>6937599369105</v>
          </cell>
          <cell r="E835">
            <v>46126159500</v>
          </cell>
        </row>
        <row r="836">
          <cell r="A836" t="str">
            <v>2009.06.30</v>
          </cell>
          <cell r="B836" t="str">
            <v>USD_TOD</v>
          </cell>
          <cell r="C836">
            <v>0</v>
          </cell>
          <cell r="D836">
            <v>9098914059500</v>
          </cell>
          <cell r="E836">
            <v>60486965000</v>
          </cell>
        </row>
        <row r="837">
          <cell r="A837" t="str">
            <v>2009.07.01</v>
          </cell>
          <cell r="B837" t="str">
            <v>USD_TOD</v>
          </cell>
          <cell r="C837">
            <v>0</v>
          </cell>
          <cell r="D837">
            <v>6310548214110</v>
          </cell>
          <cell r="E837">
            <v>41969788000</v>
          </cell>
        </row>
        <row r="838">
          <cell r="A838" t="str">
            <v>2009.07.02</v>
          </cell>
          <cell r="B838" t="str">
            <v>USD_TOD</v>
          </cell>
          <cell r="C838">
            <v>0</v>
          </cell>
          <cell r="D838">
            <v>7789771753703</v>
          </cell>
          <cell r="E838">
            <v>51846072100</v>
          </cell>
        </row>
        <row r="839">
          <cell r="A839" t="str">
            <v>2009.07.03</v>
          </cell>
          <cell r="B839" t="str">
            <v>USD_TOD</v>
          </cell>
          <cell r="C839">
            <v>0</v>
          </cell>
          <cell r="D839">
            <v>11667243874497</v>
          </cell>
          <cell r="E839">
            <v>77637542300</v>
          </cell>
        </row>
        <row r="840">
          <cell r="A840" t="str">
            <v>2009.07.07</v>
          </cell>
          <cell r="B840" t="str">
            <v>USD_TOD</v>
          </cell>
          <cell r="C840">
            <v>0</v>
          </cell>
          <cell r="D840">
            <v>6408037071015</v>
          </cell>
          <cell r="E840">
            <v>42586784000</v>
          </cell>
        </row>
        <row r="841">
          <cell r="A841" t="str">
            <v>2009.07.08</v>
          </cell>
          <cell r="B841" t="str">
            <v>USD_TOD</v>
          </cell>
          <cell r="C841">
            <v>0</v>
          </cell>
          <cell r="D841">
            <v>8407699583621</v>
          </cell>
          <cell r="E841">
            <v>55845021300</v>
          </cell>
        </row>
        <row r="842">
          <cell r="A842" t="str">
            <v>2009.07.09</v>
          </cell>
          <cell r="B842" t="str">
            <v>USD_TOD</v>
          </cell>
          <cell r="C842">
            <v>0</v>
          </cell>
          <cell r="D842">
            <v>4887765067445</v>
          </cell>
          <cell r="E842">
            <v>32469840500</v>
          </cell>
        </row>
        <row r="843">
          <cell r="A843" t="str">
            <v>2009.07.10</v>
          </cell>
          <cell r="B843" t="str">
            <v>USD_TOD</v>
          </cell>
          <cell r="C843">
            <v>0</v>
          </cell>
          <cell r="D843">
            <v>3517229303553</v>
          </cell>
          <cell r="E843">
            <v>23363192200</v>
          </cell>
        </row>
        <row r="844">
          <cell r="A844" t="str">
            <v>2009.07.13</v>
          </cell>
          <cell r="B844" t="str">
            <v>USD_TOD</v>
          </cell>
          <cell r="C844">
            <v>0</v>
          </cell>
          <cell r="D844">
            <v>3487205622140</v>
          </cell>
          <cell r="E844">
            <v>23182549600</v>
          </cell>
        </row>
        <row r="845">
          <cell r="A845" t="str">
            <v>2009.07.14</v>
          </cell>
          <cell r="B845" t="str">
            <v>USD_TOD</v>
          </cell>
          <cell r="C845">
            <v>0</v>
          </cell>
          <cell r="D845">
            <v>6438591205605</v>
          </cell>
          <cell r="E845">
            <v>42741703600</v>
          </cell>
        </row>
        <row r="846">
          <cell r="A846" t="str">
            <v>2009.07.15</v>
          </cell>
          <cell r="B846" t="str">
            <v>USD_TOD</v>
          </cell>
          <cell r="C846">
            <v>0</v>
          </cell>
          <cell r="D846">
            <v>12907426944050</v>
          </cell>
          <cell r="E846">
            <v>85636888000</v>
          </cell>
        </row>
        <row r="847">
          <cell r="A847" t="str">
            <v>2009.07.16</v>
          </cell>
          <cell r="B847" t="str">
            <v>USD_TOD</v>
          </cell>
          <cell r="C847">
            <v>0</v>
          </cell>
          <cell r="D847">
            <v>4549470826434.5</v>
          </cell>
          <cell r="E847">
            <v>30185932650</v>
          </cell>
        </row>
        <row r="848">
          <cell r="A848" t="str">
            <v>2009.07.17</v>
          </cell>
          <cell r="B848" t="str">
            <v>USD_TOD</v>
          </cell>
          <cell r="C848">
            <v>0</v>
          </cell>
          <cell r="D848">
            <v>6188164999163</v>
          </cell>
          <cell r="E848">
            <v>41051089000</v>
          </cell>
        </row>
        <row r="849">
          <cell r="A849" t="str">
            <v>2009.07.20</v>
          </cell>
          <cell r="B849" t="str">
            <v>USD_TOD</v>
          </cell>
          <cell r="C849">
            <v>0</v>
          </cell>
          <cell r="D849">
            <v>5476749047035.5</v>
          </cell>
          <cell r="E849">
            <v>36323217550</v>
          </cell>
        </row>
        <row r="850">
          <cell r="A850" t="str">
            <v>2009.07.21</v>
          </cell>
          <cell r="B850" t="str">
            <v>USD_TOD</v>
          </cell>
          <cell r="C850">
            <v>0</v>
          </cell>
          <cell r="D850">
            <v>4685160613685.5</v>
          </cell>
          <cell r="E850">
            <v>31060717950</v>
          </cell>
        </row>
        <row r="851">
          <cell r="A851" t="str">
            <v>2009.07.22</v>
          </cell>
          <cell r="B851" t="str">
            <v>USD_TOD</v>
          </cell>
          <cell r="C851">
            <v>0</v>
          </cell>
          <cell r="D851">
            <v>3580656149885</v>
          </cell>
          <cell r="E851">
            <v>23755238500</v>
          </cell>
        </row>
        <row r="852">
          <cell r="A852" t="str">
            <v>2009.07.23</v>
          </cell>
          <cell r="B852" t="str">
            <v>USD_TOD</v>
          </cell>
          <cell r="C852">
            <v>0</v>
          </cell>
          <cell r="D852">
            <v>4993735327942.5</v>
          </cell>
          <cell r="E852">
            <v>33146205250</v>
          </cell>
        </row>
        <row r="853">
          <cell r="A853" t="str">
            <v>2009.07.24</v>
          </cell>
          <cell r="B853" t="str">
            <v>USD_TOD</v>
          </cell>
          <cell r="C853">
            <v>0</v>
          </cell>
          <cell r="D853">
            <v>3504837374792</v>
          </cell>
          <cell r="E853">
            <v>23257288400</v>
          </cell>
        </row>
        <row r="854">
          <cell r="A854" t="str">
            <v>2009.07.27</v>
          </cell>
          <cell r="B854" t="str">
            <v>USD_TOD</v>
          </cell>
          <cell r="C854">
            <v>0</v>
          </cell>
          <cell r="D854">
            <v>4575600443030</v>
          </cell>
          <cell r="E854">
            <v>30349484000</v>
          </cell>
        </row>
        <row r="855">
          <cell r="A855" t="str">
            <v>2009.07.28</v>
          </cell>
          <cell r="B855" t="str">
            <v>USD_TOD</v>
          </cell>
          <cell r="C855">
            <v>0</v>
          </cell>
          <cell r="D855">
            <v>3476106952257</v>
          </cell>
          <cell r="E855">
            <v>23060242500</v>
          </cell>
        </row>
        <row r="856">
          <cell r="A856" t="str">
            <v>2009.07.29</v>
          </cell>
          <cell r="B856" t="str">
            <v>USD_TOD</v>
          </cell>
          <cell r="C856">
            <v>0</v>
          </cell>
          <cell r="D856">
            <v>5789715634070</v>
          </cell>
          <cell r="E856">
            <v>38421771500</v>
          </cell>
        </row>
        <row r="857">
          <cell r="A857" t="str">
            <v>2009.07.30</v>
          </cell>
          <cell r="B857" t="str">
            <v>USD_TOD</v>
          </cell>
          <cell r="C857">
            <v>0</v>
          </cell>
          <cell r="D857">
            <v>8160061882120</v>
          </cell>
          <cell r="E857">
            <v>54147114000</v>
          </cell>
        </row>
        <row r="858">
          <cell r="A858" t="str">
            <v>2009.07.31</v>
          </cell>
          <cell r="B858" t="str">
            <v>USD_TOD</v>
          </cell>
          <cell r="C858">
            <v>0</v>
          </cell>
          <cell r="D858">
            <v>3279503674670</v>
          </cell>
          <cell r="E858">
            <v>21761441000</v>
          </cell>
        </row>
        <row r="859">
          <cell r="A859" t="str">
            <v>2009.08.03</v>
          </cell>
          <cell r="B859" t="str">
            <v>USD_TOD</v>
          </cell>
          <cell r="C859">
            <v>0</v>
          </cell>
          <cell r="D859">
            <v>3254768317587</v>
          </cell>
          <cell r="E859">
            <v>21591212100</v>
          </cell>
        </row>
        <row r="860">
          <cell r="A860" t="str">
            <v>2009.08.04</v>
          </cell>
          <cell r="B860" t="str">
            <v>USD_TOD</v>
          </cell>
          <cell r="C860">
            <v>0</v>
          </cell>
          <cell r="D860">
            <v>6347915208280</v>
          </cell>
          <cell r="E860">
            <v>42098389000</v>
          </cell>
        </row>
        <row r="861">
          <cell r="A861" t="str">
            <v>2009.08.05</v>
          </cell>
          <cell r="B861" t="str">
            <v>USD_TOD</v>
          </cell>
          <cell r="C861">
            <v>0</v>
          </cell>
          <cell r="D861">
            <v>8520711892567.5</v>
          </cell>
          <cell r="E861">
            <v>56498420750</v>
          </cell>
        </row>
        <row r="862">
          <cell r="A862" t="str">
            <v>2009.08.06</v>
          </cell>
          <cell r="B862" t="str">
            <v>USD_TOD</v>
          </cell>
          <cell r="C862">
            <v>0</v>
          </cell>
          <cell r="D862">
            <v>6154969005693.5</v>
          </cell>
          <cell r="E862">
            <v>40816239350</v>
          </cell>
        </row>
        <row r="863">
          <cell r="A863" t="str">
            <v>2009.08.07</v>
          </cell>
          <cell r="B863" t="str">
            <v>USD_TOD</v>
          </cell>
          <cell r="C863">
            <v>0</v>
          </cell>
          <cell r="D863">
            <v>4386798012637.5</v>
          </cell>
          <cell r="E863">
            <v>29106705750</v>
          </cell>
        </row>
        <row r="864">
          <cell r="A864" t="str">
            <v>2009.08.10</v>
          </cell>
          <cell r="B864" t="str">
            <v>USD_TOD</v>
          </cell>
          <cell r="C864">
            <v>0</v>
          </cell>
          <cell r="D864">
            <v>4618296302868.5</v>
          </cell>
          <cell r="E864">
            <v>30637700550</v>
          </cell>
        </row>
        <row r="865">
          <cell r="A865" t="str">
            <v>2009.08.11</v>
          </cell>
          <cell r="B865" t="str">
            <v>USD_TOD</v>
          </cell>
          <cell r="C865">
            <v>0</v>
          </cell>
          <cell r="D865">
            <v>3181722957026</v>
          </cell>
          <cell r="E865">
            <v>21112260800</v>
          </cell>
        </row>
        <row r="866">
          <cell r="A866" t="str">
            <v>2009.08.12</v>
          </cell>
          <cell r="B866" t="str">
            <v>USD_TOD</v>
          </cell>
          <cell r="C866">
            <v>0</v>
          </cell>
          <cell r="D866">
            <v>7618297539093.5</v>
          </cell>
          <cell r="E866">
            <v>50531799350</v>
          </cell>
        </row>
        <row r="867">
          <cell r="A867" t="str">
            <v>2009.08.13</v>
          </cell>
          <cell r="B867" t="str">
            <v>USD_TOD</v>
          </cell>
          <cell r="C867">
            <v>0</v>
          </cell>
          <cell r="D867">
            <v>4212650150625</v>
          </cell>
          <cell r="E867">
            <v>27943061500</v>
          </cell>
        </row>
        <row r="868">
          <cell r="A868" t="str">
            <v>2009.08.14</v>
          </cell>
          <cell r="B868" t="str">
            <v>USD_TOD</v>
          </cell>
          <cell r="C868">
            <v>0</v>
          </cell>
          <cell r="D868">
            <v>5386352114295</v>
          </cell>
          <cell r="E868">
            <v>35725286500</v>
          </cell>
        </row>
        <row r="869">
          <cell r="A869" t="str">
            <v>2009.08.17</v>
          </cell>
          <cell r="B869" t="str">
            <v>USD_TOD</v>
          </cell>
          <cell r="C869">
            <v>0</v>
          </cell>
          <cell r="D869">
            <v>3727611012085</v>
          </cell>
          <cell r="E869">
            <v>24719397600</v>
          </cell>
        </row>
        <row r="870">
          <cell r="A870" t="str">
            <v>2009.08.18</v>
          </cell>
          <cell r="B870" t="str">
            <v>USD_TOD</v>
          </cell>
          <cell r="C870">
            <v>0</v>
          </cell>
          <cell r="D870">
            <v>3431432743565</v>
          </cell>
          <cell r="E870">
            <v>22750764700</v>
          </cell>
        </row>
        <row r="871">
          <cell r="A871" t="str">
            <v>2009.08.19</v>
          </cell>
          <cell r="B871" t="str">
            <v>USD_TOD</v>
          </cell>
          <cell r="C871">
            <v>0</v>
          </cell>
          <cell r="D871">
            <v>6053088018635.5</v>
          </cell>
          <cell r="E871">
            <v>40126694350</v>
          </cell>
        </row>
        <row r="872">
          <cell r="A872" t="str">
            <v>2009.08.20</v>
          </cell>
          <cell r="B872" t="str">
            <v>USD_TOD</v>
          </cell>
          <cell r="C872">
            <v>0</v>
          </cell>
          <cell r="D872">
            <v>5325816777208.5</v>
          </cell>
          <cell r="E872">
            <v>35312322050</v>
          </cell>
        </row>
        <row r="873">
          <cell r="A873" t="str">
            <v>2009.08.21</v>
          </cell>
          <cell r="B873" t="str">
            <v>USD_TOD</v>
          </cell>
          <cell r="C873">
            <v>0</v>
          </cell>
          <cell r="D873">
            <v>6485884854769</v>
          </cell>
          <cell r="E873">
            <v>43022562100</v>
          </cell>
        </row>
        <row r="874">
          <cell r="A874" t="str">
            <v>2009.08.24</v>
          </cell>
          <cell r="B874" t="str">
            <v>USD_TOD</v>
          </cell>
          <cell r="C874">
            <v>0</v>
          </cell>
          <cell r="D874">
            <v>4699465456184</v>
          </cell>
          <cell r="E874">
            <v>31174122700</v>
          </cell>
        </row>
        <row r="875">
          <cell r="A875" t="str">
            <v>2009.08.25</v>
          </cell>
          <cell r="B875" t="str">
            <v>USD_TOD</v>
          </cell>
          <cell r="C875">
            <v>0</v>
          </cell>
          <cell r="D875">
            <v>5263278917953</v>
          </cell>
          <cell r="E875">
            <v>34933041800</v>
          </cell>
        </row>
        <row r="876">
          <cell r="A876" t="str">
            <v>2009.08.26</v>
          </cell>
          <cell r="B876" t="str">
            <v>USD_TOD</v>
          </cell>
          <cell r="C876">
            <v>0</v>
          </cell>
          <cell r="D876">
            <v>4257937708188.5</v>
          </cell>
          <cell r="E876">
            <v>28248164050</v>
          </cell>
        </row>
        <row r="877">
          <cell r="A877" t="str">
            <v>2009.08.27</v>
          </cell>
          <cell r="B877" t="str">
            <v>USD_TOD</v>
          </cell>
          <cell r="C877">
            <v>0</v>
          </cell>
          <cell r="D877">
            <v>4810409673579.5</v>
          </cell>
          <cell r="E877">
            <v>31908419350</v>
          </cell>
        </row>
        <row r="878">
          <cell r="A878" t="str">
            <v>2009.08.28</v>
          </cell>
          <cell r="B878" t="str">
            <v>USD_TOD</v>
          </cell>
          <cell r="C878">
            <v>0</v>
          </cell>
          <cell r="D878">
            <v>3710423670985</v>
          </cell>
          <cell r="E878">
            <v>24606614500</v>
          </cell>
        </row>
        <row r="879">
          <cell r="A879" t="str">
            <v>2009.09.01</v>
          </cell>
          <cell r="B879" t="str">
            <v>USD_TOD</v>
          </cell>
          <cell r="C879">
            <v>0</v>
          </cell>
          <cell r="D879">
            <v>3099664844755</v>
          </cell>
          <cell r="E879">
            <v>20561962000</v>
          </cell>
        </row>
        <row r="880">
          <cell r="A880" t="str">
            <v>2009.09.02</v>
          </cell>
          <cell r="B880" t="str">
            <v>USD_TOD</v>
          </cell>
          <cell r="C880">
            <v>0</v>
          </cell>
          <cell r="D880">
            <v>2875994600061</v>
          </cell>
          <cell r="E880">
            <v>19082181900</v>
          </cell>
        </row>
        <row r="881">
          <cell r="A881" t="str">
            <v>2009.09.03</v>
          </cell>
          <cell r="B881" t="str">
            <v>USD_TOD</v>
          </cell>
          <cell r="C881">
            <v>0</v>
          </cell>
          <cell r="D881">
            <v>4138983810500</v>
          </cell>
          <cell r="E881">
            <v>27453760000</v>
          </cell>
        </row>
        <row r="882">
          <cell r="A882" t="str">
            <v>2009.09.04</v>
          </cell>
          <cell r="B882" t="str">
            <v>USD_TOD</v>
          </cell>
          <cell r="C882">
            <v>0</v>
          </cell>
          <cell r="D882">
            <v>5082105915434.5</v>
          </cell>
          <cell r="E882">
            <v>33705774550</v>
          </cell>
        </row>
        <row r="883">
          <cell r="A883" t="str">
            <v>2009.09.08</v>
          </cell>
          <cell r="B883" t="str">
            <v>USD_TOD</v>
          </cell>
          <cell r="C883">
            <v>0</v>
          </cell>
          <cell r="D883">
            <v>2441465661604.5</v>
          </cell>
          <cell r="E883">
            <v>16185464050</v>
          </cell>
        </row>
        <row r="884">
          <cell r="A884" t="str">
            <v>2009.09.09</v>
          </cell>
          <cell r="B884" t="str">
            <v>USD_TOD</v>
          </cell>
          <cell r="C884">
            <v>0</v>
          </cell>
          <cell r="D884">
            <v>4368711505573</v>
          </cell>
          <cell r="E884">
            <v>28967195100</v>
          </cell>
        </row>
        <row r="885">
          <cell r="A885" t="str">
            <v>2009.09.10</v>
          </cell>
          <cell r="B885" t="str">
            <v>USD_TOD</v>
          </cell>
          <cell r="C885">
            <v>0</v>
          </cell>
          <cell r="D885">
            <v>3578239642643</v>
          </cell>
          <cell r="E885">
            <v>23720084100</v>
          </cell>
        </row>
        <row r="886">
          <cell r="A886" t="str">
            <v>2009.09.11</v>
          </cell>
          <cell r="B886" t="str">
            <v>USD_TOD</v>
          </cell>
          <cell r="C886">
            <v>0</v>
          </cell>
          <cell r="D886">
            <v>3706225749927</v>
          </cell>
          <cell r="E886">
            <v>24563285800</v>
          </cell>
        </row>
        <row r="887">
          <cell r="A887" t="str">
            <v>2009.09.14</v>
          </cell>
          <cell r="B887" t="str">
            <v>USD_TOD</v>
          </cell>
          <cell r="C887">
            <v>0</v>
          </cell>
          <cell r="D887">
            <v>4198160048379.5</v>
          </cell>
          <cell r="E887">
            <v>27818102350</v>
          </cell>
        </row>
        <row r="888">
          <cell r="A888" t="str">
            <v>2009.09.15</v>
          </cell>
          <cell r="B888" t="str">
            <v>USD_TOD</v>
          </cell>
          <cell r="C888">
            <v>0</v>
          </cell>
          <cell r="D888">
            <v>3699176186558</v>
          </cell>
          <cell r="E888">
            <v>24507860400</v>
          </cell>
        </row>
        <row r="889">
          <cell r="A889" t="str">
            <v>2009.09.16</v>
          </cell>
          <cell r="B889" t="str">
            <v>USD_TOD</v>
          </cell>
          <cell r="C889">
            <v>0</v>
          </cell>
          <cell r="D889">
            <v>2507862221428</v>
          </cell>
          <cell r="E889">
            <v>16618236200</v>
          </cell>
        </row>
        <row r="890">
          <cell r="A890" t="str">
            <v>2009.09.17</v>
          </cell>
          <cell r="B890" t="str">
            <v>USD_TOD</v>
          </cell>
          <cell r="C890">
            <v>0</v>
          </cell>
          <cell r="D890">
            <v>2849583204918</v>
          </cell>
          <cell r="E890">
            <v>18884148900</v>
          </cell>
        </row>
        <row r="891">
          <cell r="A891" t="str">
            <v>2009.09.18</v>
          </cell>
          <cell r="B891" t="str">
            <v>USD_TOD</v>
          </cell>
          <cell r="C891">
            <v>0</v>
          </cell>
          <cell r="D891">
            <v>4820262906021</v>
          </cell>
          <cell r="E891">
            <v>31943722300</v>
          </cell>
        </row>
        <row r="892">
          <cell r="A892" t="str">
            <v>2009.09.21</v>
          </cell>
          <cell r="B892" t="str">
            <v>USD_TOD</v>
          </cell>
          <cell r="C892">
            <v>0</v>
          </cell>
          <cell r="D892">
            <v>5586947844142.5</v>
          </cell>
          <cell r="E892">
            <v>37033171750</v>
          </cell>
        </row>
        <row r="893">
          <cell r="A893" t="str">
            <v>2009.09.22</v>
          </cell>
          <cell r="B893" t="str">
            <v>USD_TOD</v>
          </cell>
          <cell r="C893">
            <v>0</v>
          </cell>
          <cell r="D893">
            <v>3786148821710</v>
          </cell>
          <cell r="E893">
            <v>25092936500</v>
          </cell>
        </row>
        <row r="894">
          <cell r="A894" t="str">
            <v>2009.09.23</v>
          </cell>
          <cell r="B894" t="str">
            <v>USD_TOD</v>
          </cell>
          <cell r="C894">
            <v>0</v>
          </cell>
          <cell r="D894">
            <v>2595434331730</v>
          </cell>
          <cell r="E894">
            <v>17198130400</v>
          </cell>
        </row>
        <row r="895">
          <cell r="A895" t="str">
            <v>2009.09.24</v>
          </cell>
          <cell r="B895" t="str">
            <v>USD_TOD</v>
          </cell>
          <cell r="C895">
            <v>0</v>
          </cell>
          <cell r="D895">
            <v>3742009080873</v>
          </cell>
          <cell r="E895">
            <v>24793140700</v>
          </cell>
        </row>
        <row r="896">
          <cell r="A896" t="str">
            <v>2009.09.25</v>
          </cell>
          <cell r="B896" t="str">
            <v>USD_TOD</v>
          </cell>
          <cell r="C896">
            <v>0</v>
          </cell>
          <cell r="D896">
            <v>4007809892926.5</v>
          </cell>
          <cell r="E896">
            <v>26550209650</v>
          </cell>
        </row>
        <row r="897">
          <cell r="A897" t="str">
            <v>2009.09.28</v>
          </cell>
          <cell r="B897" t="str">
            <v>USD_TOD</v>
          </cell>
          <cell r="C897">
            <v>0</v>
          </cell>
          <cell r="D897">
            <v>2824533834067.5</v>
          </cell>
          <cell r="E897">
            <v>18712117250</v>
          </cell>
        </row>
        <row r="898">
          <cell r="A898" t="str">
            <v>2009.09.29</v>
          </cell>
          <cell r="B898" t="str">
            <v>USD_TOD</v>
          </cell>
          <cell r="C898">
            <v>0</v>
          </cell>
          <cell r="D898">
            <v>3682286864504.5</v>
          </cell>
          <cell r="E898">
            <v>24394178850</v>
          </cell>
        </row>
        <row r="899">
          <cell r="A899" t="str">
            <v>2009.09.30</v>
          </cell>
          <cell r="B899" t="str">
            <v>USD_TOD</v>
          </cell>
          <cell r="C899">
            <v>0</v>
          </cell>
          <cell r="D899">
            <v>2880053863970</v>
          </cell>
          <cell r="E899">
            <v>19079801000</v>
          </cell>
        </row>
        <row r="900">
          <cell r="A900" t="str">
            <v>2009.10.01</v>
          </cell>
          <cell r="B900" t="str">
            <v>USD_TOD</v>
          </cell>
          <cell r="C900">
            <v>0</v>
          </cell>
          <cell r="D900">
            <v>2962928807095</v>
          </cell>
          <cell r="E900">
            <v>19628286500</v>
          </cell>
        </row>
        <row r="901">
          <cell r="A901" t="str">
            <v>2009.10.02</v>
          </cell>
          <cell r="B901" t="str">
            <v>USD_TOD</v>
          </cell>
          <cell r="C901">
            <v>0</v>
          </cell>
          <cell r="D901">
            <v>4921134888581</v>
          </cell>
          <cell r="E901">
            <v>32597861900</v>
          </cell>
        </row>
        <row r="902">
          <cell r="A902" t="str">
            <v>2009.10.05</v>
          </cell>
          <cell r="B902" t="str">
            <v>USD_TOD</v>
          </cell>
          <cell r="C902">
            <v>0</v>
          </cell>
          <cell r="D902">
            <v>3219646428045</v>
          </cell>
          <cell r="E902">
            <v>21325455500</v>
          </cell>
        </row>
        <row r="903">
          <cell r="A903" t="str">
            <v>2009.10.06</v>
          </cell>
          <cell r="B903" t="str">
            <v>USD_TOD</v>
          </cell>
          <cell r="C903">
            <v>0</v>
          </cell>
          <cell r="D903">
            <v>2822933881743</v>
          </cell>
          <cell r="E903">
            <v>18700402300</v>
          </cell>
        </row>
        <row r="904">
          <cell r="A904" t="str">
            <v>2009.10.07</v>
          </cell>
          <cell r="B904" t="str">
            <v>USD_TOD</v>
          </cell>
          <cell r="C904">
            <v>0</v>
          </cell>
          <cell r="D904">
            <v>2080820853539</v>
          </cell>
          <cell r="E904">
            <v>13787058500</v>
          </cell>
        </row>
        <row r="905">
          <cell r="A905" t="str">
            <v>2009.10.08</v>
          </cell>
          <cell r="B905" t="str">
            <v>USD_TOD</v>
          </cell>
          <cell r="C905">
            <v>0</v>
          </cell>
          <cell r="D905">
            <v>4163980901321</v>
          </cell>
          <cell r="E905">
            <v>27605632700</v>
          </cell>
        </row>
        <row r="906">
          <cell r="A906" t="str">
            <v>2009.10.09</v>
          </cell>
          <cell r="B906" t="str">
            <v>USD_TOD</v>
          </cell>
          <cell r="C906">
            <v>0</v>
          </cell>
          <cell r="D906">
            <v>7466176720842</v>
          </cell>
          <cell r="E906">
            <v>49535807500</v>
          </cell>
        </row>
        <row r="907">
          <cell r="A907" t="str">
            <v>2009.10.13</v>
          </cell>
          <cell r="B907" t="str">
            <v>USD_TOD</v>
          </cell>
          <cell r="C907">
            <v>0</v>
          </cell>
          <cell r="D907">
            <v>4511231925157</v>
          </cell>
          <cell r="E907">
            <v>29926825100</v>
          </cell>
        </row>
        <row r="908">
          <cell r="A908" t="str">
            <v>2009.10.14</v>
          </cell>
          <cell r="B908" t="str">
            <v>USD_TOD</v>
          </cell>
          <cell r="C908">
            <v>0</v>
          </cell>
          <cell r="D908">
            <v>2521055991050</v>
          </cell>
          <cell r="E908">
            <v>16724567000</v>
          </cell>
        </row>
        <row r="909">
          <cell r="A909" t="str">
            <v>2009.10.15</v>
          </cell>
          <cell r="B909" t="str">
            <v>USD_TOD</v>
          </cell>
          <cell r="C909">
            <v>0</v>
          </cell>
          <cell r="D909">
            <v>2792058151775</v>
          </cell>
          <cell r="E909">
            <v>18523014100</v>
          </cell>
        </row>
        <row r="910">
          <cell r="A910" t="str">
            <v>2009.10.16</v>
          </cell>
          <cell r="B910" t="str">
            <v>USD_TOD</v>
          </cell>
          <cell r="C910">
            <v>0</v>
          </cell>
          <cell r="D910">
            <v>3376187468920</v>
          </cell>
          <cell r="E910">
            <v>22406228000</v>
          </cell>
        </row>
        <row r="911">
          <cell r="A911" t="str">
            <v>2009.10.19</v>
          </cell>
          <cell r="B911" t="str">
            <v>USD_TOD</v>
          </cell>
          <cell r="C911">
            <v>0</v>
          </cell>
          <cell r="D911">
            <v>2944939981949.5</v>
          </cell>
          <cell r="E911">
            <v>19536602150</v>
          </cell>
        </row>
        <row r="912">
          <cell r="A912" t="str">
            <v>2009.10.20</v>
          </cell>
          <cell r="B912" t="str">
            <v>USD_TOD</v>
          </cell>
          <cell r="C912">
            <v>0</v>
          </cell>
          <cell r="D912">
            <v>4324854537126</v>
          </cell>
          <cell r="E912">
            <v>28686060200</v>
          </cell>
        </row>
        <row r="913">
          <cell r="A913" t="str">
            <v>2009.10.21</v>
          </cell>
          <cell r="B913" t="str">
            <v>USD_TOD</v>
          </cell>
          <cell r="C913">
            <v>0</v>
          </cell>
          <cell r="D913">
            <v>2327438713176</v>
          </cell>
          <cell r="E913">
            <v>15439815200</v>
          </cell>
        </row>
        <row r="914">
          <cell r="A914" t="str">
            <v>2009.10.22</v>
          </cell>
          <cell r="B914" t="str">
            <v>USD_TOD</v>
          </cell>
          <cell r="C914">
            <v>0</v>
          </cell>
          <cell r="D914">
            <v>2986352247976</v>
          </cell>
          <cell r="E914">
            <v>19825080400</v>
          </cell>
        </row>
        <row r="915">
          <cell r="A915" t="str">
            <v>2009.10.23</v>
          </cell>
          <cell r="B915" t="str">
            <v>USD_TOD</v>
          </cell>
          <cell r="C915">
            <v>0</v>
          </cell>
          <cell r="D915">
            <v>5948290083875</v>
          </cell>
          <cell r="E915">
            <v>39487779500</v>
          </cell>
        </row>
        <row r="916">
          <cell r="A916" t="str">
            <v>2009.10.26</v>
          </cell>
          <cell r="B916" t="str">
            <v>USD_TOD</v>
          </cell>
          <cell r="C916">
            <v>0</v>
          </cell>
          <cell r="D916">
            <v>5881993500665</v>
          </cell>
          <cell r="E916">
            <v>39040639500</v>
          </cell>
        </row>
        <row r="917">
          <cell r="A917" t="str">
            <v>2009.10.27</v>
          </cell>
          <cell r="B917" t="str">
            <v>USD_TOD</v>
          </cell>
          <cell r="C917">
            <v>0</v>
          </cell>
          <cell r="D917">
            <v>5305411093962</v>
          </cell>
          <cell r="E917">
            <v>35204694600</v>
          </cell>
        </row>
        <row r="918">
          <cell r="A918" t="str">
            <v>2009.10.28</v>
          </cell>
          <cell r="B918" t="str">
            <v>USD_TOD</v>
          </cell>
          <cell r="C918">
            <v>0</v>
          </cell>
          <cell r="D918">
            <v>2783946015142</v>
          </cell>
          <cell r="E918">
            <v>18472364600</v>
          </cell>
        </row>
        <row r="919">
          <cell r="A919" t="str">
            <v>2009.10.29</v>
          </cell>
          <cell r="B919" t="str">
            <v>USD_TOD</v>
          </cell>
          <cell r="C919">
            <v>0</v>
          </cell>
          <cell r="D919">
            <v>3315676429540</v>
          </cell>
          <cell r="E919">
            <v>21994480500</v>
          </cell>
        </row>
        <row r="920">
          <cell r="A920" t="str">
            <v>2009.10.30</v>
          </cell>
          <cell r="B920" t="str">
            <v>USD_TOD</v>
          </cell>
          <cell r="C920">
            <v>0</v>
          </cell>
          <cell r="D920">
            <v>9078216702908</v>
          </cell>
          <cell r="E920">
            <v>60236799500</v>
          </cell>
        </row>
        <row r="921">
          <cell r="A921" t="str">
            <v>2009.11.02</v>
          </cell>
          <cell r="B921" t="str">
            <v>USD_TOD</v>
          </cell>
          <cell r="C921">
            <v>0</v>
          </cell>
          <cell r="D921">
            <v>5053020567147</v>
          </cell>
          <cell r="E921">
            <v>33515841300</v>
          </cell>
        </row>
        <row r="922">
          <cell r="A922" t="str">
            <v>2009.11.03</v>
          </cell>
          <cell r="B922" t="str">
            <v>USD_TOD</v>
          </cell>
          <cell r="C922">
            <v>0</v>
          </cell>
          <cell r="D922">
            <v>7139111258975</v>
          </cell>
          <cell r="E922">
            <v>47335080500</v>
          </cell>
        </row>
        <row r="923">
          <cell r="A923" t="str">
            <v>2009.11.04</v>
          </cell>
          <cell r="B923" t="str">
            <v>USD_TOD</v>
          </cell>
          <cell r="C923">
            <v>0</v>
          </cell>
          <cell r="D923">
            <v>2986893901629</v>
          </cell>
          <cell r="E923">
            <v>19808037700</v>
          </cell>
        </row>
        <row r="924">
          <cell r="A924" t="str">
            <v>2009.11.05</v>
          </cell>
          <cell r="B924" t="str">
            <v>USD_TOD</v>
          </cell>
          <cell r="C924">
            <v>0</v>
          </cell>
          <cell r="D924">
            <v>4041252507596</v>
          </cell>
          <cell r="E924">
            <v>26797203800</v>
          </cell>
        </row>
        <row r="925">
          <cell r="A925" t="str">
            <v>2009.11.06</v>
          </cell>
          <cell r="B925" t="str">
            <v>USD_TOD</v>
          </cell>
          <cell r="C925">
            <v>0</v>
          </cell>
          <cell r="D925">
            <v>3543941792910</v>
          </cell>
          <cell r="E925">
            <v>23505327000</v>
          </cell>
        </row>
        <row r="926">
          <cell r="A926" t="str">
            <v>2009.11.09</v>
          </cell>
          <cell r="B926" t="str">
            <v>USD_TOD</v>
          </cell>
          <cell r="C926">
            <v>0</v>
          </cell>
          <cell r="D926">
            <v>11256039456888</v>
          </cell>
          <cell r="E926">
            <v>74621447200</v>
          </cell>
        </row>
        <row r="927">
          <cell r="A927" t="str">
            <v>2009.11.10</v>
          </cell>
          <cell r="B927" t="str">
            <v>USD_TOD</v>
          </cell>
          <cell r="C927">
            <v>0</v>
          </cell>
          <cell r="D927">
            <v>3348395337877.5</v>
          </cell>
          <cell r="E927">
            <v>22212668150</v>
          </cell>
        </row>
        <row r="928">
          <cell r="A928" t="str">
            <v>2009.11.12</v>
          </cell>
          <cell r="B928" t="str">
            <v>USD_TOD</v>
          </cell>
          <cell r="C928">
            <v>0</v>
          </cell>
          <cell r="D928">
            <v>11113527175619.5</v>
          </cell>
          <cell r="E928">
            <v>73994112650</v>
          </cell>
        </row>
        <row r="929">
          <cell r="A929" t="str">
            <v>2009.11.13</v>
          </cell>
          <cell r="B929" t="str">
            <v>USD_TOD</v>
          </cell>
          <cell r="C929">
            <v>0</v>
          </cell>
          <cell r="D929">
            <v>15245617212063</v>
          </cell>
          <cell r="E929">
            <v>101705439900</v>
          </cell>
        </row>
        <row r="930">
          <cell r="A930" t="str">
            <v>2009.11.16</v>
          </cell>
          <cell r="B930" t="str">
            <v>USD_TOD</v>
          </cell>
          <cell r="C930">
            <v>0</v>
          </cell>
          <cell r="D930">
            <v>19024780330350</v>
          </cell>
          <cell r="E930">
            <v>127311260000</v>
          </cell>
        </row>
        <row r="931">
          <cell r="A931" t="str">
            <v>2009.11.17</v>
          </cell>
          <cell r="B931" t="str">
            <v>USD_TOD</v>
          </cell>
          <cell r="C931">
            <v>0</v>
          </cell>
          <cell r="D931">
            <v>13388346322704.5</v>
          </cell>
          <cell r="E931">
            <v>89766227150</v>
          </cell>
        </row>
        <row r="932">
          <cell r="A932" t="str">
            <v>2009.11.18</v>
          </cell>
          <cell r="B932" t="str">
            <v>USD_TOD</v>
          </cell>
          <cell r="C932">
            <v>0</v>
          </cell>
          <cell r="D932">
            <v>16439738524834.5</v>
          </cell>
          <cell r="E932">
            <v>110315893350</v>
          </cell>
        </row>
        <row r="933">
          <cell r="A933" t="str">
            <v>2009.11.19</v>
          </cell>
          <cell r="B933" t="str">
            <v>USD_TOD</v>
          </cell>
          <cell r="C933">
            <v>0</v>
          </cell>
          <cell r="D933">
            <v>9076627141524</v>
          </cell>
          <cell r="E933">
            <v>60959131500</v>
          </cell>
        </row>
        <row r="934">
          <cell r="A934" t="str">
            <v>2009.11.20</v>
          </cell>
          <cell r="B934" t="str">
            <v>USD_TOD</v>
          </cell>
          <cell r="C934">
            <v>0</v>
          </cell>
          <cell r="D934">
            <v>9568709491194</v>
          </cell>
          <cell r="E934">
            <v>64294431800</v>
          </cell>
        </row>
        <row r="935">
          <cell r="A935" t="str">
            <v>2009.11.23</v>
          </cell>
          <cell r="B935" t="str">
            <v>USD_TOD</v>
          </cell>
          <cell r="C935">
            <v>0</v>
          </cell>
          <cell r="D935">
            <v>13907403105696.5</v>
          </cell>
          <cell r="E935">
            <v>93476266950</v>
          </cell>
        </row>
        <row r="936">
          <cell r="A936" t="str">
            <v>2009.11.24</v>
          </cell>
          <cell r="B936" t="str">
            <v>USD_TOD</v>
          </cell>
          <cell r="C936">
            <v>0</v>
          </cell>
          <cell r="D936">
            <v>7383582940910</v>
          </cell>
          <cell r="E936">
            <v>49637700500</v>
          </cell>
        </row>
        <row r="937">
          <cell r="A937" t="str">
            <v>2009.11.25</v>
          </cell>
          <cell r="B937" t="str">
            <v>USD_TOD</v>
          </cell>
          <cell r="C937">
            <v>0</v>
          </cell>
          <cell r="D937">
            <v>4275055603982</v>
          </cell>
          <cell r="E937">
            <v>28717232300</v>
          </cell>
        </row>
        <row r="938">
          <cell r="A938" t="str">
            <v>2009.11.30</v>
          </cell>
          <cell r="B938" t="str">
            <v>USD_TOD</v>
          </cell>
          <cell r="C938">
            <v>0</v>
          </cell>
          <cell r="D938">
            <v>3222557179909</v>
          </cell>
          <cell r="E938">
            <v>21674137200</v>
          </cell>
        </row>
        <row r="939">
          <cell r="A939" t="str">
            <v>2009.12.01</v>
          </cell>
          <cell r="B939" t="str">
            <v>USD_TOD</v>
          </cell>
          <cell r="C939">
            <v>0</v>
          </cell>
          <cell r="D939">
            <v>3432283646098</v>
          </cell>
          <cell r="E939">
            <v>23089006300</v>
          </cell>
        </row>
        <row r="940">
          <cell r="A940" t="str">
            <v>2009.12.02</v>
          </cell>
          <cell r="B940" t="str">
            <v>USD_TOD</v>
          </cell>
          <cell r="C940">
            <v>0</v>
          </cell>
          <cell r="D940">
            <v>3249501456169</v>
          </cell>
          <cell r="E940">
            <v>21856559300</v>
          </cell>
        </row>
        <row r="941">
          <cell r="A941" t="str">
            <v>2009.12.03</v>
          </cell>
          <cell r="B941" t="str">
            <v>USD_TOD</v>
          </cell>
          <cell r="C941">
            <v>0</v>
          </cell>
          <cell r="D941">
            <v>3038657734641</v>
          </cell>
          <cell r="E941">
            <v>20422686100</v>
          </cell>
        </row>
        <row r="942">
          <cell r="A942" t="str">
            <v>2009.12.04</v>
          </cell>
          <cell r="B942" t="str">
            <v>USD_TOD</v>
          </cell>
          <cell r="C942">
            <v>0</v>
          </cell>
          <cell r="D942">
            <v>5035318927268</v>
          </cell>
          <cell r="E942">
            <v>33851703200</v>
          </cell>
        </row>
        <row r="943">
          <cell r="A943" t="str">
            <v>2009.12.07</v>
          </cell>
          <cell r="B943" t="str">
            <v>USD_TOD</v>
          </cell>
          <cell r="C943">
            <v>0</v>
          </cell>
          <cell r="D943">
            <v>7060255597800</v>
          </cell>
          <cell r="E943">
            <v>47403242000</v>
          </cell>
        </row>
        <row r="944">
          <cell r="A944" t="str">
            <v>2009.12.08</v>
          </cell>
          <cell r="B944" t="str">
            <v>USD_TOD</v>
          </cell>
          <cell r="C944">
            <v>0</v>
          </cell>
          <cell r="D944">
            <v>5932617652553</v>
          </cell>
          <cell r="E944">
            <v>39810414300</v>
          </cell>
        </row>
        <row r="945">
          <cell r="A945" t="str">
            <v>2009.12.09</v>
          </cell>
          <cell r="B945" t="str">
            <v>USD_TOD</v>
          </cell>
          <cell r="C945">
            <v>0</v>
          </cell>
          <cell r="D945">
            <v>4101521651627</v>
          </cell>
          <cell r="E945">
            <v>27518425500</v>
          </cell>
        </row>
        <row r="946">
          <cell r="A946" t="str">
            <v>2009.12.10</v>
          </cell>
          <cell r="B946" t="str">
            <v>USD_TOD</v>
          </cell>
          <cell r="C946">
            <v>0</v>
          </cell>
          <cell r="D946">
            <v>4265012418213.5</v>
          </cell>
          <cell r="E946">
            <v>28608665350</v>
          </cell>
        </row>
        <row r="947">
          <cell r="A947" t="str">
            <v>2009.12.11</v>
          </cell>
          <cell r="B947" t="str">
            <v>USD_TOD</v>
          </cell>
          <cell r="C947">
            <v>0</v>
          </cell>
          <cell r="D947">
            <v>7804483217028.5</v>
          </cell>
          <cell r="E947">
            <v>52305077650</v>
          </cell>
        </row>
        <row r="948">
          <cell r="A948" t="str">
            <v>2009.12.14</v>
          </cell>
          <cell r="B948" t="str">
            <v>USDKZT_TOD</v>
          </cell>
          <cell r="C948">
            <v>0</v>
          </cell>
          <cell r="D948">
            <v>6865803780020</v>
          </cell>
          <cell r="E948">
            <v>46142014000</v>
          </cell>
        </row>
        <row r="949">
          <cell r="A949" t="str">
            <v>2009.12.15</v>
          </cell>
          <cell r="B949" t="str">
            <v>USDKZT_TOD</v>
          </cell>
          <cell r="C949">
            <v>0</v>
          </cell>
          <cell r="D949">
            <v>5240907393356</v>
          </cell>
          <cell r="E949">
            <v>35239648400</v>
          </cell>
        </row>
        <row r="950">
          <cell r="A950" t="str">
            <v>2009.12.21</v>
          </cell>
          <cell r="B950" t="str">
            <v>USDKZT_TOD</v>
          </cell>
          <cell r="C950">
            <v>0</v>
          </cell>
          <cell r="D950">
            <v>6724081667751</v>
          </cell>
          <cell r="E950">
            <v>45254320100</v>
          </cell>
        </row>
        <row r="951">
          <cell r="A951" t="str">
            <v>2009.12.22</v>
          </cell>
          <cell r="B951" t="str">
            <v>USDKZT_TOD</v>
          </cell>
          <cell r="C951">
            <v>0</v>
          </cell>
          <cell r="D951">
            <v>8056193179514.5</v>
          </cell>
          <cell r="E951">
            <v>54261373350</v>
          </cell>
        </row>
        <row r="952">
          <cell r="A952" t="str">
            <v>2009.12.23</v>
          </cell>
          <cell r="B952" t="str">
            <v>USDKZT_TOD</v>
          </cell>
          <cell r="C952">
            <v>0</v>
          </cell>
          <cell r="D952">
            <v>4328182494304</v>
          </cell>
          <cell r="E952">
            <v>29156444800</v>
          </cell>
        </row>
        <row r="953">
          <cell r="A953" t="str">
            <v>2009.12.24</v>
          </cell>
          <cell r="B953" t="str">
            <v>USDKZT_TOD</v>
          </cell>
          <cell r="C953">
            <v>0</v>
          </cell>
          <cell r="D953">
            <v>5702479920699</v>
          </cell>
          <cell r="E953">
            <v>38433973900</v>
          </cell>
        </row>
        <row r="954">
          <cell r="A954" t="str">
            <v>2009.12.28</v>
          </cell>
          <cell r="B954" t="str">
            <v>USDKZT_TOD</v>
          </cell>
          <cell r="C954">
            <v>0</v>
          </cell>
          <cell r="D954">
            <v>3780165364265</v>
          </cell>
          <cell r="E954">
            <v>25464672100</v>
          </cell>
        </row>
        <row r="955">
          <cell r="A955" t="str">
            <v>2009.12.29</v>
          </cell>
          <cell r="B955" t="str">
            <v>USDKZT_TOD</v>
          </cell>
          <cell r="C955">
            <v>0</v>
          </cell>
          <cell r="D955">
            <v>11118374449460.5</v>
          </cell>
          <cell r="E955">
            <v>74948890450</v>
          </cell>
        </row>
        <row r="956">
          <cell r="A956" t="str">
            <v>2009.12.30</v>
          </cell>
          <cell r="B956" t="str">
            <v>USDKZT_TOD</v>
          </cell>
          <cell r="C956">
            <v>0</v>
          </cell>
          <cell r="D956">
            <v>5547756741340</v>
          </cell>
          <cell r="E956">
            <v>37398090100</v>
          </cell>
        </row>
        <row r="957">
          <cell r="A957" t="str">
            <v>2009.12.31</v>
          </cell>
          <cell r="B957" t="str">
            <v>USDKZT_TOD</v>
          </cell>
          <cell r="C957">
            <v>0</v>
          </cell>
          <cell r="D957">
            <v>1229328565627</v>
          </cell>
          <cell r="E957">
            <v>8284526100</v>
          </cell>
        </row>
        <row r="958">
          <cell r="A958" t="str">
            <v>2010.01.05</v>
          </cell>
          <cell r="B958" t="str">
            <v>USDKZT_TOD</v>
          </cell>
          <cell r="C958">
            <v>0</v>
          </cell>
          <cell r="D958">
            <v>4384508357976</v>
          </cell>
          <cell r="E958">
            <v>29571035200</v>
          </cell>
        </row>
        <row r="959">
          <cell r="A959" t="str">
            <v>2010.01.06</v>
          </cell>
          <cell r="B959" t="str">
            <v>USDKZT_TOD</v>
          </cell>
          <cell r="C959">
            <v>0</v>
          </cell>
          <cell r="D959">
            <v>14152357832896.5</v>
          </cell>
          <cell r="E959">
            <v>95499383450</v>
          </cell>
        </row>
        <row r="960">
          <cell r="A960" t="str">
            <v>2010.01.11</v>
          </cell>
          <cell r="B960" t="str">
            <v>USDKZT_TOD</v>
          </cell>
          <cell r="C960">
            <v>0</v>
          </cell>
          <cell r="D960">
            <v>8179406953105</v>
          </cell>
          <cell r="E960">
            <v>55215127500</v>
          </cell>
        </row>
        <row r="961">
          <cell r="A961" t="str">
            <v>2010.01.12</v>
          </cell>
          <cell r="B961" t="str">
            <v>USDKZT_TOD</v>
          </cell>
          <cell r="C961">
            <v>0</v>
          </cell>
          <cell r="D961">
            <v>4717778261866.5</v>
          </cell>
          <cell r="E961">
            <v>31855462550</v>
          </cell>
        </row>
        <row r="962">
          <cell r="A962" t="str">
            <v>2010.01.13</v>
          </cell>
          <cell r="B962" t="str">
            <v>USDKZT_TOD</v>
          </cell>
          <cell r="C962">
            <v>0</v>
          </cell>
          <cell r="D962">
            <v>5245854888387</v>
          </cell>
          <cell r="E962">
            <v>35428458700</v>
          </cell>
        </row>
        <row r="963">
          <cell r="A963" t="str">
            <v>2010.01.14</v>
          </cell>
          <cell r="B963" t="str">
            <v>USDKZT_TOD</v>
          </cell>
          <cell r="C963">
            <v>0</v>
          </cell>
          <cell r="D963">
            <v>3551216172820</v>
          </cell>
          <cell r="E963">
            <v>23985350000</v>
          </cell>
        </row>
        <row r="964">
          <cell r="A964" t="str">
            <v>2010.01.15</v>
          </cell>
          <cell r="B964" t="str">
            <v>USDKZT_TOD</v>
          </cell>
          <cell r="C964">
            <v>0</v>
          </cell>
          <cell r="D964">
            <v>10286828031280</v>
          </cell>
          <cell r="E964">
            <v>69494316000</v>
          </cell>
        </row>
        <row r="965">
          <cell r="A965" t="str">
            <v>2010.01.19</v>
          </cell>
          <cell r="B965" t="str">
            <v>USDKZT_TOD</v>
          </cell>
          <cell r="C965">
            <v>0</v>
          </cell>
          <cell r="D965">
            <v>8782814026837</v>
          </cell>
          <cell r="E965">
            <v>59362314300</v>
          </cell>
        </row>
        <row r="966">
          <cell r="A966" t="str">
            <v>2010.01.20</v>
          </cell>
          <cell r="B966" t="str">
            <v>USDKZT_TOD</v>
          </cell>
          <cell r="C966">
            <v>0</v>
          </cell>
          <cell r="D966">
            <v>4942537973013</v>
          </cell>
          <cell r="E966">
            <v>33409919300</v>
          </cell>
        </row>
        <row r="967">
          <cell r="A967" t="str">
            <v>2010.01.21</v>
          </cell>
          <cell r="B967" t="str">
            <v>USDKZT_TOD</v>
          </cell>
          <cell r="C967">
            <v>0</v>
          </cell>
          <cell r="D967">
            <v>7585663910329</v>
          </cell>
          <cell r="E967">
            <v>51287102400</v>
          </cell>
        </row>
        <row r="968">
          <cell r="A968" t="str">
            <v>2010.01.22</v>
          </cell>
          <cell r="B968" t="str">
            <v>USDKZT_TOD</v>
          </cell>
          <cell r="C968">
            <v>0</v>
          </cell>
          <cell r="D968">
            <v>5643450063158</v>
          </cell>
          <cell r="E968">
            <v>38162876600</v>
          </cell>
        </row>
        <row r="969">
          <cell r="A969" t="str">
            <v>2010.01.25</v>
          </cell>
          <cell r="B969" t="str">
            <v>USDKZT_TOD</v>
          </cell>
          <cell r="C969">
            <v>0</v>
          </cell>
          <cell r="D969">
            <v>6097415339687.5</v>
          </cell>
          <cell r="E969">
            <v>41208369650</v>
          </cell>
        </row>
        <row r="970">
          <cell r="A970" t="str">
            <v>2010.01.26</v>
          </cell>
          <cell r="B970" t="str">
            <v>USDKZT_TOD</v>
          </cell>
          <cell r="C970">
            <v>0</v>
          </cell>
          <cell r="D970">
            <v>2531786195821</v>
          </cell>
          <cell r="E970">
            <v>17108100900</v>
          </cell>
        </row>
        <row r="971">
          <cell r="A971" t="str">
            <v>2010.01.27</v>
          </cell>
          <cell r="B971" t="str">
            <v>USDKZT_TOD</v>
          </cell>
          <cell r="C971">
            <v>0</v>
          </cell>
          <cell r="D971">
            <v>2607069078541</v>
          </cell>
          <cell r="E971">
            <v>17605521700</v>
          </cell>
        </row>
        <row r="972">
          <cell r="A972" t="str">
            <v>2010.01.28</v>
          </cell>
          <cell r="B972" t="str">
            <v>USDKZT_TOD</v>
          </cell>
          <cell r="C972">
            <v>0</v>
          </cell>
          <cell r="D972">
            <v>6712366608502</v>
          </cell>
          <cell r="E972">
            <v>45296457000</v>
          </cell>
        </row>
        <row r="973">
          <cell r="A973" t="str">
            <v>2010.01.29</v>
          </cell>
          <cell r="B973" t="str">
            <v>USDKZT_TOD</v>
          </cell>
          <cell r="C973">
            <v>0</v>
          </cell>
          <cell r="D973">
            <v>9849331052422.5</v>
          </cell>
          <cell r="E973">
            <v>66481844950</v>
          </cell>
        </row>
        <row r="974">
          <cell r="A974" t="str">
            <v>2010.02.01</v>
          </cell>
          <cell r="B974" t="str">
            <v>USDKZT_TOD</v>
          </cell>
          <cell r="C974">
            <v>0</v>
          </cell>
          <cell r="D974">
            <v>2336114279465</v>
          </cell>
          <cell r="E974">
            <v>15788076500</v>
          </cell>
        </row>
        <row r="975">
          <cell r="A975" t="str">
            <v>2010.02.02</v>
          </cell>
          <cell r="B975" t="str">
            <v>USDKZT_TOD</v>
          </cell>
          <cell r="C975">
            <v>0</v>
          </cell>
          <cell r="D975">
            <v>4663393154415.5</v>
          </cell>
          <cell r="E975">
            <v>31517443650</v>
          </cell>
        </row>
        <row r="976">
          <cell r="A976" t="str">
            <v>2010.02.03</v>
          </cell>
          <cell r="B976" t="str">
            <v>USDKZT_TOD</v>
          </cell>
          <cell r="C976">
            <v>0</v>
          </cell>
          <cell r="D976">
            <v>5519453510690</v>
          </cell>
          <cell r="E976">
            <v>37320692000</v>
          </cell>
        </row>
        <row r="977">
          <cell r="A977" t="str">
            <v>2010.02.04</v>
          </cell>
          <cell r="B977" t="str">
            <v>USDKZT_TOD</v>
          </cell>
          <cell r="C977">
            <v>0</v>
          </cell>
          <cell r="D977">
            <v>8129714363124</v>
          </cell>
          <cell r="E977">
            <v>54993952200</v>
          </cell>
        </row>
        <row r="978">
          <cell r="A978" t="str">
            <v>2010.02.05</v>
          </cell>
          <cell r="B978" t="str">
            <v>USDKZT_TOD</v>
          </cell>
          <cell r="C978">
            <v>0</v>
          </cell>
          <cell r="D978">
            <v>9655564329084</v>
          </cell>
          <cell r="E978">
            <v>65326976300</v>
          </cell>
        </row>
        <row r="979">
          <cell r="A979" t="str">
            <v>2010.02.08</v>
          </cell>
          <cell r="B979" t="str">
            <v>USDKZT_TOD</v>
          </cell>
          <cell r="C979">
            <v>0</v>
          </cell>
          <cell r="D979">
            <v>3888476598988</v>
          </cell>
          <cell r="E979">
            <v>26281362200</v>
          </cell>
        </row>
        <row r="980">
          <cell r="A980" t="str">
            <v>2010.02.09</v>
          </cell>
          <cell r="B980" t="str">
            <v>USDKZT_TOD</v>
          </cell>
          <cell r="C980">
            <v>0</v>
          </cell>
          <cell r="D980">
            <v>11332082098060</v>
          </cell>
          <cell r="E980">
            <v>76501329000</v>
          </cell>
        </row>
        <row r="981">
          <cell r="A981" t="str">
            <v>2010.02.10</v>
          </cell>
          <cell r="B981" t="str">
            <v>USDKZT_TOD</v>
          </cell>
          <cell r="C981">
            <v>0</v>
          </cell>
          <cell r="D981">
            <v>5532119678249</v>
          </cell>
          <cell r="E981">
            <v>37330530600</v>
          </cell>
        </row>
        <row r="982">
          <cell r="A982" t="str">
            <v>2010.02.11</v>
          </cell>
          <cell r="B982" t="str">
            <v>USDKZT_TOD</v>
          </cell>
          <cell r="C982">
            <v>0</v>
          </cell>
          <cell r="D982">
            <v>5939292254874</v>
          </cell>
          <cell r="E982">
            <v>40143589800</v>
          </cell>
        </row>
        <row r="983">
          <cell r="A983" t="str">
            <v>2010.02.12</v>
          </cell>
          <cell r="B983" t="str">
            <v>USDKZT_TOD</v>
          </cell>
          <cell r="C983">
            <v>0</v>
          </cell>
          <cell r="D983">
            <v>5097060691515</v>
          </cell>
          <cell r="E983">
            <v>34471399500</v>
          </cell>
        </row>
        <row r="984">
          <cell r="A984" t="str">
            <v>2010.02.16</v>
          </cell>
          <cell r="B984" t="str">
            <v>USDKZT_TOD</v>
          </cell>
          <cell r="C984">
            <v>0</v>
          </cell>
          <cell r="D984">
            <v>5826804763485</v>
          </cell>
          <cell r="E984">
            <v>39335833500</v>
          </cell>
        </row>
        <row r="985">
          <cell r="A985" t="str">
            <v>2010.02.17</v>
          </cell>
          <cell r="B985" t="str">
            <v>USDKZT_TOD</v>
          </cell>
          <cell r="C985">
            <v>0</v>
          </cell>
          <cell r="D985">
            <v>7530472720666.5</v>
          </cell>
          <cell r="E985">
            <v>50943736550</v>
          </cell>
        </row>
        <row r="986">
          <cell r="A986" t="str">
            <v>2010.02.18</v>
          </cell>
          <cell r="B986" t="str">
            <v>USDKZT_TOD</v>
          </cell>
          <cell r="C986">
            <v>0</v>
          </cell>
          <cell r="D986">
            <v>7614679672032.5</v>
          </cell>
          <cell r="E986">
            <v>51535288750</v>
          </cell>
        </row>
        <row r="987">
          <cell r="A987" t="str">
            <v>2010.02.19</v>
          </cell>
          <cell r="B987" t="str">
            <v>USDKZT_TOD</v>
          </cell>
          <cell r="C987">
            <v>0</v>
          </cell>
          <cell r="D987">
            <v>5075565782362</v>
          </cell>
          <cell r="E987">
            <v>34352871200</v>
          </cell>
        </row>
        <row r="988">
          <cell r="A988" t="str">
            <v>2010.02.22</v>
          </cell>
          <cell r="B988" t="str">
            <v>USDKZT_TOD</v>
          </cell>
          <cell r="C988">
            <v>0</v>
          </cell>
          <cell r="D988">
            <v>10100120464554</v>
          </cell>
          <cell r="E988">
            <v>68405296400</v>
          </cell>
        </row>
        <row r="989">
          <cell r="A989" t="str">
            <v>2010.02.23</v>
          </cell>
          <cell r="B989" t="str">
            <v>USDKZT_TOD</v>
          </cell>
          <cell r="C989">
            <v>0</v>
          </cell>
          <cell r="D989">
            <v>15743771978434.5</v>
          </cell>
          <cell r="E989">
            <v>106741954150</v>
          </cell>
        </row>
        <row r="990">
          <cell r="A990" t="str">
            <v>2010.02.24</v>
          </cell>
          <cell r="B990" t="str">
            <v>USDKZT_TOD</v>
          </cell>
          <cell r="C990">
            <v>0</v>
          </cell>
          <cell r="D990">
            <v>17502284494214</v>
          </cell>
          <cell r="E990">
            <v>118806103100</v>
          </cell>
        </row>
        <row r="991">
          <cell r="A991" t="str">
            <v>2010.02.25</v>
          </cell>
          <cell r="B991" t="str">
            <v>USDKZT_TOD</v>
          </cell>
          <cell r="C991">
            <v>0</v>
          </cell>
          <cell r="D991">
            <v>6438628815704.5</v>
          </cell>
          <cell r="E991">
            <v>43704497950</v>
          </cell>
        </row>
        <row r="992">
          <cell r="A992" t="str">
            <v>2010.02.26</v>
          </cell>
          <cell r="B992" t="str">
            <v>USDKZT_TOD</v>
          </cell>
          <cell r="C992">
            <v>0</v>
          </cell>
          <cell r="D992">
            <v>4557916554074.5</v>
          </cell>
          <cell r="E992">
            <v>30940987750</v>
          </cell>
        </row>
        <row r="993">
          <cell r="A993" t="str">
            <v>2010.03.01</v>
          </cell>
          <cell r="B993" t="str">
            <v>USDKZT_TOD</v>
          </cell>
          <cell r="C993">
            <v>0</v>
          </cell>
          <cell r="D993">
            <v>6860979848106</v>
          </cell>
          <cell r="E993">
            <v>46604141400</v>
          </cell>
        </row>
        <row r="994">
          <cell r="A994" t="str">
            <v>2010.03.02</v>
          </cell>
          <cell r="B994" t="str">
            <v>USDKZT_TOD</v>
          </cell>
          <cell r="C994">
            <v>0</v>
          </cell>
          <cell r="D994">
            <v>5424021722470</v>
          </cell>
          <cell r="E994">
            <v>36812928000</v>
          </cell>
        </row>
        <row r="995">
          <cell r="A995" t="str">
            <v>2010.03.03</v>
          </cell>
          <cell r="B995" t="str">
            <v>USDKZT_TOD</v>
          </cell>
          <cell r="C995">
            <v>0</v>
          </cell>
          <cell r="D995">
            <v>3385834701533</v>
          </cell>
          <cell r="E995">
            <v>22969860900</v>
          </cell>
        </row>
        <row r="996">
          <cell r="A996" t="str">
            <v>2010.03.04</v>
          </cell>
          <cell r="B996" t="str">
            <v>USDKZT_TOD</v>
          </cell>
          <cell r="C996">
            <v>0</v>
          </cell>
          <cell r="D996">
            <v>3356437031031.5</v>
          </cell>
          <cell r="E996">
            <v>22792010550</v>
          </cell>
        </row>
        <row r="997">
          <cell r="A997" t="str">
            <v>2010.03.05</v>
          </cell>
          <cell r="B997" t="str">
            <v>USDKZT_TOD</v>
          </cell>
          <cell r="C997">
            <v>0</v>
          </cell>
          <cell r="D997">
            <v>5329334907790</v>
          </cell>
          <cell r="E997">
            <v>36205381000</v>
          </cell>
        </row>
        <row r="998">
          <cell r="A998" t="str">
            <v>2010.03.09</v>
          </cell>
          <cell r="B998" t="str">
            <v>USDKZT_TOD</v>
          </cell>
          <cell r="C998">
            <v>0</v>
          </cell>
          <cell r="D998">
            <v>5246058851872</v>
          </cell>
          <cell r="E998">
            <v>35639522400</v>
          </cell>
        </row>
        <row r="999">
          <cell r="A999" t="str">
            <v>2010.03.10</v>
          </cell>
          <cell r="B999" t="str">
            <v>USDKZT_TOD</v>
          </cell>
          <cell r="C999">
            <v>0</v>
          </cell>
          <cell r="D999">
            <v>3816536827773</v>
          </cell>
          <cell r="E999">
            <v>25916640900</v>
          </cell>
        </row>
        <row r="1000">
          <cell r="A1000" t="str">
            <v>2010.03.11</v>
          </cell>
          <cell r="B1000" t="str">
            <v>USDKZT_TOD</v>
          </cell>
          <cell r="C1000">
            <v>0</v>
          </cell>
          <cell r="D1000">
            <v>4319378698800</v>
          </cell>
          <cell r="E1000">
            <v>29355000000</v>
          </cell>
        </row>
        <row r="1001">
          <cell r="A1001" t="str">
            <v>2010.03.12</v>
          </cell>
          <cell r="B1001" t="str">
            <v>USDKZT_TOD</v>
          </cell>
          <cell r="C1001">
            <v>0</v>
          </cell>
          <cell r="D1001">
            <v>3387404249504.5</v>
          </cell>
          <cell r="E1001">
            <v>23027099050</v>
          </cell>
        </row>
        <row r="1002">
          <cell r="A1002" t="str">
            <v>2010.03.15</v>
          </cell>
          <cell r="B1002" t="str">
            <v>USDKZT_TOD</v>
          </cell>
          <cell r="C1002">
            <v>0</v>
          </cell>
          <cell r="D1002">
            <v>3299362564530</v>
          </cell>
          <cell r="E1002">
            <v>22431067000</v>
          </cell>
        </row>
        <row r="1003">
          <cell r="A1003" t="str">
            <v>2010.03.16</v>
          </cell>
          <cell r="B1003" t="str">
            <v>USDKZT_TOD</v>
          </cell>
          <cell r="C1003">
            <v>0</v>
          </cell>
          <cell r="D1003">
            <v>2438566341065.5</v>
          </cell>
          <cell r="E1003">
            <v>16584140050</v>
          </cell>
        </row>
        <row r="1004">
          <cell r="A1004" t="str">
            <v>2010.03.17</v>
          </cell>
          <cell r="B1004" t="str">
            <v>USDKZT_TOD</v>
          </cell>
          <cell r="C1004">
            <v>0</v>
          </cell>
          <cell r="D1004">
            <v>4199576858824</v>
          </cell>
          <cell r="E1004">
            <v>28569734800</v>
          </cell>
        </row>
        <row r="1005">
          <cell r="A1005" t="str">
            <v>2010.03.18</v>
          </cell>
          <cell r="B1005" t="str">
            <v>USDKZT_TOD</v>
          </cell>
          <cell r="C1005">
            <v>0</v>
          </cell>
          <cell r="D1005">
            <v>6161204638690</v>
          </cell>
          <cell r="E1005">
            <v>41903975000</v>
          </cell>
        </row>
        <row r="1006">
          <cell r="A1006" t="str">
            <v>2010.03.19</v>
          </cell>
          <cell r="B1006" t="str">
            <v>USDKZT_TOD</v>
          </cell>
          <cell r="C1006">
            <v>0</v>
          </cell>
          <cell r="D1006">
            <v>5084772894190</v>
          </cell>
          <cell r="E1006">
            <v>34603290300</v>
          </cell>
        </row>
        <row r="1007">
          <cell r="A1007" t="str">
            <v>2010.03.25</v>
          </cell>
          <cell r="B1007" t="str">
            <v>USDKZT_TOD</v>
          </cell>
          <cell r="C1007">
            <v>0</v>
          </cell>
          <cell r="D1007">
            <v>10823239077500</v>
          </cell>
          <cell r="E1007">
            <v>73681318000</v>
          </cell>
        </row>
        <row r="1008">
          <cell r="A1008" t="str">
            <v>2010.03.26</v>
          </cell>
          <cell r="B1008" t="str">
            <v>USDKZT_TOD</v>
          </cell>
          <cell r="C1008">
            <v>0</v>
          </cell>
          <cell r="D1008">
            <v>7948228076595</v>
          </cell>
          <cell r="E1008">
            <v>54108499200</v>
          </cell>
        </row>
        <row r="1009">
          <cell r="A1009" t="str">
            <v>2010.03.29</v>
          </cell>
          <cell r="B1009" t="str">
            <v>USDKZT_TOD</v>
          </cell>
          <cell r="C1009">
            <v>0</v>
          </cell>
          <cell r="D1009">
            <v>4808802873596</v>
          </cell>
          <cell r="E1009">
            <v>32721612100</v>
          </cell>
        </row>
        <row r="1010">
          <cell r="A1010" t="str">
            <v>2010.03.30</v>
          </cell>
          <cell r="B1010" t="str">
            <v>USDKZT_TOD</v>
          </cell>
          <cell r="C1010">
            <v>0</v>
          </cell>
          <cell r="D1010">
            <v>6712840218240</v>
          </cell>
          <cell r="E1010">
            <v>45639830000</v>
          </cell>
        </row>
        <row r="1011">
          <cell r="A1011" t="str">
            <v>2010.03.31</v>
          </cell>
          <cell r="B1011" t="str">
            <v>USDKZT_TOD</v>
          </cell>
          <cell r="C1011">
            <v>0</v>
          </cell>
          <cell r="D1011">
            <v>4631604049864</v>
          </cell>
          <cell r="E1011">
            <v>31515093600</v>
          </cell>
        </row>
        <row r="1012">
          <cell r="A1012" t="str">
            <v>2010.04.01</v>
          </cell>
          <cell r="B1012" t="str">
            <v>USDKZT_TOD</v>
          </cell>
          <cell r="C1012">
            <v>0</v>
          </cell>
          <cell r="D1012">
            <v>6864128151470</v>
          </cell>
          <cell r="E1012">
            <v>46679944000</v>
          </cell>
        </row>
        <row r="1013">
          <cell r="A1013" t="str">
            <v>2010.04.02</v>
          </cell>
          <cell r="B1013" t="str">
            <v>USDKZT_TOD</v>
          </cell>
          <cell r="C1013">
            <v>0</v>
          </cell>
          <cell r="D1013">
            <v>4025074746948.5</v>
          </cell>
          <cell r="E1013">
            <v>27388555950</v>
          </cell>
        </row>
        <row r="1014">
          <cell r="A1014" t="str">
            <v>2010.04.05</v>
          </cell>
          <cell r="B1014" t="str">
            <v>USDKZT_TOD</v>
          </cell>
          <cell r="C1014">
            <v>0</v>
          </cell>
          <cell r="D1014">
            <v>7567336685500</v>
          </cell>
          <cell r="E1014">
            <v>51530352000</v>
          </cell>
        </row>
        <row r="1015">
          <cell r="A1015" t="str">
            <v>2010.04.06</v>
          </cell>
          <cell r="B1015" t="str">
            <v>USDKZT_TOD</v>
          </cell>
          <cell r="C1015">
            <v>0</v>
          </cell>
          <cell r="D1015">
            <v>8799474725580</v>
          </cell>
          <cell r="E1015">
            <v>59903468000</v>
          </cell>
        </row>
        <row r="1016">
          <cell r="A1016" t="str">
            <v>2010.04.07</v>
          </cell>
          <cell r="B1016" t="str">
            <v>USDKZT_TOD</v>
          </cell>
          <cell r="C1016">
            <v>0</v>
          </cell>
          <cell r="D1016">
            <v>4284226613630</v>
          </cell>
          <cell r="E1016">
            <v>29165616000</v>
          </cell>
        </row>
        <row r="1017">
          <cell r="A1017" t="str">
            <v>2010.04.08</v>
          </cell>
          <cell r="B1017" t="str">
            <v>USDKZT_TOD</v>
          </cell>
          <cell r="C1017">
            <v>0</v>
          </cell>
          <cell r="D1017">
            <v>7953961551069.5</v>
          </cell>
          <cell r="E1017">
            <v>54169875550</v>
          </cell>
        </row>
        <row r="1018">
          <cell r="A1018" t="str">
            <v>2010.04.09</v>
          </cell>
          <cell r="B1018" t="str">
            <v>USDKZT_TOD</v>
          </cell>
          <cell r="C1018">
            <v>0</v>
          </cell>
          <cell r="D1018">
            <v>6764623205697.5</v>
          </cell>
          <cell r="E1018">
            <v>46086400950</v>
          </cell>
        </row>
        <row r="1019">
          <cell r="A1019" t="str">
            <v>2010.04.12</v>
          </cell>
          <cell r="B1019" t="str">
            <v>USDKZT_TOD</v>
          </cell>
          <cell r="C1019">
            <v>0</v>
          </cell>
          <cell r="D1019">
            <v>7694667645772</v>
          </cell>
          <cell r="E1019">
            <v>52434913100</v>
          </cell>
        </row>
        <row r="1020">
          <cell r="A1020" t="str">
            <v>2010.04.13</v>
          </cell>
          <cell r="B1020" t="str">
            <v>USDKZT_TOD</v>
          </cell>
          <cell r="C1020">
            <v>0</v>
          </cell>
          <cell r="D1020">
            <v>5529558007897</v>
          </cell>
          <cell r="E1020">
            <v>37701098900</v>
          </cell>
        </row>
        <row r="1021">
          <cell r="A1021" t="str">
            <v>2010.04.14</v>
          </cell>
          <cell r="B1021" t="str">
            <v>USDKZT_TOD</v>
          </cell>
          <cell r="C1021">
            <v>0</v>
          </cell>
          <cell r="D1021">
            <v>7401395241107.5</v>
          </cell>
          <cell r="E1021">
            <v>50476294150</v>
          </cell>
        </row>
        <row r="1022">
          <cell r="A1022" t="str">
            <v>2010.04.15</v>
          </cell>
          <cell r="B1022" t="str">
            <v>USDKZT_TOD</v>
          </cell>
          <cell r="C1022">
            <v>0</v>
          </cell>
          <cell r="D1022">
            <v>8252246190580</v>
          </cell>
          <cell r="E1022">
            <v>56302177600</v>
          </cell>
        </row>
        <row r="1023">
          <cell r="A1023" t="str">
            <v>2010.04.16</v>
          </cell>
          <cell r="B1023" t="str">
            <v>USDKZT_TOD</v>
          </cell>
          <cell r="C1023">
            <v>0</v>
          </cell>
          <cell r="D1023">
            <v>8755571883880.5</v>
          </cell>
          <cell r="E1023">
            <v>59771427050</v>
          </cell>
        </row>
        <row r="1024">
          <cell r="A1024" t="str">
            <v>2010.04.19</v>
          </cell>
          <cell r="B1024" t="str">
            <v>USDKZT_TOD</v>
          </cell>
          <cell r="C1024">
            <v>0</v>
          </cell>
          <cell r="D1024">
            <v>5799380404004</v>
          </cell>
          <cell r="E1024">
            <v>39555943100</v>
          </cell>
        </row>
        <row r="1025">
          <cell r="A1025" t="str">
            <v>2010.04.20</v>
          </cell>
          <cell r="B1025" t="str">
            <v>USDKZT_TOD</v>
          </cell>
          <cell r="C1025">
            <v>0</v>
          </cell>
          <cell r="D1025">
            <v>5557419784715</v>
          </cell>
          <cell r="E1025">
            <v>37904242900</v>
          </cell>
        </row>
        <row r="1026">
          <cell r="A1026" t="str">
            <v>2010.04.21</v>
          </cell>
          <cell r="B1026" t="str">
            <v>USDKZT_TOD</v>
          </cell>
          <cell r="C1026">
            <v>0</v>
          </cell>
          <cell r="D1026">
            <v>8269676559842.5</v>
          </cell>
          <cell r="E1026">
            <v>56465686750</v>
          </cell>
        </row>
        <row r="1027">
          <cell r="A1027" t="str">
            <v>2010.04.22</v>
          </cell>
          <cell r="B1027" t="str">
            <v>USDKZT_TOD</v>
          </cell>
          <cell r="C1027">
            <v>0</v>
          </cell>
          <cell r="D1027">
            <v>3784976774840</v>
          </cell>
          <cell r="E1027">
            <v>25820991000</v>
          </cell>
        </row>
        <row r="1028">
          <cell r="A1028" t="str">
            <v>2010.04.23</v>
          </cell>
          <cell r="B1028" t="str">
            <v>USDKZT_TOD</v>
          </cell>
          <cell r="C1028">
            <v>0</v>
          </cell>
          <cell r="D1028">
            <v>5639494945235</v>
          </cell>
          <cell r="E1028">
            <v>38500450500</v>
          </cell>
        </row>
        <row r="1029">
          <cell r="A1029" t="str">
            <v>2010.04.26</v>
          </cell>
          <cell r="B1029" t="str">
            <v>USDKZT_TOD</v>
          </cell>
          <cell r="C1029">
            <v>0</v>
          </cell>
          <cell r="D1029">
            <v>4253146080760</v>
          </cell>
          <cell r="E1029">
            <v>29030342000</v>
          </cell>
        </row>
        <row r="1030">
          <cell r="A1030" t="str">
            <v>2010.04.27</v>
          </cell>
          <cell r="B1030" t="str">
            <v>USDKZT_TOD</v>
          </cell>
          <cell r="C1030">
            <v>0</v>
          </cell>
          <cell r="D1030">
            <v>8693070664411</v>
          </cell>
          <cell r="E1030">
            <v>59376440300</v>
          </cell>
        </row>
        <row r="1031">
          <cell r="A1031" t="str">
            <v>2010.04.28</v>
          </cell>
          <cell r="B1031" t="str">
            <v>USDKZT_TOD</v>
          </cell>
          <cell r="C1031">
            <v>0</v>
          </cell>
          <cell r="D1031">
            <v>9224039117009</v>
          </cell>
          <cell r="E1031">
            <v>62902638700</v>
          </cell>
        </row>
        <row r="1032">
          <cell r="A1032" t="str">
            <v>2010.04.29</v>
          </cell>
          <cell r="B1032" t="str">
            <v>USDKZT_TOD</v>
          </cell>
          <cell r="C1032">
            <v>0</v>
          </cell>
          <cell r="D1032">
            <v>7352053550962</v>
          </cell>
          <cell r="E1032">
            <v>50107508800</v>
          </cell>
        </row>
        <row r="1033">
          <cell r="A1033" t="str">
            <v>2010.04.30</v>
          </cell>
          <cell r="B1033" t="str">
            <v>USDKZT_TOD</v>
          </cell>
          <cell r="C1033">
            <v>0</v>
          </cell>
          <cell r="D1033">
            <v>7112600507121</v>
          </cell>
          <cell r="E1033">
            <v>48575034400</v>
          </cell>
        </row>
        <row r="1034">
          <cell r="A1034" t="str">
            <v>2010.05.04</v>
          </cell>
          <cell r="B1034" t="str">
            <v>USDKZT_TOD</v>
          </cell>
          <cell r="C1034">
            <v>0</v>
          </cell>
          <cell r="D1034">
            <v>5155613270895</v>
          </cell>
          <cell r="E1034">
            <v>35213248500</v>
          </cell>
        </row>
        <row r="1035">
          <cell r="A1035" t="str">
            <v>2010.05.05</v>
          </cell>
          <cell r="B1035" t="str">
            <v>USDKZT_TOD</v>
          </cell>
          <cell r="C1035">
            <v>0</v>
          </cell>
          <cell r="D1035">
            <v>6277988972060.5</v>
          </cell>
          <cell r="E1035">
            <v>42788793650</v>
          </cell>
        </row>
        <row r="1036">
          <cell r="A1036" t="str">
            <v>2010.05.06</v>
          </cell>
          <cell r="B1036" t="str">
            <v>USDKZT_TOD</v>
          </cell>
          <cell r="C1036">
            <v>0</v>
          </cell>
          <cell r="D1036">
            <v>17181582667418</v>
          </cell>
          <cell r="E1036">
            <v>116983455200</v>
          </cell>
        </row>
        <row r="1037">
          <cell r="A1037" t="str">
            <v>2010.05.07</v>
          </cell>
          <cell r="B1037" t="str">
            <v>USDKZT_TOD</v>
          </cell>
          <cell r="C1037">
            <v>0</v>
          </cell>
          <cell r="D1037">
            <v>16777404472218</v>
          </cell>
          <cell r="E1037">
            <v>114095009700</v>
          </cell>
        </row>
        <row r="1038">
          <cell r="A1038" t="str">
            <v>2010.05.11</v>
          </cell>
          <cell r="B1038" t="str">
            <v>USDKZT_TOD</v>
          </cell>
          <cell r="C1038">
            <v>0</v>
          </cell>
          <cell r="D1038">
            <v>7200969247185</v>
          </cell>
          <cell r="E1038">
            <v>49111746500</v>
          </cell>
        </row>
        <row r="1039">
          <cell r="A1039" t="str">
            <v>2010.05.12</v>
          </cell>
          <cell r="B1039" t="str">
            <v>USDKZT_TOD</v>
          </cell>
          <cell r="C1039">
            <v>0</v>
          </cell>
          <cell r="D1039">
            <v>14615145609450</v>
          </cell>
          <cell r="E1039">
            <v>99698320000</v>
          </cell>
        </row>
        <row r="1040">
          <cell r="A1040" t="str">
            <v>2010.05.13</v>
          </cell>
          <cell r="B1040" t="str">
            <v>USDKZT_TOD</v>
          </cell>
          <cell r="C1040">
            <v>0</v>
          </cell>
          <cell r="D1040">
            <v>7660672535320</v>
          </cell>
          <cell r="E1040">
            <v>52281232000</v>
          </cell>
        </row>
        <row r="1041">
          <cell r="A1041" t="str">
            <v>2010.05.14</v>
          </cell>
          <cell r="B1041" t="str">
            <v>USDKZT_TOD</v>
          </cell>
          <cell r="C1041">
            <v>0</v>
          </cell>
          <cell r="D1041">
            <v>10366240510520</v>
          </cell>
          <cell r="E1041">
            <v>70785040000</v>
          </cell>
        </row>
        <row r="1042">
          <cell r="A1042" t="str">
            <v>2010.05.17</v>
          </cell>
          <cell r="B1042" t="str">
            <v>USDKZT_TOD</v>
          </cell>
          <cell r="C1042">
            <v>0</v>
          </cell>
          <cell r="D1042">
            <v>6358391311490</v>
          </cell>
          <cell r="E1042">
            <v>43338992000</v>
          </cell>
        </row>
        <row r="1043">
          <cell r="A1043" t="str">
            <v>2010.05.18</v>
          </cell>
          <cell r="B1043" t="str">
            <v>USDKZT_TOD</v>
          </cell>
          <cell r="C1043">
            <v>0</v>
          </cell>
          <cell r="D1043">
            <v>6115966022475</v>
          </cell>
          <cell r="E1043">
            <v>41702202500</v>
          </cell>
        </row>
        <row r="1044">
          <cell r="A1044" t="str">
            <v>2010.05.19</v>
          </cell>
          <cell r="B1044" t="str">
            <v>USDKZT_TOD</v>
          </cell>
          <cell r="C1044">
            <v>0</v>
          </cell>
          <cell r="D1044">
            <v>7626248021510</v>
          </cell>
          <cell r="E1044">
            <v>52039219000</v>
          </cell>
        </row>
        <row r="1045">
          <cell r="A1045" t="str">
            <v>2010.05.20</v>
          </cell>
          <cell r="B1045" t="str">
            <v>USDKZT_TOD</v>
          </cell>
          <cell r="C1045">
            <v>0</v>
          </cell>
          <cell r="D1045">
            <v>4262618902435</v>
          </cell>
          <cell r="E1045">
            <v>29091971500</v>
          </cell>
        </row>
        <row r="1046">
          <cell r="A1046" t="str">
            <v>2010.05.21</v>
          </cell>
          <cell r="B1046" t="str">
            <v>USDKZT_TOD</v>
          </cell>
          <cell r="C1046">
            <v>0</v>
          </cell>
          <cell r="D1046">
            <v>13492151872975</v>
          </cell>
          <cell r="E1046">
            <v>91829142500</v>
          </cell>
        </row>
        <row r="1047">
          <cell r="A1047" t="str">
            <v>2010.05.24</v>
          </cell>
          <cell r="B1047" t="str">
            <v>USDKZT_TOD</v>
          </cell>
          <cell r="C1047">
            <v>0</v>
          </cell>
          <cell r="D1047">
            <v>11365028299755</v>
          </cell>
          <cell r="E1047">
            <v>77603653500</v>
          </cell>
        </row>
        <row r="1048">
          <cell r="A1048" t="str">
            <v>2010.05.25</v>
          </cell>
          <cell r="B1048" t="str">
            <v>USDKZT_TOD</v>
          </cell>
          <cell r="C1048">
            <v>0</v>
          </cell>
          <cell r="D1048">
            <v>6544752711960</v>
          </cell>
          <cell r="E1048">
            <v>44637979000</v>
          </cell>
        </row>
        <row r="1049">
          <cell r="A1049" t="str">
            <v>2010.05.26</v>
          </cell>
          <cell r="B1049" t="str">
            <v>USDKZT_TOD</v>
          </cell>
          <cell r="C1049">
            <v>0</v>
          </cell>
          <cell r="D1049">
            <v>4412069989580</v>
          </cell>
          <cell r="E1049">
            <v>30052462000</v>
          </cell>
        </row>
        <row r="1050">
          <cell r="A1050" t="str">
            <v>2010.05.27</v>
          </cell>
          <cell r="B1050" t="str">
            <v>USDKZT_TOD</v>
          </cell>
          <cell r="C1050">
            <v>0</v>
          </cell>
          <cell r="D1050">
            <v>4707278035525</v>
          </cell>
          <cell r="E1050">
            <v>32111196500</v>
          </cell>
        </row>
        <row r="1051">
          <cell r="A1051" t="str">
            <v>2010.05.28</v>
          </cell>
          <cell r="B1051" t="str">
            <v>USDKZT_TOD</v>
          </cell>
          <cell r="C1051">
            <v>0</v>
          </cell>
          <cell r="D1051">
            <v>4888151010470</v>
          </cell>
          <cell r="E1051">
            <v>33369457000</v>
          </cell>
        </row>
        <row r="1052">
          <cell r="A1052" t="str">
            <v>2010.06.01</v>
          </cell>
          <cell r="B1052" t="str">
            <v>USDKZT_TOD</v>
          </cell>
          <cell r="C1052">
            <v>0</v>
          </cell>
          <cell r="D1052">
            <v>7387827331365</v>
          </cell>
          <cell r="E1052">
            <v>50313401500</v>
          </cell>
        </row>
        <row r="1053">
          <cell r="A1053" t="str">
            <v>2010.06.02</v>
          </cell>
          <cell r="B1053" t="str">
            <v>USDKZT_TOD</v>
          </cell>
          <cell r="C1053">
            <v>0</v>
          </cell>
          <cell r="D1053">
            <v>7035317477555</v>
          </cell>
          <cell r="E1053">
            <v>47916340500</v>
          </cell>
        </row>
        <row r="1054">
          <cell r="A1054" t="str">
            <v>2010.06.03</v>
          </cell>
          <cell r="B1054" t="str">
            <v>USDKZT_TOD</v>
          </cell>
          <cell r="C1054">
            <v>0</v>
          </cell>
          <cell r="D1054">
            <v>5154440076445</v>
          </cell>
          <cell r="E1054">
            <v>35153617500</v>
          </cell>
        </row>
        <row r="1055">
          <cell r="A1055" t="str">
            <v>2010.06.04</v>
          </cell>
          <cell r="B1055" t="str">
            <v>USDKZT_TOD</v>
          </cell>
          <cell r="C1055">
            <v>0</v>
          </cell>
          <cell r="D1055">
            <v>4977650324720</v>
          </cell>
          <cell r="E1055">
            <v>33920255000</v>
          </cell>
        </row>
        <row r="1056">
          <cell r="A1056" t="str">
            <v>2010.06.07</v>
          </cell>
          <cell r="B1056" t="str">
            <v>USDKZT_TOD</v>
          </cell>
          <cell r="C1056">
            <v>0</v>
          </cell>
          <cell r="D1056">
            <v>14692773213540</v>
          </cell>
          <cell r="E1056">
            <v>99918655000</v>
          </cell>
        </row>
        <row r="1057">
          <cell r="A1057" t="str">
            <v>2010.06.08</v>
          </cell>
          <cell r="B1057" t="str">
            <v>USDKZT_TOD</v>
          </cell>
          <cell r="C1057">
            <v>0</v>
          </cell>
          <cell r="D1057">
            <v>6645712172475</v>
          </cell>
          <cell r="E1057">
            <v>45157886500</v>
          </cell>
        </row>
        <row r="1058">
          <cell r="A1058" t="str">
            <v>2010.06.09</v>
          </cell>
          <cell r="B1058" t="str">
            <v>USDKZT_TOD</v>
          </cell>
          <cell r="C1058">
            <v>0</v>
          </cell>
          <cell r="D1058">
            <v>11470742851645</v>
          </cell>
          <cell r="E1058">
            <v>77919594500</v>
          </cell>
        </row>
        <row r="1059">
          <cell r="A1059" t="str">
            <v>2010.06.10</v>
          </cell>
          <cell r="B1059" t="str">
            <v>USDKZT_TOD</v>
          </cell>
          <cell r="C1059">
            <v>0</v>
          </cell>
          <cell r="D1059">
            <v>6572472856945</v>
          </cell>
          <cell r="E1059">
            <v>44728741500</v>
          </cell>
        </row>
        <row r="1060">
          <cell r="A1060" t="str">
            <v>2010.06.11</v>
          </cell>
          <cell r="B1060" t="str">
            <v>USDKZT_TOD</v>
          </cell>
          <cell r="C1060">
            <v>0</v>
          </cell>
          <cell r="D1060">
            <v>8385115683245</v>
          </cell>
          <cell r="E1060">
            <v>57038789500</v>
          </cell>
        </row>
        <row r="1061">
          <cell r="A1061" t="str">
            <v>2010.06.14</v>
          </cell>
          <cell r="B1061" t="str">
            <v>USDKZT_TOD</v>
          </cell>
          <cell r="C1061">
            <v>0</v>
          </cell>
          <cell r="D1061">
            <v>7238582143345</v>
          </cell>
          <cell r="E1061">
            <v>49225128500</v>
          </cell>
        </row>
        <row r="1062">
          <cell r="A1062" t="str">
            <v>2010.06.15</v>
          </cell>
          <cell r="B1062" t="str">
            <v>USDKZT_TOD</v>
          </cell>
          <cell r="C1062">
            <v>0</v>
          </cell>
          <cell r="D1062">
            <v>7080959718860</v>
          </cell>
          <cell r="E1062">
            <v>48089925000</v>
          </cell>
        </row>
        <row r="1063">
          <cell r="A1063" t="str">
            <v>2010.06.16</v>
          </cell>
          <cell r="B1063" t="str">
            <v>USDKZT_TOD</v>
          </cell>
          <cell r="C1063">
            <v>0</v>
          </cell>
          <cell r="D1063">
            <v>6675546408410</v>
          </cell>
          <cell r="E1063">
            <v>45391705000</v>
          </cell>
        </row>
        <row r="1064">
          <cell r="A1064" t="str">
            <v>2010.06.17</v>
          </cell>
          <cell r="B1064" t="str">
            <v>USDKZT_TOD</v>
          </cell>
          <cell r="C1064">
            <v>0</v>
          </cell>
          <cell r="D1064">
            <v>7321616350475</v>
          </cell>
          <cell r="E1064">
            <v>49889555500</v>
          </cell>
        </row>
        <row r="1065">
          <cell r="A1065" t="str">
            <v>2010.06.18</v>
          </cell>
          <cell r="B1065" t="str">
            <v>USDKZT_TOD</v>
          </cell>
          <cell r="C1065">
            <v>0</v>
          </cell>
          <cell r="D1065">
            <v>5913827049725</v>
          </cell>
          <cell r="E1065">
            <v>40235679500</v>
          </cell>
        </row>
        <row r="1066">
          <cell r="A1066" t="str">
            <v>2010.06.21</v>
          </cell>
          <cell r="B1066" t="str">
            <v>USDKZT_TOD</v>
          </cell>
          <cell r="C1066">
            <v>0</v>
          </cell>
          <cell r="D1066">
            <v>3813154345460</v>
          </cell>
          <cell r="E1066">
            <v>25953683000</v>
          </cell>
        </row>
        <row r="1067">
          <cell r="A1067" t="str">
            <v>2010.06.22</v>
          </cell>
          <cell r="B1067" t="str">
            <v>USDKZT_TOD</v>
          </cell>
          <cell r="C1067">
            <v>0</v>
          </cell>
          <cell r="D1067">
            <v>6925201971500</v>
          </cell>
          <cell r="E1067">
            <v>47115532000</v>
          </cell>
        </row>
        <row r="1068">
          <cell r="A1068" t="str">
            <v>2010.06.23</v>
          </cell>
          <cell r="B1068" t="str">
            <v>USDKZT_TOD</v>
          </cell>
          <cell r="C1068">
            <v>0</v>
          </cell>
          <cell r="D1068">
            <v>7536156972360</v>
          </cell>
          <cell r="E1068">
            <v>51233208000</v>
          </cell>
        </row>
        <row r="1069">
          <cell r="A1069" t="str">
            <v>2010.06.24</v>
          </cell>
          <cell r="B1069" t="str">
            <v>USDKZT_TOD</v>
          </cell>
          <cell r="C1069">
            <v>0</v>
          </cell>
          <cell r="D1069">
            <v>5637091102530</v>
          </cell>
          <cell r="E1069">
            <v>38298443000</v>
          </cell>
        </row>
        <row r="1070">
          <cell r="A1070" t="str">
            <v>2010.06.25</v>
          </cell>
          <cell r="B1070" t="str">
            <v>USDKZT_TOD</v>
          </cell>
          <cell r="C1070">
            <v>0</v>
          </cell>
          <cell r="D1070">
            <v>12013862043285</v>
          </cell>
          <cell r="E1070">
            <v>81549201500</v>
          </cell>
        </row>
        <row r="1071">
          <cell r="A1071" t="str">
            <v>2010.06.28</v>
          </cell>
          <cell r="B1071" t="str">
            <v>USDKZT_TOD</v>
          </cell>
          <cell r="C1071">
            <v>0</v>
          </cell>
          <cell r="D1071">
            <v>15578830623325</v>
          </cell>
          <cell r="E1071">
            <v>105666190500</v>
          </cell>
        </row>
        <row r="1072">
          <cell r="A1072" t="str">
            <v>2010.06.29</v>
          </cell>
          <cell r="B1072" t="str">
            <v>USDKZT_TOD</v>
          </cell>
          <cell r="C1072">
            <v>0</v>
          </cell>
          <cell r="D1072">
            <v>8084212307635</v>
          </cell>
          <cell r="E1072">
            <v>54824353500</v>
          </cell>
        </row>
        <row r="1073">
          <cell r="A1073" t="str">
            <v>2010.06.30</v>
          </cell>
          <cell r="B1073" t="str">
            <v>USDKZT_TOD</v>
          </cell>
          <cell r="C1073">
            <v>0</v>
          </cell>
          <cell r="D1073">
            <v>9189380813770</v>
          </cell>
          <cell r="E1073">
            <v>62287684000</v>
          </cell>
        </row>
        <row r="1074">
          <cell r="A1074" t="str">
            <v>2010.07.01</v>
          </cell>
          <cell r="B1074" t="str">
            <v>USDKZT_TOD</v>
          </cell>
          <cell r="C1074">
            <v>0</v>
          </cell>
          <cell r="D1074">
            <v>4045070882275</v>
          </cell>
          <cell r="E1074">
            <v>27433286500</v>
          </cell>
        </row>
        <row r="1075">
          <cell r="A1075" t="str">
            <v>2010.07.02</v>
          </cell>
          <cell r="B1075" t="str">
            <v>USDKZT_TOD</v>
          </cell>
          <cell r="C1075">
            <v>0</v>
          </cell>
          <cell r="D1075">
            <v>5005724408325</v>
          </cell>
          <cell r="E1075">
            <v>33964217500</v>
          </cell>
        </row>
        <row r="1076">
          <cell r="A1076" t="str">
            <v>2010.07.07</v>
          </cell>
          <cell r="B1076" t="str">
            <v>USDKZT_TOD</v>
          </cell>
          <cell r="C1076">
            <v>0</v>
          </cell>
          <cell r="D1076">
            <v>7912474439970</v>
          </cell>
          <cell r="E1076">
            <v>53692718000</v>
          </cell>
        </row>
        <row r="1077">
          <cell r="A1077" t="str">
            <v>2010.07.08</v>
          </cell>
          <cell r="B1077" t="str">
            <v>USDKZT_TOD</v>
          </cell>
          <cell r="C1077">
            <v>0</v>
          </cell>
          <cell r="D1077">
            <v>8183329041815</v>
          </cell>
          <cell r="E1077">
            <v>55492217500</v>
          </cell>
        </row>
        <row r="1078">
          <cell r="A1078" t="str">
            <v>2010.07.09</v>
          </cell>
          <cell r="B1078" t="str">
            <v>USDKZT_TOD</v>
          </cell>
          <cell r="C1078">
            <v>0</v>
          </cell>
          <cell r="D1078">
            <v>7519175464005</v>
          </cell>
          <cell r="E1078">
            <v>50973041500</v>
          </cell>
        </row>
        <row r="1079">
          <cell r="A1079" t="str">
            <v>2010.07.12</v>
          </cell>
          <cell r="B1079" t="str">
            <v>USDKZT_TOD</v>
          </cell>
          <cell r="C1079">
            <v>0</v>
          </cell>
          <cell r="D1079">
            <v>8709887390045</v>
          </cell>
          <cell r="E1079">
            <v>59010277500</v>
          </cell>
        </row>
        <row r="1080">
          <cell r="A1080" t="str">
            <v>2010.07.13</v>
          </cell>
          <cell r="B1080" t="str">
            <v>USDKZT_TOD</v>
          </cell>
          <cell r="C1080">
            <v>0</v>
          </cell>
          <cell r="D1080">
            <v>13838561718055</v>
          </cell>
          <cell r="E1080">
            <v>93697293500</v>
          </cell>
        </row>
        <row r="1081">
          <cell r="A1081" t="str">
            <v>2010.07.14</v>
          </cell>
          <cell r="B1081" t="str">
            <v>USDKZT_TOD</v>
          </cell>
          <cell r="C1081">
            <v>0</v>
          </cell>
          <cell r="D1081">
            <v>7096134262230</v>
          </cell>
          <cell r="E1081">
            <v>48045509000</v>
          </cell>
        </row>
        <row r="1082">
          <cell r="A1082" t="str">
            <v>2010.07.15</v>
          </cell>
          <cell r="B1082" t="str">
            <v>USDKZT_TOD</v>
          </cell>
          <cell r="C1082">
            <v>0</v>
          </cell>
          <cell r="D1082">
            <v>8279551829200</v>
          </cell>
          <cell r="E1082">
            <v>56124453000</v>
          </cell>
        </row>
        <row r="1083">
          <cell r="A1083" t="str">
            <v>2010.07.16</v>
          </cell>
          <cell r="B1083" t="str">
            <v>USDKZT_TOD</v>
          </cell>
          <cell r="C1083">
            <v>0</v>
          </cell>
          <cell r="D1083">
            <v>6575985362090</v>
          </cell>
          <cell r="E1083">
            <v>44575035000</v>
          </cell>
        </row>
        <row r="1084">
          <cell r="A1084" t="str">
            <v>2010.07.19</v>
          </cell>
          <cell r="B1084" t="str">
            <v>USDKZT_TOD</v>
          </cell>
          <cell r="C1084">
            <v>0</v>
          </cell>
          <cell r="D1084">
            <v>7921652032195</v>
          </cell>
          <cell r="E1084">
            <v>53720179500</v>
          </cell>
        </row>
        <row r="1085">
          <cell r="A1085" t="str">
            <v>2010.07.20</v>
          </cell>
          <cell r="B1085" t="str">
            <v>USDKZT_TOD</v>
          </cell>
          <cell r="C1085">
            <v>0</v>
          </cell>
          <cell r="D1085">
            <v>8589413534555</v>
          </cell>
          <cell r="E1085">
            <v>58218403500</v>
          </cell>
        </row>
        <row r="1086">
          <cell r="A1086" t="str">
            <v>2010.07.21</v>
          </cell>
          <cell r="B1086" t="str">
            <v>USDKZT_TOD</v>
          </cell>
          <cell r="C1086">
            <v>0</v>
          </cell>
          <cell r="D1086">
            <v>4554394776060</v>
          </cell>
          <cell r="E1086">
            <v>30867124000</v>
          </cell>
        </row>
        <row r="1087">
          <cell r="A1087" t="str">
            <v>2010.07.22</v>
          </cell>
          <cell r="B1087" t="str">
            <v>USDKZT_TOD</v>
          </cell>
          <cell r="C1087">
            <v>0</v>
          </cell>
          <cell r="D1087">
            <v>6054954324450</v>
          </cell>
          <cell r="E1087">
            <v>41013001000</v>
          </cell>
        </row>
        <row r="1088">
          <cell r="A1088" t="str">
            <v>2010.07.23</v>
          </cell>
          <cell r="B1088" t="str">
            <v>USDKZT_TOD</v>
          </cell>
          <cell r="C1088">
            <v>0</v>
          </cell>
          <cell r="D1088">
            <v>5756218246480</v>
          </cell>
          <cell r="E1088">
            <v>39041599000</v>
          </cell>
        </row>
        <row r="1089">
          <cell r="A1089" t="str">
            <v>2010.07.26</v>
          </cell>
          <cell r="B1089" t="str">
            <v>USDKZT_TOD</v>
          </cell>
          <cell r="C1089">
            <v>0</v>
          </cell>
          <cell r="D1089">
            <v>5402411292105</v>
          </cell>
          <cell r="E1089">
            <v>36676973500</v>
          </cell>
        </row>
        <row r="1090">
          <cell r="A1090" t="str">
            <v>2010.07.27</v>
          </cell>
          <cell r="B1090" t="str">
            <v>USDKZT_TOD</v>
          </cell>
          <cell r="C1090">
            <v>0</v>
          </cell>
          <cell r="D1090">
            <v>6983438886400</v>
          </cell>
          <cell r="E1090">
            <v>47383279000</v>
          </cell>
        </row>
        <row r="1091">
          <cell r="A1091" t="str">
            <v>2010.07.28</v>
          </cell>
          <cell r="B1091" t="str">
            <v>USDKZT_TOD</v>
          </cell>
          <cell r="C1091">
            <v>0</v>
          </cell>
          <cell r="D1091">
            <v>6907403694465</v>
          </cell>
          <cell r="E1091">
            <v>46815787500</v>
          </cell>
        </row>
        <row r="1092">
          <cell r="A1092" t="str">
            <v>2010.07.29</v>
          </cell>
          <cell r="B1092" t="str">
            <v>USDKZT_TOD</v>
          </cell>
          <cell r="C1092">
            <v>0</v>
          </cell>
          <cell r="D1092">
            <v>5896404619500</v>
          </cell>
          <cell r="E1092">
            <v>39970333000</v>
          </cell>
        </row>
        <row r="1093">
          <cell r="A1093" t="str">
            <v>2010.07.30</v>
          </cell>
          <cell r="B1093" t="str">
            <v>USDKZT_TOD</v>
          </cell>
          <cell r="C1093">
            <v>0</v>
          </cell>
          <cell r="D1093">
            <v>12657145883550</v>
          </cell>
          <cell r="E1093">
            <v>85684167000</v>
          </cell>
        </row>
        <row r="1094">
          <cell r="A1094" t="str">
            <v>2010.08.02</v>
          </cell>
          <cell r="B1094" t="str">
            <v>USDKZT_TOD</v>
          </cell>
          <cell r="C1094">
            <v>0</v>
          </cell>
          <cell r="D1094">
            <v>9533614537230</v>
          </cell>
          <cell r="E1094">
            <v>64516476000</v>
          </cell>
        </row>
        <row r="1095">
          <cell r="A1095" t="str">
            <v>2010.08.03</v>
          </cell>
          <cell r="B1095" t="str">
            <v>USDKZT_TOD</v>
          </cell>
          <cell r="C1095">
            <v>0</v>
          </cell>
          <cell r="D1095">
            <v>6800523260245</v>
          </cell>
          <cell r="E1095">
            <v>46062599500</v>
          </cell>
        </row>
        <row r="1096">
          <cell r="A1096" t="str">
            <v>2010.08.04</v>
          </cell>
          <cell r="B1096" t="str">
            <v>USDKZT_TOD</v>
          </cell>
          <cell r="C1096">
            <v>0</v>
          </cell>
          <cell r="D1096">
            <v>5686951303500</v>
          </cell>
          <cell r="E1096">
            <v>38567109000</v>
          </cell>
        </row>
        <row r="1097">
          <cell r="A1097" t="str">
            <v>2010.08.05</v>
          </cell>
          <cell r="B1097" t="str">
            <v>USDKZT_TOD</v>
          </cell>
          <cell r="C1097">
            <v>0</v>
          </cell>
          <cell r="D1097">
            <v>8471986311995</v>
          </cell>
          <cell r="E1097">
            <v>57492129500</v>
          </cell>
        </row>
        <row r="1098">
          <cell r="A1098" t="str">
            <v>2010.08.06</v>
          </cell>
          <cell r="B1098" t="str">
            <v>USDKZT_TOD</v>
          </cell>
          <cell r="C1098">
            <v>0</v>
          </cell>
          <cell r="D1098">
            <v>7702223426545</v>
          </cell>
          <cell r="E1098">
            <v>52297795500</v>
          </cell>
        </row>
        <row r="1099">
          <cell r="A1099" t="str">
            <v>2010.08.09</v>
          </cell>
          <cell r="B1099" t="str">
            <v>USDKZT_TOD</v>
          </cell>
          <cell r="C1099">
            <v>0</v>
          </cell>
          <cell r="D1099">
            <v>8334236123340</v>
          </cell>
          <cell r="E1099">
            <v>56601062000</v>
          </cell>
        </row>
        <row r="1100">
          <cell r="A1100" t="str">
            <v>2010.08.10</v>
          </cell>
          <cell r="B1100" t="str">
            <v>USDKZT_TOD</v>
          </cell>
          <cell r="C1100">
            <v>0</v>
          </cell>
          <cell r="D1100">
            <v>7013309062940</v>
          </cell>
          <cell r="E1100">
            <v>47595154000</v>
          </cell>
        </row>
        <row r="1101">
          <cell r="A1101" t="str">
            <v>2010.08.11</v>
          </cell>
          <cell r="B1101" t="str">
            <v>USDKZT_TOD</v>
          </cell>
          <cell r="C1101">
            <v>0</v>
          </cell>
          <cell r="D1101">
            <v>7126599817720</v>
          </cell>
          <cell r="E1101">
            <v>48373736000</v>
          </cell>
        </row>
        <row r="1102">
          <cell r="A1102" t="str">
            <v>2010.08.12</v>
          </cell>
          <cell r="B1102" t="str">
            <v>USDKZT_TOD</v>
          </cell>
          <cell r="C1102">
            <v>0</v>
          </cell>
          <cell r="D1102">
            <v>7791248152035</v>
          </cell>
          <cell r="E1102">
            <v>52772914500</v>
          </cell>
        </row>
        <row r="1103">
          <cell r="A1103" t="str">
            <v>2010.08.13</v>
          </cell>
          <cell r="B1103" t="str">
            <v>USDKZT_TOD</v>
          </cell>
          <cell r="C1103">
            <v>0</v>
          </cell>
          <cell r="D1103">
            <v>7009567702745</v>
          </cell>
          <cell r="E1103">
            <v>47575084500</v>
          </cell>
        </row>
        <row r="1104">
          <cell r="A1104" t="str">
            <v>2010.08.16</v>
          </cell>
          <cell r="B1104" t="str">
            <v>USDKZT_TOD</v>
          </cell>
          <cell r="C1104">
            <v>0</v>
          </cell>
          <cell r="D1104">
            <v>5674342412560</v>
          </cell>
          <cell r="E1104">
            <v>38505916000</v>
          </cell>
        </row>
        <row r="1105">
          <cell r="A1105" t="str">
            <v>2010.08.17</v>
          </cell>
          <cell r="B1105" t="str">
            <v>USDKZT_TOD</v>
          </cell>
          <cell r="C1105">
            <v>0</v>
          </cell>
          <cell r="D1105">
            <v>11358711250960</v>
          </cell>
          <cell r="E1105">
            <v>77141613000</v>
          </cell>
        </row>
        <row r="1106">
          <cell r="A1106" t="str">
            <v>2010.08.18</v>
          </cell>
          <cell r="B1106" t="str">
            <v>USDKZT_TOD</v>
          </cell>
          <cell r="C1106">
            <v>0</v>
          </cell>
          <cell r="D1106">
            <v>10777332960735</v>
          </cell>
          <cell r="E1106">
            <v>73234824500</v>
          </cell>
        </row>
        <row r="1107">
          <cell r="A1107" t="str">
            <v>2010.08.19</v>
          </cell>
          <cell r="B1107" t="str">
            <v>USDKZT_TOD</v>
          </cell>
          <cell r="C1107">
            <v>0</v>
          </cell>
          <cell r="D1107">
            <v>8117636994740</v>
          </cell>
          <cell r="E1107">
            <v>55162452000</v>
          </cell>
        </row>
        <row r="1108">
          <cell r="A1108" t="str">
            <v>2010.08.20</v>
          </cell>
          <cell r="B1108" t="str">
            <v>USDKZT_TOD</v>
          </cell>
          <cell r="C1108">
            <v>0</v>
          </cell>
          <cell r="D1108">
            <v>13052557966520</v>
          </cell>
          <cell r="E1108">
            <v>88724277000</v>
          </cell>
        </row>
        <row r="1109">
          <cell r="A1109" t="str">
            <v>2010.08.23</v>
          </cell>
          <cell r="B1109" t="str">
            <v>USDKZT_TOD</v>
          </cell>
          <cell r="C1109">
            <v>0</v>
          </cell>
          <cell r="D1109">
            <v>4645955910605</v>
          </cell>
          <cell r="E1109">
            <v>31564619500</v>
          </cell>
        </row>
        <row r="1110">
          <cell r="A1110" t="str">
            <v>2010.08.24</v>
          </cell>
          <cell r="B1110" t="str">
            <v>USDKZT_TOD</v>
          </cell>
          <cell r="C1110">
            <v>0</v>
          </cell>
          <cell r="D1110">
            <v>9686019877950</v>
          </cell>
          <cell r="E1110">
            <v>65818480000</v>
          </cell>
        </row>
        <row r="1111">
          <cell r="A1111" t="str">
            <v>2010.08.25</v>
          </cell>
          <cell r="B1111" t="str">
            <v>USDKZT_TOD</v>
          </cell>
          <cell r="C1111">
            <v>0</v>
          </cell>
          <cell r="D1111">
            <v>6492892738400</v>
          </cell>
          <cell r="E1111">
            <v>44094179000</v>
          </cell>
        </row>
        <row r="1112">
          <cell r="A1112" t="str">
            <v>2010.08.26</v>
          </cell>
          <cell r="B1112" t="str">
            <v>USDKZT_TOD</v>
          </cell>
          <cell r="C1112">
            <v>0</v>
          </cell>
          <cell r="D1112">
            <v>5593401168445</v>
          </cell>
          <cell r="E1112">
            <v>38010202500</v>
          </cell>
        </row>
        <row r="1113">
          <cell r="A1113" t="str">
            <v>2010.08.27</v>
          </cell>
          <cell r="B1113" t="str">
            <v>USDKZT_TOD</v>
          </cell>
          <cell r="C1113">
            <v>0</v>
          </cell>
          <cell r="D1113">
            <v>4194879125355</v>
          </cell>
          <cell r="E1113">
            <v>28508907500</v>
          </cell>
        </row>
        <row r="1114">
          <cell r="A1114" t="str">
            <v>2010.08.31</v>
          </cell>
          <cell r="B1114" t="str">
            <v>USDKZT_TOD</v>
          </cell>
          <cell r="C1114">
            <v>0</v>
          </cell>
          <cell r="D1114">
            <v>4208799478410</v>
          </cell>
          <cell r="E1114">
            <v>28570903000</v>
          </cell>
        </row>
        <row r="1115">
          <cell r="A1115" t="str">
            <v>2010.09.01</v>
          </cell>
          <cell r="B1115" t="str">
            <v>USDKZT_TOD</v>
          </cell>
          <cell r="C1115">
            <v>0</v>
          </cell>
          <cell r="D1115">
            <v>24815295867075</v>
          </cell>
          <cell r="E1115">
            <v>168548359500</v>
          </cell>
        </row>
        <row r="1116">
          <cell r="A1116" t="str">
            <v>2010.09.02</v>
          </cell>
          <cell r="B1116" t="str">
            <v>USDKZT_TOD</v>
          </cell>
          <cell r="C1116">
            <v>0</v>
          </cell>
          <cell r="D1116">
            <v>13798976745870</v>
          </cell>
          <cell r="E1116">
            <v>93714231000</v>
          </cell>
        </row>
        <row r="1117">
          <cell r="A1117" t="str">
            <v>2010.09.03</v>
          </cell>
          <cell r="B1117" t="str">
            <v>USDKZT_TOD</v>
          </cell>
          <cell r="C1117">
            <v>0</v>
          </cell>
          <cell r="D1117">
            <v>20862360834540</v>
          </cell>
          <cell r="E1117">
            <v>141674532000</v>
          </cell>
        </row>
        <row r="1118">
          <cell r="A1118" t="str">
            <v>2010.09.07</v>
          </cell>
          <cell r="B1118" t="str">
            <v>USDKZT_TOD</v>
          </cell>
          <cell r="C1118">
            <v>0</v>
          </cell>
          <cell r="D1118">
            <v>28000881499635</v>
          </cell>
          <cell r="E1118">
            <v>190022458500</v>
          </cell>
        </row>
        <row r="1119">
          <cell r="A1119" t="str">
            <v>2010.09.08</v>
          </cell>
          <cell r="B1119" t="str">
            <v>USDKZT_TOD</v>
          </cell>
          <cell r="C1119">
            <v>0</v>
          </cell>
          <cell r="D1119">
            <v>16684322046585</v>
          </cell>
          <cell r="E1119">
            <v>113141701500</v>
          </cell>
        </row>
        <row r="1120">
          <cell r="A1120" t="str">
            <v>2010.09.09</v>
          </cell>
          <cell r="B1120" t="str">
            <v>USDKZT_TOD</v>
          </cell>
          <cell r="C1120">
            <v>0</v>
          </cell>
          <cell r="D1120">
            <v>22700133477840</v>
          </cell>
          <cell r="E1120">
            <v>153955647000</v>
          </cell>
        </row>
        <row r="1121">
          <cell r="A1121" t="str">
            <v>2010.09.10</v>
          </cell>
          <cell r="B1121" t="str">
            <v>USDKZT_TOD</v>
          </cell>
          <cell r="C1121">
            <v>0</v>
          </cell>
          <cell r="D1121">
            <v>17967287845920</v>
          </cell>
          <cell r="E1121">
            <v>121926750000</v>
          </cell>
        </row>
        <row r="1122">
          <cell r="A1122" t="str">
            <v>2010.09.13</v>
          </cell>
          <cell r="B1122" t="str">
            <v>USDKZT_TOD</v>
          </cell>
          <cell r="C1122">
            <v>0</v>
          </cell>
          <cell r="D1122">
            <v>32479283290215</v>
          </cell>
          <cell r="E1122">
            <v>220580119500</v>
          </cell>
        </row>
        <row r="1123">
          <cell r="A1123" t="str">
            <v>2010.09.14</v>
          </cell>
          <cell r="B1123" t="str">
            <v>USDKZT_TOD</v>
          </cell>
          <cell r="C1123">
            <v>0</v>
          </cell>
          <cell r="D1123">
            <v>14155307422970</v>
          </cell>
          <cell r="E1123">
            <v>96172125000</v>
          </cell>
        </row>
        <row r="1124">
          <cell r="A1124" t="str">
            <v>2010.09.15</v>
          </cell>
          <cell r="B1124" t="str">
            <v>USDKZT_TOD</v>
          </cell>
          <cell r="C1124">
            <v>0</v>
          </cell>
          <cell r="D1124">
            <v>22989220192700</v>
          </cell>
          <cell r="E1124">
            <v>156214776000</v>
          </cell>
        </row>
        <row r="1125">
          <cell r="A1125" t="str">
            <v>2010.09.16</v>
          </cell>
          <cell r="B1125" t="str">
            <v>USDKZT_TOD</v>
          </cell>
          <cell r="C1125">
            <v>0</v>
          </cell>
          <cell r="D1125">
            <v>15662544725210</v>
          </cell>
          <cell r="E1125">
            <v>106340755000</v>
          </cell>
        </row>
        <row r="1126">
          <cell r="A1126" t="str">
            <v>2010.09.17</v>
          </cell>
          <cell r="B1126" t="str">
            <v>USDKZT_TOD</v>
          </cell>
          <cell r="C1126">
            <v>0</v>
          </cell>
          <cell r="D1126">
            <v>4623600385590</v>
          </cell>
          <cell r="E1126">
            <v>31370899000</v>
          </cell>
        </row>
        <row r="1127">
          <cell r="A1127" t="str">
            <v>2010.09.20</v>
          </cell>
          <cell r="B1127" t="str">
            <v>USDKZT_TOD</v>
          </cell>
          <cell r="C1127">
            <v>0</v>
          </cell>
          <cell r="D1127">
            <v>9967116688565</v>
          </cell>
          <cell r="E1127">
            <v>67597511500</v>
          </cell>
        </row>
        <row r="1128">
          <cell r="A1128" t="str">
            <v>2010.09.21</v>
          </cell>
          <cell r="B1128" t="str">
            <v>USDKZT_TOD</v>
          </cell>
          <cell r="C1128">
            <v>0</v>
          </cell>
          <cell r="D1128">
            <v>4686726859435</v>
          </cell>
          <cell r="E1128">
            <v>31780333500</v>
          </cell>
        </row>
        <row r="1129">
          <cell r="A1129" t="str">
            <v>2010.09.22</v>
          </cell>
          <cell r="B1129" t="str">
            <v>USDKZT_TOD</v>
          </cell>
          <cell r="C1129">
            <v>0</v>
          </cell>
          <cell r="D1129">
            <v>8805961809735</v>
          </cell>
          <cell r="E1129">
            <v>59774732500</v>
          </cell>
        </row>
        <row r="1130">
          <cell r="A1130" t="str">
            <v>2010.09.23</v>
          </cell>
          <cell r="B1130" t="str">
            <v>USDKZT_TOD</v>
          </cell>
          <cell r="C1130">
            <v>0</v>
          </cell>
          <cell r="D1130">
            <v>5058720715260</v>
          </cell>
          <cell r="E1130">
            <v>34302454000</v>
          </cell>
        </row>
        <row r="1131">
          <cell r="A1131" t="str">
            <v>2010.09.24</v>
          </cell>
          <cell r="B1131" t="str">
            <v>USDKZT_TOD</v>
          </cell>
          <cell r="C1131">
            <v>0</v>
          </cell>
          <cell r="D1131">
            <v>4552299832630</v>
          </cell>
          <cell r="E1131">
            <v>30860023000</v>
          </cell>
        </row>
        <row r="1132">
          <cell r="A1132" t="str">
            <v>2010.09.27</v>
          </cell>
          <cell r="B1132" t="str">
            <v>USDKZT_TOD</v>
          </cell>
          <cell r="C1132">
            <v>0</v>
          </cell>
          <cell r="D1132">
            <v>3484424499825</v>
          </cell>
          <cell r="E1132">
            <v>23618982500</v>
          </cell>
        </row>
        <row r="1133">
          <cell r="A1133" t="str">
            <v>2010.09.28</v>
          </cell>
          <cell r="B1133" t="str">
            <v>USDKZT_TOD</v>
          </cell>
          <cell r="C1133">
            <v>0</v>
          </cell>
          <cell r="D1133">
            <v>8100032648225</v>
          </cell>
          <cell r="E1133">
            <v>54944354500</v>
          </cell>
        </row>
        <row r="1134">
          <cell r="A1134" t="str">
            <v>2010.09.29</v>
          </cell>
          <cell r="B1134" t="str">
            <v>USDKZT_TOD</v>
          </cell>
          <cell r="C1134">
            <v>0</v>
          </cell>
          <cell r="D1134">
            <v>4413810618505</v>
          </cell>
          <cell r="E1134">
            <v>29929630500</v>
          </cell>
        </row>
        <row r="1135">
          <cell r="A1135" t="str">
            <v>2010.09.30</v>
          </cell>
          <cell r="B1135" t="str">
            <v>USDKZT_TOD</v>
          </cell>
          <cell r="C1135">
            <v>0</v>
          </cell>
          <cell r="D1135">
            <v>4584937871000</v>
          </cell>
          <cell r="E1135">
            <v>31066529000</v>
          </cell>
        </row>
        <row r="1136">
          <cell r="A1136" t="str">
            <v>2010.10.01</v>
          </cell>
          <cell r="B1136" t="str">
            <v>USDKZT_TOD</v>
          </cell>
          <cell r="C1136">
            <v>0</v>
          </cell>
          <cell r="D1136">
            <v>4970513382830</v>
          </cell>
          <cell r="E1136">
            <v>33675251000</v>
          </cell>
        </row>
        <row r="1137">
          <cell r="A1137" t="str">
            <v>2010.10.04</v>
          </cell>
          <cell r="B1137" t="str">
            <v>USDKZT_TOD</v>
          </cell>
          <cell r="C1137">
            <v>0</v>
          </cell>
          <cell r="D1137">
            <v>7086191948960</v>
          </cell>
          <cell r="E1137">
            <v>48045049000</v>
          </cell>
        </row>
        <row r="1138">
          <cell r="A1138" t="str">
            <v>2010.10.05</v>
          </cell>
          <cell r="B1138" t="str">
            <v>USDKZT_TOD</v>
          </cell>
          <cell r="C1138">
            <v>0</v>
          </cell>
          <cell r="D1138">
            <v>4063262336925</v>
          </cell>
          <cell r="E1138">
            <v>27542894500</v>
          </cell>
        </row>
        <row r="1139">
          <cell r="A1139" t="str">
            <v>2010.10.06</v>
          </cell>
          <cell r="B1139" t="str">
            <v>USDKZT_TOD</v>
          </cell>
          <cell r="C1139">
            <v>0</v>
          </cell>
          <cell r="D1139">
            <v>5581547706490</v>
          </cell>
          <cell r="E1139">
            <v>37859494000</v>
          </cell>
        </row>
        <row r="1140">
          <cell r="A1140" t="str">
            <v>2010.10.07</v>
          </cell>
          <cell r="B1140" t="str">
            <v>USDKZT_TOD</v>
          </cell>
          <cell r="C1140">
            <v>0</v>
          </cell>
          <cell r="D1140">
            <v>4594545844815</v>
          </cell>
          <cell r="E1140">
            <v>31158104500</v>
          </cell>
        </row>
        <row r="1141">
          <cell r="A1141" t="str">
            <v>2010.10.08</v>
          </cell>
          <cell r="B1141" t="str">
            <v>USDKZT_TOD</v>
          </cell>
          <cell r="C1141">
            <v>0</v>
          </cell>
          <cell r="D1141">
            <v>6097849139000</v>
          </cell>
          <cell r="E1141">
            <v>41328046000</v>
          </cell>
        </row>
        <row r="1142">
          <cell r="A1142" t="str">
            <v>2010.10.12</v>
          </cell>
          <cell r="B1142" t="str">
            <v>USDKZT_TOD</v>
          </cell>
          <cell r="C1142">
            <v>0</v>
          </cell>
          <cell r="D1142">
            <v>8097350143215</v>
          </cell>
          <cell r="E1142">
            <v>54802433500</v>
          </cell>
        </row>
        <row r="1143">
          <cell r="A1143" t="str">
            <v>2010.10.13</v>
          </cell>
          <cell r="B1143" t="str">
            <v>USDKZT_TOD</v>
          </cell>
          <cell r="C1143">
            <v>0</v>
          </cell>
          <cell r="D1143">
            <v>4770446704755</v>
          </cell>
          <cell r="E1143">
            <v>32289021500</v>
          </cell>
        </row>
        <row r="1144">
          <cell r="A1144" t="str">
            <v>2010.10.14</v>
          </cell>
          <cell r="B1144" t="str">
            <v>USDKZT_TOD</v>
          </cell>
          <cell r="C1144">
            <v>0</v>
          </cell>
          <cell r="D1144">
            <v>5508130165865</v>
          </cell>
          <cell r="E1144">
            <v>37322996500</v>
          </cell>
        </row>
        <row r="1145">
          <cell r="A1145" t="str">
            <v>2010.10.15</v>
          </cell>
          <cell r="B1145" t="str">
            <v>USDKZT_TOD</v>
          </cell>
          <cell r="C1145">
            <v>0</v>
          </cell>
          <cell r="D1145">
            <v>6584326405435</v>
          </cell>
          <cell r="E1145">
            <v>44651248500</v>
          </cell>
        </row>
        <row r="1146">
          <cell r="A1146" t="str">
            <v>2010.10.18</v>
          </cell>
          <cell r="B1146" t="str">
            <v>USDKZT_TOD</v>
          </cell>
          <cell r="C1146">
            <v>0</v>
          </cell>
          <cell r="D1146">
            <v>8127168114030</v>
          </cell>
          <cell r="E1146">
            <v>55080592000</v>
          </cell>
        </row>
        <row r="1147">
          <cell r="A1147" t="str">
            <v>2010.10.19</v>
          </cell>
          <cell r="B1147" t="str">
            <v>USDKZT_TOD</v>
          </cell>
          <cell r="C1147">
            <v>0</v>
          </cell>
          <cell r="D1147">
            <v>6320246191775</v>
          </cell>
          <cell r="E1147">
            <v>42830494500</v>
          </cell>
        </row>
        <row r="1148">
          <cell r="A1148" t="str">
            <v>2010.10.20</v>
          </cell>
          <cell r="B1148" t="str">
            <v>USDKZT_TOD</v>
          </cell>
          <cell r="C1148">
            <v>0</v>
          </cell>
          <cell r="D1148">
            <v>9341602477595</v>
          </cell>
          <cell r="E1148">
            <v>63301499500</v>
          </cell>
        </row>
        <row r="1149">
          <cell r="A1149" t="str">
            <v>2010.10.21</v>
          </cell>
          <cell r="B1149" t="str">
            <v>USDKZT_TOD</v>
          </cell>
          <cell r="C1149">
            <v>0</v>
          </cell>
          <cell r="D1149">
            <v>7026573697450</v>
          </cell>
          <cell r="E1149">
            <v>47584800000</v>
          </cell>
        </row>
        <row r="1150">
          <cell r="A1150" t="str">
            <v>2010.10.22</v>
          </cell>
          <cell r="B1150" t="str">
            <v>USDKZT_TOD</v>
          </cell>
          <cell r="C1150">
            <v>0</v>
          </cell>
          <cell r="D1150">
            <v>8721509561410</v>
          </cell>
          <cell r="E1150">
            <v>59123438000</v>
          </cell>
        </row>
        <row r="1151">
          <cell r="A1151" t="str">
            <v>2010.10.25</v>
          </cell>
          <cell r="B1151" t="str">
            <v>USDKZT_TOD</v>
          </cell>
          <cell r="C1151">
            <v>0</v>
          </cell>
          <cell r="D1151">
            <v>5244761200995</v>
          </cell>
          <cell r="E1151">
            <v>35541533500</v>
          </cell>
        </row>
        <row r="1152">
          <cell r="A1152" t="str">
            <v>2010.10.26</v>
          </cell>
          <cell r="B1152" t="str">
            <v>USDKZT_TOD</v>
          </cell>
          <cell r="C1152">
            <v>0</v>
          </cell>
          <cell r="D1152">
            <v>6023826104075</v>
          </cell>
          <cell r="E1152">
            <v>40811612500</v>
          </cell>
        </row>
        <row r="1153">
          <cell r="A1153" t="str">
            <v>2010.10.27</v>
          </cell>
          <cell r="B1153" t="str">
            <v>USDKZT_TOD</v>
          </cell>
          <cell r="C1153">
            <v>0</v>
          </cell>
          <cell r="D1153">
            <v>4876717955665</v>
          </cell>
          <cell r="E1153">
            <v>33054932500</v>
          </cell>
        </row>
        <row r="1154">
          <cell r="A1154" t="str">
            <v>2010.10.28</v>
          </cell>
          <cell r="B1154" t="str">
            <v>USDKZT_TOD</v>
          </cell>
          <cell r="C1154">
            <v>0</v>
          </cell>
          <cell r="D1154">
            <v>5791626244360</v>
          </cell>
          <cell r="E1154">
            <v>39246439000</v>
          </cell>
        </row>
        <row r="1155">
          <cell r="A1155" t="str">
            <v>2010.10.29</v>
          </cell>
          <cell r="B1155" t="str">
            <v>USDKZT_TOD</v>
          </cell>
          <cell r="C1155">
            <v>0</v>
          </cell>
          <cell r="D1155">
            <v>8898914420275</v>
          </cell>
          <cell r="E1155">
            <v>60325872500</v>
          </cell>
        </row>
        <row r="1156">
          <cell r="A1156" t="str">
            <v>2010.11.01</v>
          </cell>
          <cell r="B1156" t="str">
            <v>USDKZT_TOD</v>
          </cell>
          <cell r="C1156">
            <v>0</v>
          </cell>
          <cell r="D1156">
            <v>6135657380660</v>
          </cell>
          <cell r="E1156">
            <v>41592650000</v>
          </cell>
        </row>
        <row r="1157">
          <cell r="A1157" t="str">
            <v>2010.11.02</v>
          </cell>
          <cell r="B1157" t="str">
            <v>USDKZT_TOD</v>
          </cell>
          <cell r="C1157">
            <v>0</v>
          </cell>
          <cell r="D1157">
            <v>4170697374180</v>
          </cell>
          <cell r="E1157">
            <v>28264767000</v>
          </cell>
        </row>
        <row r="1158">
          <cell r="A1158" t="str">
            <v>2010.11.03</v>
          </cell>
          <cell r="B1158" t="str">
            <v>USDKZT_TOD</v>
          </cell>
          <cell r="C1158">
            <v>0</v>
          </cell>
          <cell r="D1158">
            <v>4421819045920</v>
          </cell>
          <cell r="E1158">
            <v>29949390000</v>
          </cell>
        </row>
        <row r="1159">
          <cell r="A1159" t="str">
            <v>2010.11.04</v>
          </cell>
          <cell r="B1159" t="str">
            <v>USDKZT_TOD</v>
          </cell>
          <cell r="C1159">
            <v>0</v>
          </cell>
          <cell r="D1159">
            <v>8957489503210</v>
          </cell>
          <cell r="E1159">
            <v>60694048000</v>
          </cell>
        </row>
        <row r="1160">
          <cell r="A1160" t="str">
            <v>2010.11.05</v>
          </cell>
          <cell r="B1160" t="str">
            <v>USDKZT_TOD</v>
          </cell>
          <cell r="C1160">
            <v>0</v>
          </cell>
          <cell r="D1160">
            <v>10061513564870</v>
          </cell>
          <cell r="E1160">
            <v>68205126000</v>
          </cell>
        </row>
        <row r="1161">
          <cell r="A1161" t="str">
            <v>2010.11.08</v>
          </cell>
          <cell r="B1161" t="str">
            <v>USDKZT_TOD</v>
          </cell>
          <cell r="C1161">
            <v>0</v>
          </cell>
          <cell r="D1161">
            <v>4752913990130</v>
          </cell>
          <cell r="E1161">
            <v>32185362000</v>
          </cell>
        </row>
        <row r="1162">
          <cell r="A1162" t="str">
            <v>2010.11.09</v>
          </cell>
          <cell r="B1162" t="str">
            <v>USDKZT_TOD</v>
          </cell>
          <cell r="C1162">
            <v>0</v>
          </cell>
          <cell r="D1162">
            <v>6282391128200</v>
          </cell>
          <cell r="E1162">
            <v>42562039000</v>
          </cell>
        </row>
        <row r="1163">
          <cell r="A1163" t="str">
            <v>2010.11.10</v>
          </cell>
          <cell r="B1163" t="str">
            <v>USDKZT_TOD</v>
          </cell>
          <cell r="C1163">
            <v>0</v>
          </cell>
          <cell r="D1163">
            <v>5113808941600</v>
          </cell>
          <cell r="E1163">
            <v>34673567000</v>
          </cell>
        </row>
        <row r="1164">
          <cell r="A1164" t="str">
            <v>2010.11.12</v>
          </cell>
          <cell r="B1164" t="str">
            <v>USDKZT_TOD</v>
          </cell>
          <cell r="C1164">
            <v>0</v>
          </cell>
          <cell r="D1164">
            <v>8125337777455</v>
          </cell>
          <cell r="E1164">
            <v>55070700500</v>
          </cell>
        </row>
        <row r="1165">
          <cell r="A1165" t="str">
            <v>2010.11.15</v>
          </cell>
          <cell r="B1165" t="str">
            <v>USDKZT_TOD</v>
          </cell>
          <cell r="C1165">
            <v>0</v>
          </cell>
          <cell r="D1165">
            <v>9565925400845</v>
          </cell>
          <cell r="E1165">
            <v>64777256500</v>
          </cell>
        </row>
        <row r="1166">
          <cell r="A1166" t="str">
            <v>2010.11.17</v>
          </cell>
          <cell r="B1166" t="str">
            <v>USDKZT_TOD</v>
          </cell>
          <cell r="C1166">
            <v>0</v>
          </cell>
          <cell r="D1166">
            <v>6259964089495</v>
          </cell>
          <cell r="E1166">
            <v>42441778500</v>
          </cell>
        </row>
        <row r="1167">
          <cell r="A1167" t="str">
            <v>2010.11.18</v>
          </cell>
          <cell r="B1167" t="str">
            <v>USDKZT_TOD</v>
          </cell>
          <cell r="C1167">
            <v>0</v>
          </cell>
          <cell r="D1167">
            <v>8487574795250</v>
          </cell>
          <cell r="E1167">
            <v>57574493000</v>
          </cell>
        </row>
        <row r="1168">
          <cell r="A1168" t="str">
            <v>2010.11.19</v>
          </cell>
          <cell r="B1168" t="str">
            <v>USDKZT_TOD</v>
          </cell>
          <cell r="C1168">
            <v>0</v>
          </cell>
          <cell r="D1168">
            <v>9255644327780</v>
          </cell>
          <cell r="E1168">
            <v>62785179000</v>
          </cell>
        </row>
        <row r="1169">
          <cell r="A1169" t="str">
            <v>2010.11.22</v>
          </cell>
          <cell r="B1169" t="str">
            <v>USDKZT_TOD</v>
          </cell>
          <cell r="C1169">
            <v>0</v>
          </cell>
          <cell r="D1169">
            <v>10482033552860</v>
          </cell>
          <cell r="E1169">
            <v>71124042000</v>
          </cell>
        </row>
        <row r="1170">
          <cell r="A1170" t="str">
            <v>2010.11.23</v>
          </cell>
          <cell r="B1170" t="str">
            <v>USDKZT_TOD</v>
          </cell>
          <cell r="C1170">
            <v>0</v>
          </cell>
          <cell r="D1170">
            <v>11156928601570</v>
          </cell>
          <cell r="E1170">
            <v>75723862000</v>
          </cell>
        </row>
        <row r="1171">
          <cell r="A1171" t="str">
            <v>2010.11.24</v>
          </cell>
          <cell r="B1171" t="str">
            <v>USDKZT_TOD</v>
          </cell>
          <cell r="C1171">
            <v>0</v>
          </cell>
          <cell r="D1171">
            <v>11623396941570</v>
          </cell>
          <cell r="E1171">
            <v>78920195000</v>
          </cell>
        </row>
        <row r="1172">
          <cell r="A1172" t="str">
            <v>2010.11.26</v>
          </cell>
          <cell r="B1172" t="str">
            <v>USDKZT_TOD</v>
          </cell>
          <cell r="C1172">
            <v>0</v>
          </cell>
          <cell r="D1172">
            <v>7465448947795</v>
          </cell>
          <cell r="E1172">
            <v>50650778500</v>
          </cell>
        </row>
        <row r="1173">
          <cell r="A1173" t="str">
            <v>2010.11.29</v>
          </cell>
          <cell r="B1173" t="str">
            <v>USDKZT_TOD</v>
          </cell>
          <cell r="C1173">
            <v>0</v>
          </cell>
          <cell r="D1173">
            <v>8525455205280</v>
          </cell>
          <cell r="E1173">
            <v>57784027000</v>
          </cell>
        </row>
        <row r="1174">
          <cell r="A1174" t="str">
            <v>2010.11.30</v>
          </cell>
          <cell r="B1174" t="str">
            <v>USDKZT_TOD</v>
          </cell>
          <cell r="C1174">
            <v>0</v>
          </cell>
          <cell r="D1174">
            <v>8642832501420</v>
          </cell>
          <cell r="E1174">
            <v>58561726000</v>
          </cell>
        </row>
        <row r="1175">
          <cell r="A1175" t="str">
            <v>2010.12.01</v>
          </cell>
          <cell r="B1175" t="str">
            <v>USDKZT_TOD</v>
          </cell>
          <cell r="C1175">
            <v>0</v>
          </cell>
          <cell r="D1175">
            <v>6792377498130</v>
          </cell>
          <cell r="E1175">
            <v>46012866000</v>
          </cell>
        </row>
        <row r="1176">
          <cell r="A1176" t="str">
            <v>2010.12.02</v>
          </cell>
          <cell r="B1176" t="str">
            <v>USDKZT_TOD</v>
          </cell>
          <cell r="C1176">
            <v>0</v>
          </cell>
          <cell r="D1176">
            <v>4984582859055</v>
          </cell>
          <cell r="E1176">
            <v>33759810500</v>
          </cell>
        </row>
        <row r="1177">
          <cell r="A1177" t="str">
            <v>2010.12.03</v>
          </cell>
          <cell r="B1177" t="str">
            <v>USDKZT_TOD</v>
          </cell>
          <cell r="C1177">
            <v>0</v>
          </cell>
          <cell r="D1177">
            <v>5159014217740</v>
          </cell>
          <cell r="E1177">
            <v>34952174000</v>
          </cell>
        </row>
        <row r="1178">
          <cell r="A1178" t="str">
            <v>2010.12.06</v>
          </cell>
          <cell r="B1178" t="str">
            <v>USDKZT_TOD</v>
          </cell>
          <cell r="C1178">
            <v>0</v>
          </cell>
          <cell r="D1178">
            <v>10901051276535</v>
          </cell>
          <cell r="E1178">
            <v>73883023500</v>
          </cell>
        </row>
        <row r="1179">
          <cell r="A1179" t="str">
            <v>2010.12.07</v>
          </cell>
          <cell r="B1179" t="str">
            <v>USDKZT_TOD</v>
          </cell>
          <cell r="C1179">
            <v>0</v>
          </cell>
          <cell r="D1179">
            <v>3868284487455</v>
          </cell>
          <cell r="E1179">
            <v>26232951500</v>
          </cell>
        </row>
        <row r="1180">
          <cell r="A1180" t="str">
            <v>2010.12.08</v>
          </cell>
          <cell r="B1180" t="str">
            <v>USDKZT_TOD</v>
          </cell>
          <cell r="C1180">
            <v>0</v>
          </cell>
          <cell r="D1180">
            <v>7503898662690</v>
          </cell>
          <cell r="E1180">
            <v>50899125000</v>
          </cell>
        </row>
        <row r="1181">
          <cell r="A1181" t="str">
            <v>2010.12.09</v>
          </cell>
          <cell r="B1181" t="str">
            <v>USDKZT_TOD</v>
          </cell>
          <cell r="C1181">
            <v>0</v>
          </cell>
          <cell r="D1181">
            <v>5429884184125</v>
          </cell>
          <cell r="E1181">
            <v>36843873500</v>
          </cell>
        </row>
        <row r="1182">
          <cell r="A1182" t="str">
            <v>2010.12.10</v>
          </cell>
          <cell r="B1182" t="str">
            <v>USDKZT_TOD</v>
          </cell>
          <cell r="C1182">
            <v>0</v>
          </cell>
          <cell r="D1182">
            <v>6489440102595</v>
          </cell>
          <cell r="E1182">
            <v>44030900500</v>
          </cell>
        </row>
        <row r="1183">
          <cell r="A1183" t="str">
            <v>2010.12.13</v>
          </cell>
          <cell r="B1183" t="str">
            <v>USDKZT_TOD</v>
          </cell>
          <cell r="C1183">
            <v>0</v>
          </cell>
          <cell r="D1183">
            <v>8922290602965</v>
          </cell>
          <cell r="E1183">
            <v>60574680500</v>
          </cell>
        </row>
        <row r="1184">
          <cell r="A1184" t="str">
            <v>2010.12.14</v>
          </cell>
          <cell r="B1184" t="str">
            <v>USDKZT_TOD</v>
          </cell>
          <cell r="C1184">
            <v>0</v>
          </cell>
          <cell r="D1184">
            <v>7848006249750</v>
          </cell>
          <cell r="E1184">
            <v>53264002000</v>
          </cell>
        </row>
        <row r="1185">
          <cell r="A1185" t="str">
            <v>2010.12.15</v>
          </cell>
          <cell r="B1185" t="str">
            <v>USDKZT_TOD</v>
          </cell>
          <cell r="C1185">
            <v>0</v>
          </cell>
          <cell r="D1185">
            <v>12093966339015</v>
          </cell>
          <cell r="E1185">
            <v>82030984500</v>
          </cell>
        </row>
        <row r="1186">
          <cell r="A1186" t="str">
            <v>2010.12.20</v>
          </cell>
          <cell r="B1186" t="str">
            <v>USDKZT_TOD</v>
          </cell>
          <cell r="C1186">
            <v>0</v>
          </cell>
          <cell r="D1186">
            <v>11787279371780</v>
          </cell>
          <cell r="E1186">
            <v>80006762000</v>
          </cell>
        </row>
        <row r="1187">
          <cell r="A1187" t="str">
            <v>2010.12.21</v>
          </cell>
          <cell r="B1187" t="str">
            <v>USDKZT_TOD</v>
          </cell>
          <cell r="C1187">
            <v>0</v>
          </cell>
          <cell r="D1187">
            <v>11166431382395</v>
          </cell>
          <cell r="E1187">
            <v>75833449500</v>
          </cell>
        </row>
        <row r="1188">
          <cell r="A1188" t="str">
            <v>2010.12.22</v>
          </cell>
          <cell r="B1188" t="str">
            <v>USDKZT_TOD</v>
          </cell>
          <cell r="C1188">
            <v>0</v>
          </cell>
          <cell r="D1188">
            <v>15529048789355</v>
          </cell>
          <cell r="E1188">
            <v>105504606500</v>
          </cell>
        </row>
        <row r="1189">
          <cell r="A1189" t="str">
            <v>2010.12.23</v>
          </cell>
          <cell r="B1189" t="str">
            <v>USDKZT_TOD</v>
          </cell>
          <cell r="C1189">
            <v>0</v>
          </cell>
          <cell r="D1189">
            <v>17514374045915</v>
          </cell>
          <cell r="E1189">
            <v>119037825500</v>
          </cell>
        </row>
        <row r="1190">
          <cell r="A1190" t="str">
            <v>2010.12.24</v>
          </cell>
          <cell r="B1190" t="str">
            <v>USDKZT_TOD</v>
          </cell>
          <cell r="C1190">
            <v>0</v>
          </cell>
          <cell r="D1190">
            <v>11099185764665</v>
          </cell>
          <cell r="E1190">
            <v>75424710500</v>
          </cell>
        </row>
        <row r="1191">
          <cell r="A1191" t="str">
            <v>2010.12.27</v>
          </cell>
          <cell r="B1191" t="str">
            <v>USDKZT_TOD</v>
          </cell>
          <cell r="C1191">
            <v>0</v>
          </cell>
          <cell r="D1191">
            <v>7855286860090</v>
          </cell>
          <cell r="E1191">
            <v>53285016000</v>
          </cell>
        </row>
        <row r="1192">
          <cell r="A1192" t="str">
            <v>2010.12.28</v>
          </cell>
          <cell r="B1192" t="str">
            <v>USDKZT_TOD</v>
          </cell>
          <cell r="C1192">
            <v>0</v>
          </cell>
          <cell r="D1192">
            <v>4917632833015</v>
          </cell>
          <cell r="E1192">
            <v>33359560500</v>
          </cell>
        </row>
        <row r="1193">
          <cell r="A1193" t="str">
            <v>2010.12.29</v>
          </cell>
          <cell r="B1193" t="str">
            <v>USDKZT_TOD</v>
          </cell>
          <cell r="C1193">
            <v>0</v>
          </cell>
          <cell r="D1193">
            <v>6246859837400</v>
          </cell>
          <cell r="E1193">
            <v>42371540000</v>
          </cell>
        </row>
        <row r="1194">
          <cell r="A1194" t="str">
            <v>2010.12.30</v>
          </cell>
          <cell r="B1194" t="str">
            <v>USDKZT_TOD</v>
          </cell>
          <cell r="C1194">
            <v>0</v>
          </cell>
          <cell r="D1194">
            <v>7656386664385</v>
          </cell>
          <cell r="E1194">
            <v>51947024500</v>
          </cell>
        </row>
        <row r="1195">
          <cell r="A1195" t="str">
            <v>2010.12.31</v>
          </cell>
          <cell r="B1195" t="str">
            <v>USDKZT_TOD</v>
          </cell>
          <cell r="C1195">
            <v>0</v>
          </cell>
          <cell r="D1195">
            <v>5622186829710</v>
          </cell>
          <cell r="E1195">
            <v>38118947000</v>
          </cell>
        </row>
        <row r="1196">
          <cell r="A1196" t="str">
            <v>2011.01.05</v>
          </cell>
          <cell r="B1196" t="str">
            <v>USDKZT_TOD</v>
          </cell>
          <cell r="C1196">
            <v>0</v>
          </cell>
          <cell r="D1196">
            <v>5875841568805</v>
          </cell>
          <cell r="E1196">
            <v>39933732500</v>
          </cell>
        </row>
        <row r="1197">
          <cell r="A1197" t="str">
            <v>2011.01.06</v>
          </cell>
          <cell r="B1197" t="str">
            <v>USDKZT_TOD</v>
          </cell>
          <cell r="C1197">
            <v>0</v>
          </cell>
          <cell r="D1197">
            <v>6573090930355</v>
          </cell>
          <cell r="E1197">
            <v>44679386500</v>
          </cell>
        </row>
        <row r="1198">
          <cell r="A1198" t="str">
            <v>2011.01.10</v>
          </cell>
          <cell r="B1198" t="str">
            <v>USDKZT_TOD</v>
          </cell>
          <cell r="C1198">
            <v>0</v>
          </cell>
          <cell r="D1198">
            <v>6728845048885</v>
          </cell>
          <cell r="E1198">
            <v>45679475500</v>
          </cell>
        </row>
        <row r="1199">
          <cell r="A1199" t="str">
            <v>2011.01.11</v>
          </cell>
          <cell r="B1199" t="str">
            <v>USDKZT_TOD</v>
          </cell>
          <cell r="C1199">
            <v>0</v>
          </cell>
          <cell r="D1199">
            <v>9827699927620</v>
          </cell>
          <cell r="E1199">
            <v>66741326000</v>
          </cell>
        </row>
        <row r="1200">
          <cell r="A1200" t="str">
            <v>2011.01.12</v>
          </cell>
          <cell r="B1200" t="str">
            <v>USDKZT_TOD</v>
          </cell>
          <cell r="C1200">
            <v>0</v>
          </cell>
          <cell r="D1200">
            <v>8478102884815</v>
          </cell>
          <cell r="E1200">
            <v>57542354500</v>
          </cell>
        </row>
        <row r="1201">
          <cell r="A1201" t="str">
            <v>2011.01.13</v>
          </cell>
          <cell r="B1201" t="str">
            <v>USDKZT_TOD</v>
          </cell>
          <cell r="C1201">
            <v>0</v>
          </cell>
          <cell r="D1201">
            <v>11897881305655</v>
          </cell>
          <cell r="E1201">
            <v>80890293500</v>
          </cell>
        </row>
        <row r="1202">
          <cell r="A1202" t="str">
            <v>2011.01.14</v>
          </cell>
          <cell r="B1202" t="str">
            <v>USDKZT_TOD</v>
          </cell>
          <cell r="C1202">
            <v>0</v>
          </cell>
          <cell r="D1202">
            <v>7032002316015</v>
          </cell>
          <cell r="E1202">
            <v>47824247500</v>
          </cell>
        </row>
        <row r="1203">
          <cell r="A1203" t="str">
            <v>2011.01.18</v>
          </cell>
          <cell r="B1203" t="str">
            <v>USDKZT_TOD</v>
          </cell>
          <cell r="C1203">
            <v>0</v>
          </cell>
          <cell r="D1203">
            <v>6803029073600</v>
          </cell>
          <cell r="E1203">
            <v>46277354000</v>
          </cell>
        </row>
        <row r="1204">
          <cell r="A1204" t="str">
            <v>2011.01.19</v>
          </cell>
          <cell r="B1204" t="str">
            <v>USDKZT_TOD</v>
          </cell>
          <cell r="C1204">
            <v>0</v>
          </cell>
          <cell r="D1204">
            <v>14585454595515</v>
          </cell>
          <cell r="E1204">
            <v>99259631500</v>
          </cell>
        </row>
        <row r="1205">
          <cell r="A1205" t="str">
            <v>2011.01.20</v>
          </cell>
          <cell r="B1205" t="str">
            <v>USDKZT_TOD</v>
          </cell>
          <cell r="C1205">
            <v>0</v>
          </cell>
          <cell r="D1205">
            <v>11444035498355</v>
          </cell>
          <cell r="E1205">
            <v>77913339500</v>
          </cell>
        </row>
        <row r="1206">
          <cell r="A1206" t="str">
            <v>2011.01.21</v>
          </cell>
          <cell r="B1206" t="str">
            <v>USDKZT_TOD</v>
          </cell>
          <cell r="C1206">
            <v>0</v>
          </cell>
          <cell r="D1206">
            <v>6052585276110</v>
          </cell>
          <cell r="E1206">
            <v>41181722000</v>
          </cell>
        </row>
        <row r="1207">
          <cell r="A1207" t="str">
            <v>2011.01.24</v>
          </cell>
          <cell r="B1207" t="str">
            <v>USDKZT_TOD</v>
          </cell>
          <cell r="C1207">
            <v>0</v>
          </cell>
          <cell r="D1207">
            <v>11094699761205</v>
          </cell>
          <cell r="E1207">
            <v>75552782500</v>
          </cell>
        </row>
        <row r="1208">
          <cell r="A1208" t="str">
            <v>2011.01.25</v>
          </cell>
          <cell r="B1208" t="str">
            <v>USDKZT_TOD</v>
          </cell>
          <cell r="C1208">
            <v>0</v>
          </cell>
          <cell r="D1208">
            <v>12155677385555</v>
          </cell>
          <cell r="E1208">
            <v>82836427500</v>
          </cell>
        </row>
        <row r="1209">
          <cell r="A1209" t="str">
            <v>2011.01.26</v>
          </cell>
          <cell r="B1209" t="str">
            <v>USDKZT_TOD</v>
          </cell>
          <cell r="C1209">
            <v>0</v>
          </cell>
          <cell r="D1209">
            <v>6011604598295</v>
          </cell>
          <cell r="E1209">
            <v>40950420500</v>
          </cell>
        </row>
        <row r="1210">
          <cell r="A1210" t="str">
            <v>2011.01.27</v>
          </cell>
          <cell r="B1210" t="str">
            <v>USDKZT_TOD</v>
          </cell>
          <cell r="C1210">
            <v>0</v>
          </cell>
          <cell r="D1210">
            <v>7958207642585</v>
          </cell>
          <cell r="E1210">
            <v>54226906500</v>
          </cell>
        </row>
        <row r="1211">
          <cell r="A1211" t="str">
            <v>2011.01.28</v>
          </cell>
          <cell r="B1211" t="str">
            <v>USDKZT_TOD</v>
          </cell>
          <cell r="C1211">
            <v>0</v>
          </cell>
          <cell r="D1211">
            <v>7180727850745</v>
          </cell>
          <cell r="E1211">
            <v>48914396500</v>
          </cell>
        </row>
        <row r="1212">
          <cell r="A1212" t="str">
            <v>2011.01.31</v>
          </cell>
          <cell r="B1212" t="str">
            <v>USDKZT_TOD</v>
          </cell>
          <cell r="C1212">
            <v>0</v>
          </cell>
          <cell r="D1212">
            <v>9292251478425</v>
          </cell>
          <cell r="E1212">
            <v>63262711500</v>
          </cell>
        </row>
        <row r="1213">
          <cell r="A1213" t="str">
            <v>2011.02.01</v>
          </cell>
          <cell r="B1213" t="str">
            <v>USDKZT_TOD</v>
          </cell>
          <cell r="C1213">
            <v>0</v>
          </cell>
          <cell r="D1213">
            <v>5462077708715</v>
          </cell>
          <cell r="E1213">
            <v>37177662500</v>
          </cell>
        </row>
        <row r="1214">
          <cell r="A1214" t="str">
            <v>2011.02.02</v>
          </cell>
          <cell r="B1214" t="str">
            <v>USDKZT_TOD</v>
          </cell>
          <cell r="C1214">
            <v>0</v>
          </cell>
          <cell r="D1214">
            <v>8741163868455</v>
          </cell>
          <cell r="E1214">
            <v>59532381500</v>
          </cell>
        </row>
        <row r="1215">
          <cell r="A1215" t="str">
            <v>2011.02.03</v>
          </cell>
          <cell r="B1215" t="str">
            <v>USDKZT_TOD</v>
          </cell>
          <cell r="C1215">
            <v>0</v>
          </cell>
          <cell r="D1215">
            <v>5248419694915</v>
          </cell>
          <cell r="E1215">
            <v>35767335500</v>
          </cell>
        </row>
        <row r="1216">
          <cell r="A1216" t="str">
            <v>2011.02.04</v>
          </cell>
          <cell r="B1216" t="str">
            <v>USDKZT_TOD</v>
          </cell>
          <cell r="C1216">
            <v>0</v>
          </cell>
          <cell r="D1216">
            <v>9985010559180</v>
          </cell>
          <cell r="E1216">
            <v>68026117000</v>
          </cell>
        </row>
        <row r="1217">
          <cell r="A1217" t="str">
            <v>2011.02.07</v>
          </cell>
          <cell r="B1217" t="str">
            <v>USDKZT_TOD</v>
          </cell>
          <cell r="C1217">
            <v>0</v>
          </cell>
          <cell r="D1217">
            <v>9522175110030</v>
          </cell>
          <cell r="E1217">
            <v>64900956000</v>
          </cell>
        </row>
        <row r="1218">
          <cell r="A1218" t="str">
            <v>2011.02.08</v>
          </cell>
          <cell r="B1218" t="str">
            <v>USDKZT_TOD</v>
          </cell>
          <cell r="C1218">
            <v>0</v>
          </cell>
          <cell r="D1218">
            <v>13160275520020</v>
          </cell>
          <cell r="E1218">
            <v>89759235000</v>
          </cell>
        </row>
        <row r="1219">
          <cell r="A1219" t="str">
            <v>2011.02.09</v>
          </cell>
          <cell r="B1219" t="str">
            <v>USDKZT_TOD</v>
          </cell>
          <cell r="C1219">
            <v>0</v>
          </cell>
          <cell r="D1219">
            <v>13897394078265</v>
          </cell>
          <cell r="E1219">
            <v>94897371500</v>
          </cell>
        </row>
        <row r="1220">
          <cell r="A1220" t="str">
            <v>2011.02.10</v>
          </cell>
          <cell r="B1220" t="str">
            <v>USDKZT_TOD</v>
          </cell>
          <cell r="C1220">
            <v>0</v>
          </cell>
          <cell r="D1220">
            <v>9988949670905</v>
          </cell>
          <cell r="E1220">
            <v>68233784500</v>
          </cell>
        </row>
        <row r="1221">
          <cell r="A1221" t="str">
            <v>2011.02.11</v>
          </cell>
          <cell r="B1221" t="str">
            <v>USDKZT_TOD</v>
          </cell>
          <cell r="C1221">
            <v>0</v>
          </cell>
          <cell r="D1221">
            <v>9709916331895</v>
          </cell>
          <cell r="E1221">
            <v>66318219500</v>
          </cell>
        </row>
        <row r="1222">
          <cell r="A1222" t="str">
            <v>2011.02.14</v>
          </cell>
          <cell r="B1222" t="str">
            <v>USDKZT_TOD</v>
          </cell>
          <cell r="C1222">
            <v>0</v>
          </cell>
          <cell r="D1222">
            <v>5200992729360</v>
          </cell>
          <cell r="E1222">
            <v>35521271000</v>
          </cell>
        </row>
        <row r="1223">
          <cell r="A1223" t="str">
            <v>2011.02.15</v>
          </cell>
          <cell r="B1223" t="str">
            <v>USDKZT_TOD</v>
          </cell>
          <cell r="C1223">
            <v>0</v>
          </cell>
          <cell r="D1223">
            <v>8009466181055</v>
          </cell>
          <cell r="E1223">
            <v>54731529500</v>
          </cell>
        </row>
        <row r="1224">
          <cell r="A1224" t="str">
            <v>2011.02.16</v>
          </cell>
          <cell r="B1224" t="str">
            <v>USDKZT_TOD</v>
          </cell>
          <cell r="C1224">
            <v>0</v>
          </cell>
          <cell r="D1224">
            <v>7780753213840</v>
          </cell>
          <cell r="E1224">
            <v>53170823000</v>
          </cell>
        </row>
        <row r="1225">
          <cell r="A1225" t="str">
            <v>2011.02.17</v>
          </cell>
          <cell r="B1225" t="str">
            <v>USDKZT_TOD</v>
          </cell>
          <cell r="C1225">
            <v>0</v>
          </cell>
          <cell r="D1225">
            <v>11048052534250</v>
          </cell>
          <cell r="E1225">
            <v>75532867000</v>
          </cell>
        </row>
        <row r="1226">
          <cell r="A1226" t="str">
            <v>2011.02.18</v>
          </cell>
          <cell r="B1226" t="str">
            <v>USDKZT_TOD</v>
          </cell>
          <cell r="C1226">
            <v>0</v>
          </cell>
          <cell r="D1226">
            <v>10367154697635</v>
          </cell>
          <cell r="E1226">
            <v>70923503500</v>
          </cell>
        </row>
        <row r="1227">
          <cell r="A1227" t="str">
            <v>2011.02.22</v>
          </cell>
          <cell r="B1227" t="str">
            <v>USDKZT_TOD</v>
          </cell>
          <cell r="C1227">
            <v>0</v>
          </cell>
          <cell r="D1227">
            <v>10699599562290</v>
          </cell>
          <cell r="E1227">
            <v>73211775000</v>
          </cell>
        </row>
        <row r="1228">
          <cell r="A1228" t="str">
            <v>2011.02.23</v>
          </cell>
          <cell r="B1228" t="str">
            <v>USDKZT_TOD</v>
          </cell>
          <cell r="C1228">
            <v>0</v>
          </cell>
          <cell r="D1228">
            <v>11091828071590</v>
          </cell>
          <cell r="E1228">
            <v>75931101000</v>
          </cell>
        </row>
        <row r="1229">
          <cell r="A1229" t="str">
            <v>2011.02.24</v>
          </cell>
          <cell r="B1229" t="str">
            <v>USDKZT_TOD</v>
          </cell>
          <cell r="C1229">
            <v>0</v>
          </cell>
          <cell r="D1229">
            <v>8243606190895</v>
          </cell>
          <cell r="E1229">
            <v>56460627500</v>
          </cell>
        </row>
        <row r="1230">
          <cell r="A1230" t="str">
            <v>2011.02.25</v>
          </cell>
          <cell r="B1230" t="str">
            <v>USDKZT_TOD</v>
          </cell>
          <cell r="C1230">
            <v>0</v>
          </cell>
          <cell r="D1230">
            <v>8944966672280</v>
          </cell>
          <cell r="E1230">
            <v>61267897000</v>
          </cell>
        </row>
        <row r="1231">
          <cell r="A1231" t="str">
            <v>2011.02.28</v>
          </cell>
          <cell r="B1231" t="str">
            <v>USDKZT_TOD</v>
          </cell>
          <cell r="C1231">
            <v>0</v>
          </cell>
          <cell r="D1231">
            <v>8465400564990</v>
          </cell>
          <cell r="E1231">
            <v>57983046000</v>
          </cell>
        </row>
        <row r="1232">
          <cell r="A1232" t="str">
            <v>2011.03.01</v>
          </cell>
          <cell r="B1232" t="str">
            <v>USDKZT_TOD</v>
          </cell>
          <cell r="C1232">
            <v>0</v>
          </cell>
          <cell r="D1232">
            <v>15259359488455</v>
          </cell>
          <cell r="E1232">
            <v>104602692500</v>
          </cell>
        </row>
        <row r="1233">
          <cell r="A1233" t="str">
            <v>2011.03.02</v>
          </cell>
          <cell r="B1233" t="str">
            <v>USDKZT_TOD</v>
          </cell>
          <cell r="C1233">
            <v>0</v>
          </cell>
          <cell r="D1233">
            <v>10549307452905</v>
          </cell>
          <cell r="E1233">
            <v>72343008500</v>
          </cell>
        </row>
        <row r="1234">
          <cell r="A1234" t="str">
            <v>2011.03.03</v>
          </cell>
          <cell r="B1234" t="str">
            <v>USDKZT_TOD</v>
          </cell>
          <cell r="C1234">
            <v>0</v>
          </cell>
          <cell r="D1234">
            <v>11636992407100</v>
          </cell>
          <cell r="E1234">
            <v>79831064000</v>
          </cell>
        </row>
        <row r="1235">
          <cell r="A1235" t="str">
            <v>2011.03.04</v>
          </cell>
          <cell r="B1235" t="str">
            <v>USDKZT_TOD</v>
          </cell>
          <cell r="C1235">
            <v>0</v>
          </cell>
          <cell r="D1235">
            <v>17847300791845</v>
          </cell>
          <cell r="E1235">
            <v>122531794500</v>
          </cell>
        </row>
        <row r="1236">
          <cell r="A1236" t="str">
            <v>2011.03.09</v>
          </cell>
          <cell r="B1236" t="str">
            <v>USDKZT_TOD</v>
          </cell>
          <cell r="C1236">
            <v>0</v>
          </cell>
          <cell r="D1236">
            <v>8589964032105</v>
          </cell>
          <cell r="E1236">
            <v>58978855500</v>
          </cell>
        </row>
        <row r="1237">
          <cell r="A1237" t="str">
            <v>2011.03.10</v>
          </cell>
          <cell r="B1237" t="str">
            <v>USDKZT_TOD</v>
          </cell>
          <cell r="C1237">
            <v>0</v>
          </cell>
          <cell r="D1237">
            <v>10105329886775</v>
          </cell>
          <cell r="E1237">
            <v>69424325500</v>
          </cell>
        </row>
        <row r="1238">
          <cell r="A1238" t="str">
            <v>2011.03.11</v>
          </cell>
          <cell r="B1238" t="str">
            <v>USDKZT_TOD</v>
          </cell>
          <cell r="C1238">
            <v>0</v>
          </cell>
          <cell r="D1238">
            <v>7069519013785</v>
          </cell>
          <cell r="E1238">
            <v>48515925500</v>
          </cell>
        </row>
        <row r="1239">
          <cell r="A1239" t="str">
            <v>2011.03.14</v>
          </cell>
          <cell r="B1239" t="str">
            <v>USDKZT_TOD</v>
          </cell>
          <cell r="C1239">
            <v>0</v>
          </cell>
          <cell r="D1239">
            <v>6467422548565</v>
          </cell>
          <cell r="E1239">
            <v>44322444500</v>
          </cell>
        </row>
        <row r="1240">
          <cell r="A1240" t="str">
            <v>2011.03.15</v>
          </cell>
          <cell r="B1240" t="str">
            <v>USDKZT_TOD</v>
          </cell>
          <cell r="C1240">
            <v>0</v>
          </cell>
          <cell r="D1240">
            <v>10013814961775</v>
          </cell>
          <cell r="E1240">
            <v>68592933500</v>
          </cell>
        </row>
        <row r="1241">
          <cell r="A1241" t="str">
            <v>2011.03.16</v>
          </cell>
          <cell r="B1241" t="str">
            <v>USDKZT_TOD</v>
          </cell>
          <cell r="C1241">
            <v>0</v>
          </cell>
          <cell r="D1241">
            <v>21918568612475</v>
          </cell>
          <cell r="E1241">
            <v>150479409500</v>
          </cell>
        </row>
        <row r="1242">
          <cell r="A1242" t="str">
            <v>2011.03.17</v>
          </cell>
          <cell r="B1242" t="str">
            <v>USDKZT_TOD</v>
          </cell>
          <cell r="C1242">
            <v>0</v>
          </cell>
          <cell r="D1242">
            <v>6940131321135</v>
          </cell>
          <cell r="E1242">
            <v>47605668500</v>
          </cell>
        </row>
        <row r="1243">
          <cell r="A1243" t="str">
            <v>2011.03.18</v>
          </cell>
          <cell r="B1243" t="str">
            <v>USDKZT_TOD</v>
          </cell>
          <cell r="C1243">
            <v>0</v>
          </cell>
          <cell r="D1243">
            <v>11242033053400</v>
          </cell>
          <cell r="E1243">
            <v>77084212000</v>
          </cell>
        </row>
        <row r="1244">
          <cell r="A1244" t="str">
            <v>2011.03.24</v>
          </cell>
          <cell r="B1244" t="str">
            <v>USDKZT_TOD</v>
          </cell>
          <cell r="C1244">
            <v>0</v>
          </cell>
          <cell r="D1244">
            <v>10873232864255</v>
          </cell>
          <cell r="E1244">
            <v>74456138500</v>
          </cell>
        </row>
        <row r="1245">
          <cell r="A1245" t="str">
            <v>2011.03.25</v>
          </cell>
          <cell r="B1245" t="str">
            <v>USDKZT_TOD</v>
          </cell>
          <cell r="C1245">
            <v>0</v>
          </cell>
          <cell r="D1245">
            <v>7195477440550</v>
          </cell>
          <cell r="E1245">
            <v>49443530000</v>
          </cell>
        </row>
        <row r="1246">
          <cell r="A1246" t="str">
            <v>2011.03.28</v>
          </cell>
          <cell r="B1246" t="str">
            <v>USDKZT_TOD</v>
          </cell>
          <cell r="C1246">
            <v>0</v>
          </cell>
          <cell r="D1246">
            <v>7387971034930</v>
          </cell>
          <cell r="E1246">
            <v>50752498000</v>
          </cell>
        </row>
        <row r="1247">
          <cell r="A1247" t="str">
            <v>2011.03.29</v>
          </cell>
          <cell r="B1247" t="str">
            <v>USDKZT_TOD</v>
          </cell>
          <cell r="C1247">
            <v>0</v>
          </cell>
          <cell r="D1247">
            <v>7498029107535</v>
          </cell>
          <cell r="E1247">
            <v>51508988500</v>
          </cell>
        </row>
        <row r="1248">
          <cell r="A1248" t="str">
            <v>2011.03.30</v>
          </cell>
          <cell r="B1248" t="str">
            <v>USDKZT_TOD</v>
          </cell>
          <cell r="C1248">
            <v>0</v>
          </cell>
          <cell r="D1248">
            <v>6676757830030</v>
          </cell>
          <cell r="E1248">
            <v>45827655000</v>
          </cell>
        </row>
        <row r="1249">
          <cell r="A1249" t="str">
            <v>2011.03.31</v>
          </cell>
          <cell r="B1249" t="str">
            <v>USDKZT_TOD</v>
          </cell>
          <cell r="C1249">
            <v>0</v>
          </cell>
          <cell r="D1249">
            <v>8355721294960</v>
          </cell>
          <cell r="E1249">
            <v>57351805000</v>
          </cell>
        </row>
        <row r="1250">
          <cell r="A1250" t="str">
            <v>2011.04.01</v>
          </cell>
          <cell r="B1250" t="str">
            <v>USDKZT_TOD</v>
          </cell>
          <cell r="C1250">
            <v>0</v>
          </cell>
          <cell r="D1250">
            <v>4407073506015</v>
          </cell>
          <cell r="E1250">
            <v>30262013500</v>
          </cell>
        </row>
        <row r="1251">
          <cell r="A1251" t="str">
            <v>2011.04.04</v>
          </cell>
          <cell r="B1251" t="str">
            <v>USDKZT_TOD</v>
          </cell>
          <cell r="C1251">
            <v>0</v>
          </cell>
          <cell r="D1251">
            <v>8147301401715</v>
          </cell>
          <cell r="E1251">
            <v>55889847500</v>
          </cell>
        </row>
        <row r="1252">
          <cell r="A1252" t="str">
            <v>2011.04.05</v>
          </cell>
          <cell r="B1252" t="str">
            <v>USDKZT_TOD</v>
          </cell>
          <cell r="C1252">
            <v>0</v>
          </cell>
          <cell r="D1252">
            <v>5020901981825</v>
          </cell>
          <cell r="E1252">
            <v>34484786500</v>
          </cell>
        </row>
        <row r="1253">
          <cell r="A1253" t="str">
            <v>2011.04.06</v>
          </cell>
          <cell r="B1253" t="str">
            <v>USDKZT_TOD</v>
          </cell>
          <cell r="C1253">
            <v>0</v>
          </cell>
          <cell r="D1253">
            <v>12627304261130</v>
          </cell>
          <cell r="E1253">
            <v>86835443000</v>
          </cell>
        </row>
        <row r="1254">
          <cell r="A1254" t="str">
            <v>2011.04.07</v>
          </cell>
          <cell r="B1254" t="str">
            <v>USDKZT_TOD</v>
          </cell>
          <cell r="C1254">
            <v>0</v>
          </cell>
          <cell r="D1254">
            <v>7548207262115</v>
          </cell>
          <cell r="E1254">
            <v>51906958500</v>
          </cell>
        </row>
        <row r="1255">
          <cell r="A1255" t="str">
            <v>2011.04.08</v>
          </cell>
          <cell r="B1255" t="str">
            <v>USDKZT_TOD</v>
          </cell>
          <cell r="C1255">
            <v>0</v>
          </cell>
          <cell r="D1255">
            <v>6665996444745</v>
          </cell>
          <cell r="E1255">
            <v>45845268500</v>
          </cell>
        </row>
        <row r="1256">
          <cell r="A1256" t="str">
            <v>2011.04.11</v>
          </cell>
          <cell r="B1256" t="str">
            <v>USDKZT_TOD</v>
          </cell>
          <cell r="C1256">
            <v>0</v>
          </cell>
          <cell r="D1256">
            <v>4792437341250</v>
          </cell>
          <cell r="E1256">
            <v>32964905000</v>
          </cell>
        </row>
        <row r="1257">
          <cell r="A1257" t="str">
            <v>2011.04.12</v>
          </cell>
          <cell r="B1257" t="str">
            <v>USDKZT_TOD</v>
          </cell>
          <cell r="C1257">
            <v>0</v>
          </cell>
          <cell r="D1257">
            <v>7144822390900</v>
          </cell>
          <cell r="E1257">
            <v>49149409000</v>
          </cell>
        </row>
        <row r="1258">
          <cell r="A1258" t="str">
            <v>2011.04.14</v>
          </cell>
          <cell r="B1258" t="str">
            <v>USDKZT_TOD</v>
          </cell>
          <cell r="C1258">
            <v>0</v>
          </cell>
          <cell r="D1258">
            <v>7193957550585</v>
          </cell>
          <cell r="E1258">
            <v>49507386500</v>
          </cell>
        </row>
        <row r="1259">
          <cell r="A1259" t="str">
            <v>2011.04.15</v>
          </cell>
          <cell r="B1259" t="str">
            <v>USDKZT_TOD</v>
          </cell>
          <cell r="C1259">
            <v>0</v>
          </cell>
          <cell r="D1259">
            <v>13286450134615</v>
          </cell>
          <cell r="E1259">
            <v>91457554500</v>
          </cell>
        </row>
        <row r="1260">
          <cell r="A1260" t="str">
            <v>2011.04.18</v>
          </cell>
          <cell r="B1260" t="str">
            <v>USDKZT_TOD</v>
          </cell>
          <cell r="C1260">
            <v>0</v>
          </cell>
          <cell r="D1260">
            <v>11258417150085</v>
          </cell>
          <cell r="E1260">
            <v>77464410500</v>
          </cell>
        </row>
        <row r="1261">
          <cell r="A1261" t="str">
            <v>2011.04.19</v>
          </cell>
          <cell r="B1261" t="str">
            <v>USDKZT_TOD</v>
          </cell>
          <cell r="C1261">
            <v>0</v>
          </cell>
          <cell r="D1261">
            <v>8069323529145</v>
          </cell>
          <cell r="E1261">
            <v>55461932500</v>
          </cell>
        </row>
        <row r="1262">
          <cell r="A1262" t="str">
            <v>2011.04.20</v>
          </cell>
          <cell r="B1262" t="str">
            <v>USDKZT_TOD</v>
          </cell>
          <cell r="C1262">
            <v>0</v>
          </cell>
          <cell r="D1262">
            <v>5388835991550</v>
          </cell>
          <cell r="E1262">
            <v>37033210000</v>
          </cell>
        </row>
        <row r="1263">
          <cell r="A1263" t="str">
            <v>2011.04.21</v>
          </cell>
          <cell r="B1263" t="str">
            <v>USDKZT_TOD</v>
          </cell>
          <cell r="C1263">
            <v>0</v>
          </cell>
          <cell r="D1263">
            <v>12194569952745</v>
          </cell>
          <cell r="E1263">
            <v>83940586500</v>
          </cell>
        </row>
        <row r="1264">
          <cell r="A1264" t="str">
            <v>2011.04.22</v>
          </cell>
          <cell r="B1264" t="str">
            <v>USDKZT_TOD</v>
          </cell>
          <cell r="C1264">
            <v>0</v>
          </cell>
          <cell r="D1264">
            <v>10368097061890</v>
          </cell>
          <cell r="E1264">
            <v>71363919000</v>
          </cell>
        </row>
        <row r="1265">
          <cell r="A1265" t="str">
            <v>2011.04.25</v>
          </cell>
          <cell r="B1265" t="str">
            <v>USDKZT_TOD</v>
          </cell>
          <cell r="C1265">
            <v>0</v>
          </cell>
          <cell r="D1265">
            <v>8776887981095</v>
          </cell>
          <cell r="E1265">
            <v>60377810500</v>
          </cell>
        </row>
        <row r="1266">
          <cell r="A1266" t="str">
            <v>2011.04.26</v>
          </cell>
          <cell r="B1266" t="str">
            <v>USDKZT_TOD</v>
          </cell>
          <cell r="C1266">
            <v>0</v>
          </cell>
          <cell r="D1266">
            <v>6984616545485</v>
          </cell>
          <cell r="E1266">
            <v>48016890500</v>
          </cell>
        </row>
        <row r="1267">
          <cell r="A1267" t="str">
            <v>2011.04.27</v>
          </cell>
          <cell r="B1267" t="str">
            <v>USDKZT_TOD</v>
          </cell>
          <cell r="C1267">
            <v>0</v>
          </cell>
          <cell r="D1267">
            <v>6621969528760</v>
          </cell>
          <cell r="E1267">
            <v>45544832000</v>
          </cell>
        </row>
        <row r="1268">
          <cell r="A1268" t="str">
            <v>2011.04.28</v>
          </cell>
          <cell r="B1268" t="str">
            <v>USDKZT_TOD</v>
          </cell>
          <cell r="C1268">
            <v>0</v>
          </cell>
          <cell r="D1268">
            <v>10934125827615</v>
          </cell>
          <cell r="E1268">
            <v>75127855500</v>
          </cell>
        </row>
        <row r="1269">
          <cell r="A1269" t="str">
            <v>2011.04.29</v>
          </cell>
          <cell r="B1269" t="str">
            <v>USDKZT_TOD</v>
          </cell>
          <cell r="C1269">
            <v>0</v>
          </cell>
          <cell r="D1269">
            <v>9714975673445</v>
          </cell>
          <cell r="E1269">
            <v>66704236500</v>
          </cell>
        </row>
        <row r="1270">
          <cell r="A1270" t="str">
            <v>2011.05.03</v>
          </cell>
          <cell r="B1270" t="str">
            <v>USDKZT_TOD</v>
          </cell>
          <cell r="C1270">
            <v>0</v>
          </cell>
          <cell r="D1270">
            <v>6981932638125</v>
          </cell>
          <cell r="E1270">
            <v>47887529500</v>
          </cell>
        </row>
        <row r="1271">
          <cell r="A1271" t="str">
            <v>2011.05.04</v>
          </cell>
          <cell r="B1271" t="str">
            <v>USDKZT_TOD</v>
          </cell>
          <cell r="C1271">
            <v>0</v>
          </cell>
          <cell r="D1271">
            <v>4586693721680</v>
          </cell>
          <cell r="E1271">
            <v>31472144000</v>
          </cell>
        </row>
        <row r="1272">
          <cell r="A1272" t="str">
            <v>2011.05.05</v>
          </cell>
          <cell r="B1272" t="str">
            <v>USDKZT_TOD</v>
          </cell>
          <cell r="C1272">
            <v>0</v>
          </cell>
          <cell r="D1272">
            <v>5222092420790</v>
          </cell>
          <cell r="E1272">
            <v>35856365000</v>
          </cell>
        </row>
        <row r="1273">
          <cell r="A1273" t="str">
            <v>2011.05.06</v>
          </cell>
          <cell r="B1273" t="str">
            <v>USDKZT_TOD</v>
          </cell>
          <cell r="C1273">
            <v>0</v>
          </cell>
          <cell r="D1273">
            <v>4777678654795</v>
          </cell>
          <cell r="E1273">
            <v>32790490500</v>
          </cell>
        </row>
        <row r="1274">
          <cell r="A1274" t="str">
            <v>2011.05.10</v>
          </cell>
          <cell r="B1274" t="str">
            <v>USDKZT_TOD</v>
          </cell>
          <cell r="C1274">
            <v>0</v>
          </cell>
          <cell r="D1274">
            <v>7651569819920</v>
          </cell>
          <cell r="E1274">
            <v>52469363000</v>
          </cell>
        </row>
        <row r="1275">
          <cell r="A1275" t="str">
            <v>2011.05.11</v>
          </cell>
          <cell r="B1275" t="str">
            <v>USDKZT_TOD</v>
          </cell>
          <cell r="C1275">
            <v>0</v>
          </cell>
          <cell r="D1275">
            <v>5311137836110</v>
          </cell>
          <cell r="E1275">
            <v>36449703000</v>
          </cell>
        </row>
        <row r="1276">
          <cell r="A1276" t="str">
            <v>2011.05.12</v>
          </cell>
          <cell r="B1276" t="str">
            <v>USDKZT_TOD</v>
          </cell>
          <cell r="C1276">
            <v>0</v>
          </cell>
          <cell r="D1276">
            <v>8249934242065</v>
          </cell>
          <cell r="E1276">
            <v>56602661500</v>
          </cell>
        </row>
        <row r="1277">
          <cell r="A1277" t="str">
            <v>2011.05.13</v>
          </cell>
          <cell r="B1277" t="str">
            <v>USDKZT_TOD</v>
          </cell>
          <cell r="C1277">
            <v>0</v>
          </cell>
          <cell r="D1277">
            <v>6356486137650</v>
          </cell>
          <cell r="E1277">
            <v>43613968000</v>
          </cell>
        </row>
        <row r="1278">
          <cell r="A1278" t="str">
            <v>2011.05.16</v>
          </cell>
          <cell r="B1278" t="str">
            <v>USDKZT_TOD</v>
          </cell>
          <cell r="C1278">
            <v>0</v>
          </cell>
          <cell r="D1278">
            <v>9788171831515</v>
          </cell>
          <cell r="E1278">
            <v>67152144500</v>
          </cell>
        </row>
        <row r="1279">
          <cell r="A1279" t="str">
            <v>2011.05.17</v>
          </cell>
          <cell r="B1279" t="str">
            <v>USDKZT_TOD</v>
          </cell>
          <cell r="C1279">
            <v>0</v>
          </cell>
          <cell r="D1279">
            <v>5965648234435</v>
          </cell>
          <cell r="E1279">
            <v>40932288500</v>
          </cell>
        </row>
        <row r="1280">
          <cell r="A1280" t="str">
            <v>2011.05.18</v>
          </cell>
          <cell r="B1280" t="str">
            <v>USDKZT_TOD</v>
          </cell>
          <cell r="C1280">
            <v>0</v>
          </cell>
          <cell r="D1280">
            <v>10143945632680</v>
          </cell>
          <cell r="E1280">
            <v>69684332000</v>
          </cell>
        </row>
        <row r="1281">
          <cell r="A1281" t="str">
            <v>2011.05.19</v>
          </cell>
          <cell r="B1281" t="str">
            <v>USDKZT_TOD</v>
          </cell>
          <cell r="C1281">
            <v>0</v>
          </cell>
          <cell r="D1281">
            <v>5668611361795</v>
          </cell>
          <cell r="E1281">
            <v>38976758500</v>
          </cell>
        </row>
        <row r="1282">
          <cell r="A1282" t="str">
            <v>2011.05.20</v>
          </cell>
          <cell r="B1282" t="str">
            <v>USDKZT_TOD</v>
          </cell>
          <cell r="C1282">
            <v>0</v>
          </cell>
          <cell r="D1282">
            <v>7702563135020</v>
          </cell>
          <cell r="E1282">
            <v>53026599000</v>
          </cell>
        </row>
        <row r="1283">
          <cell r="A1283" t="str">
            <v>2011.05.23</v>
          </cell>
          <cell r="B1283" t="str">
            <v>USDKZT_TOD</v>
          </cell>
          <cell r="C1283">
            <v>0</v>
          </cell>
          <cell r="D1283">
            <v>9075051868005</v>
          </cell>
          <cell r="E1283">
            <v>62475429500</v>
          </cell>
        </row>
        <row r="1284">
          <cell r="A1284" t="str">
            <v>2011.05.24</v>
          </cell>
          <cell r="B1284" t="str">
            <v>USDKZT_TOD</v>
          </cell>
          <cell r="C1284">
            <v>0</v>
          </cell>
          <cell r="D1284">
            <v>11370443643020</v>
          </cell>
          <cell r="E1284">
            <v>78282166000</v>
          </cell>
        </row>
        <row r="1285">
          <cell r="A1285" t="str">
            <v>2011.05.25</v>
          </cell>
          <cell r="B1285" t="str">
            <v>USDKZT_TOD</v>
          </cell>
          <cell r="C1285">
            <v>0</v>
          </cell>
          <cell r="D1285">
            <v>9089075824060</v>
          </cell>
          <cell r="E1285">
            <v>62574545000</v>
          </cell>
        </row>
        <row r="1286">
          <cell r="A1286" t="str">
            <v>2011.05.26</v>
          </cell>
          <cell r="B1286" t="str">
            <v>USDKZT_TOD</v>
          </cell>
          <cell r="C1286">
            <v>0</v>
          </cell>
          <cell r="D1286">
            <v>7544432414765</v>
          </cell>
          <cell r="E1286">
            <v>51970248500</v>
          </cell>
        </row>
        <row r="1287">
          <cell r="A1287" t="str">
            <v>2011.05.27</v>
          </cell>
          <cell r="B1287" t="str">
            <v>USDKZT_TOD</v>
          </cell>
          <cell r="C1287">
            <v>0</v>
          </cell>
          <cell r="D1287">
            <v>4428001972605</v>
          </cell>
          <cell r="E1287">
            <v>30472149500</v>
          </cell>
        </row>
        <row r="1288">
          <cell r="A1288" t="str">
            <v>2011.05.31</v>
          </cell>
          <cell r="B1288" t="str">
            <v>USDKZT_TOD</v>
          </cell>
          <cell r="C1288">
            <v>0</v>
          </cell>
          <cell r="D1288">
            <v>5966597954150</v>
          </cell>
          <cell r="E1288">
            <v>41033813000</v>
          </cell>
        </row>
        <row r="1289">
          <cell r="A1289" t="str">
            <v>2011.06.01</v>
          </cell>
          <cell r="B1289" t="str">
            <v>USDKZT_TOD</v>
          </cell>
          <cell r="C1289">
            <v>0</v>
          </cell>
          <cell r="D1289">
            <v>5959356498330</v>
          </cell>
          <cell r="E1289">
            <v>41001638000</v>
          </cell>
        </row>
        <row r="1290">
          <cell r="A1290" t="str">
            <v>2011.06.02</v>
          </cell>
          <cell r="B1290" t="str">
            <v>USDKZT_TOD</v>
          </cell>
          <cell r="C1290">
            <v>0</v>
          </cell>
          <cell r="D1290">
            <v>6187174155195</v>
          </cell>
          <cell r="E1290">
            <v>42526590500</v>
          </cell>
        </row>
        <row r="1291">
          <cell r="A1291" t="str">
            <v>2011.06.03</v>
          </cell>
          <cell r="B1291" t="str">
            <v>USDKZT_TOD</v>
          </cell>
          <cell r="C1291">
            <v>0</v>
          </cell>
          <cell r="D1291">
            <v>8386580113710</v>
          </cell>
          <cell r="E1291">
            <v>57621583000</v>
          </cell>
        </row>
        <row r="1292">
          <cell r="A1292" t="str">
            <v>2011.06.06</v>
          </cell>
          <cell r="B1292" t="str">
            <v>USDKZT_TOD</v>
          </cell>
          <cell r="C1292">
            <v>0</v>
          </cell>
          <cell r="D1292">
            <v>3946490802915</v>
          </cell>
          <cell r="E1292">
            <v>27129695500</v>
          </cell>
        </row>
        <row r="1293">
          <cell r="A1293" t="str">
            <v>2011.06.07</v>
          </cell>
          <cell r="B1293" t="str">
            <v>USDKZT_TOD</v>
          </cell>
          <cell r="C1293">
            <v>0</v>
          </cell>
          <cell r="D1293">
            <v>6642026828325</v>
          </cell>
          <cell r="E1293">
            <v>45668328500</v>
          </cell>
        </row>
        <row r="1294">
          <cell r="A1294" t="str">
            <v>2011.06.08</v>
          </cell>
          <cell r="B1294" t="str">
            <v>USDKZT_TOD</v>
          </cell>
          <cell r="C1294">
            <v>0</v>
          </cell>
          <cell r="D1294">
            <v>5961334026620</v>
          </cell>
          <cell r="E1294">
            <v>40986622000</v>
          </cell>
        </row>
        <row r="1295">
          <cell r="A1295" t="str">
            <v>2011.06.09</v>
          </cell>
          <cell r="B1295" t="str">
            <v>USDKZT_TOD</v>
          </cell>
          <cell r="C1295">
            <v>0</v>
          </cell>
          <cell r="D1295">
            <v>5837200102620</v>
          </cell>
          <cell r="E1295">
            <v>40119918000</v>
          </cell>
        </row>
        <row r="1296">
          <cell r="A1296" t="str">
            <v>2011.06.10</v>
          </cell>
          <cell r="B1296" t="str">
            <v>USDKZT_TOD</v>
          </cell>
          <cell r="C1296">
            <v>0</v>
          </cell>
          <cell r="D1296">
            <v>3933583740235</v>
          </cell>
          <cell r="E1296">
            <v>27034419500</v>
          </cell>
        </row>
        <row r="1297">
          <cell r="A1297" t="str">
            <v>2011.06.13</v>
          </cell>
          <cell r="B1297" t="str">
            <v>USDKZT_TOD</v>
          </cell>
          <cell r="C1297">
            <v>0</v>
          </cell>
          <cell r="D1297">
            <v>5656750529810</v>
          </cell>
          <cell r="E1297">
            <v>38815911000</v>
          </cell>
        </row>
        <row r="1298">
          <cell r="A1298" t="str">
            <v>2011.06.14</v>
          </cell>
          <cell r="B1298" t="str">
            <v>USDKZT_TOD</v>
          </cell>
          <cell r="C1298">
            <v>0</v>
          </cell>
          <cell r="D1298">
            <v>2748250481265</v>
          </cell>
          <cell r="E1298">
            <v>18854340500</v>
          </cell>
        </row>
        <row r="1299">
          <cell r="A1299" t="str">
            <v>2011.06.15</v>
          </cell>
          <cell r="B1299" t="str">
            <v>USDKZT_TOD</v>
          </cell>
          <cell r="C1299">
            <v>0</v>
          </cell>
          <cell r="D1299">
            <v>9371623432105</v>
          </cell>
          <cell r="E1299">
            <v>64313028500</v>
          </cell>
        </row>
        <row r="1300">
          <cell r="A1300" t="str">
            <v>2011.06.16</v>
          </cell>
          <cell r="B1300" t="str">
            <v>USDKZT_TOD</v>
          </cell>
          <cell r="C1300">
            <v>0</v>
          </cell>
          <cell r="D1300">
            <v>11132439522470</v>
          </cell>
          <cell r="E1300">
            <v>76380303000</v>
          </cell>
        </row>
        <row r="1301">
          <cell r="A1301" t="str">
            <v>2011.06.17</v>
          </cell>
          <cell r="B1301" t="str">
            <v>USDKZT_TOD</v>
          </cell>
          <cell r="C1301">
            <v>0</v>
          </cell>
          <cell r="D1301">
            <v>9095302313180</v>
          </cell>
          <cell r="E1301">
            <v>62322936000</v>
          </cell>
        </row>
        <row r="1302">
          <cell r="A1302" t="str">
            <v>2011.06.20</v>
          </cell>
          <cell r="B1302" t="str">
            <v>USDKZT_TOD</v>
          </cell>
          <cell r="C1302">
            <v>0</v>
          </cell>
          <cell r="D1302">
            <v>8179858150200</v>
          </cell>
          <cell r="E1302">
            <v>56016011000</v>
          </cell>
        </row>
        <row r="1303">
          <cell r="A1303" t="str">
            <v>2011.06.21</v>
          </cell>
          <cell r="B1303" t="str">
            <v>USDKZT_TOD</v>
          </cell>
          <cell r="C1303">
            <v>0</v>
          </cell>
          <cell r="D1303">
            <v>6362098338820</v>
          </cell>
          <cell r="E1303">
            <v>43611330000</v>
          </cell>
        </row>
        <row r="1304">
          <cell r="A1304" t="str">
            <v>2011.06.22</v>
          </cell>
          <cell r="B1304" t="str">
            <v>USDKZT_TOD</v>
          </cell>
          <cell r="C1304">
            <v>0</v>
          </cell>
          <cell r="D1304">
            <v>5222416566355</v>
          </cell>
          <cell r="E1304">
            <v>35791880500</v>
          </cell>
        </row>
        <row r="1305">
          <cell r="A1305" t="str">
            <v>2011.06.23</v>
          </cell>
          <cell r="B1305" t="str">
            <v>USDKZT_TOD</v>
          </cell>
          <cell r="C1305">
            <v>0</v>
          </cell>
          <cell r="D1305">
            <v>6499563958930</v>
          </cell>
          <cell r="E1305">
            <v>44520128000</v>
          </cell>
        </row>
        <row r="1306">
          <cell r="A1306" t="str">
            <v>2011.06.24</v>
          </cell>
          <cell r="B1306" t="str">
            <v>USDKZT_TOD</v>
          </cell>
          <cell r="C1306">
            <v>0</v>
          </cell>
          <cell r="D1306">
            <v>11125113275740</v>
          </cell>
          <cell r="E1306">
            <v>76132669000</v>
          </cell>
        </row>
        <row r="1307">
          <cell r="A1307" t="str">
            <v>2011.06.27</v>
          </cell>
          <cell r="B1307" t="str">
            <v>USDKZT_TOD</v>
          </cell>
          <cell r="C1307">
            <v>0</v>
          </cell>
          <cell r="D1307">
            <v>12734465114365</v>
          </cell>
          <cell r="E1307">
            <v>87060628500</v>
          </cell>
        </row>
        <row r="1308">
          <cell r="A1308" t="str">
            <v>2011.06.28</v>
          </cell>
          <cell r="B1308" t="str">
            <v>USDKZT_TOD</v>
          </cell>
          <cell r="C1308">
            <v>0</v>
          </cell>
          <cell r="D1308">
            <v>18363852308765</v>
          </cell>
          <cell r="E1308">
            <v>125472420500</v>
          </cell>
        </row>
        <row r="1309">
          <cell r="A1309" t="str">
            <v>2011.06.29</v>
          </cell>
          <cell r="B1309" t="str">
            <v>USDKZT_TOD</v>
          </cell>
          <cell r="C1309">
            <v>0</v>
          </cell>
          <cell r="D1309">
            <v>4188556822655</v>
          </cell>
          <cell r="E1309">
            <v>28666956500</v>
          </cell>
        </row>
        <row r="1310">
          <cell r="A1310" t="str">
            <v>2011.06.30</v>
          </cell>
          <cell r="B1310" t="str">
            <v>USDKZT_TOD</v>
          </cell>
          <cell r="C1310">
            <v>0</v>
          </cell>
          <cell r="D1310">
            <v>7674899605915</v>
          </cell>
          <cell r="E1310">
            <v>52622267500</v>
          </cell>
        </row>
        <row r="1311">
          <cell r="A1311" t="str">
            <v>2011.07.01</v>
          </cell>
          <cell r="B1311" t="str">
            <v>USDKZT_TOD</v>
          </cell>
          <cell r="C1311">
            <v>0</v>
          </cell>
          <cell r="D1311">
            <v>7144989097875</v>
          </cell>
          <cell r="E1311">
            <v>49008040500</v>
          </cell>
        </row>
        <row r="1312">
          <cell r="A1312" t="str">
            <v>2011.07.05</v>
          </cell>
          <cell r="B1312" t="str">
            <v>USDKZT_TOD</v>
          </cell>
          <cell r="C1312">
            <v>0</v>
          </cell>
          <cell r="D1312">
            <v>9333886052600</v>
          </cell>
          <cell r="E1312">
            <v>64070607000</v>
          </cell>
        </row>
        <row r="1313">
          <cell r="A1313" t="str">
            <v>2011.07.07</v>
          </cell>
          <cell r="B1313" t="str">
            <v>USDKZT_TOD</v>
          </cell>
          <cell r="C1313">
            <v>0</v>
          </cell>
          <cell r="D1313">
            <v>6049026911345</v>
          </cell>
          <cell r="E1313">
            <v>41575344500</v>
          </cell>
        </row>
        <row r="1314">
          <cell r="A1314" t="str">
            <v>2011.07.08</v>
          </cell>
          <cell r="B1314" t="str">
            <v>USDKZT_TOD</v>
          </cell>
          <cell r="C1314">
            <v>0</v>
          </cell>
          <cell r="D1314">
            <v>7591460405615</v>
          </cell>
          <cell r="E1314">
            <v>52193825500</v>
          </cell>
        </row>
        <row r="1315">
          <cell r="A1315" t="str">
            <v>2011.07.11</v>
          </cell>
          <cell r="B1315" t="str">
            <v>USDKZT_TOD</v>
          </cell>
          <cell r="C1315">
            <v>0</v>
          </cell>
          <cell r="D1315">
            <v>4950213519880</v>
          </cell>
          <cell r="E1315">
            <v>33994514000</v>
          </cell>
        </row>
        <row r="1316">
          <cell r="A1316" t="str">
            <v>2011.07.12</v>
          </cell>
          <cell r="B1316" t="str">
            <v>USDKZT_TOD</v>
          </cell>
          <cell r="C1316">
            <v>0</v>
          </cell>
          <cell r="D1316">
            <v>8727654584875</v>
          </cell>
          <cell r="E1316">
            <v>59706014500</v>
          </cell>
        </row>
        <row r="1317">
          <cell r="A1317" t="str">
            <v>2011.07.13</v>
          </cell>
          <cell r="B1317" t="str">
            <v>USDKZT_TOD</v>
          </cell>
          <cell r="C1317">
            <v>0</v>
          </cell>
          <cell r="D1317">
            <v>8331895803255</v>
          </cell>
          <cell r="E1317">
            <v>57018466500</v>
          </cell>
        </row>
        <row r="1318">
          <cell r="A1318" t="str">
            <v>2011.07.14</v>
          </cell>
          <cell r="B1318" t="str">
            <v>USDKZT_TOD</v>
          </cell>
          <cell r="C1318">
            <v>0</v>
          </cell>
          <cell r="D1318">
            <v>7172400759300</v>
          </cell>
          <cell r="E1318">
            <v>49072732000</v>
          </cell>
        </row>
        <row r="1319">
          <cell r="A1319" t="str">
            <v>2011.07.15</v>
          </cell>
          <cell r="B1319" t="str">
            <v>USDKZT_TOD</v>
          </cell>
          <cell r="C1319">
            <v>0</v>
          </cell>
          <cell r="D1319">
            <v>9982406251300</v>
          </cell>
          <cell r="E1319">
            <v>68375864000</v>
          </cell>
        </row>
        <row r="1320">
          <cell r="A1320" t="str">
            <v>2011.07.18</v>
          </cell>
          <cell r="B1320" t="str">
            <v>USDKZT_TOD</v>
          </cell>
          <cell r="C1320">
            <v>0</v>
          </cell>
          <cell r="D1320">
            <v>7887998046255</v>
          </cell>
          <cell r="E1320">
            <v>54067468500</v>
          </cell>
        </row>
        <row r="1321">
          <cell r="A1321" t="str">
            <v>2011.07.19</v>
          </cell>
          <cell r="B1321" t="str">
            <v>USDKZT_TOD</v>
          </cell>
          <cell r="C1321">
            <v>0</v>
          </cell>
          <cell r="D1321">
            <v>5628551694845</v>
          </cell>
          <cell r="E1321">
            <v>38482081500</v>
          </cell>
        </row>
        <row r="1322">
          <cell r="A1322" t="str">
            <v>2011.07.20</v>
          </cell>
          <cell r="B1322" t="str">
            <v>USDKZT_TOD</v>
          </cell>
          <cell r="C1322">
            <v>0</v>
          </cell>
          <cell r="D1322">
            <v>11775357210440</v>
          </cell>
          <cell r="E1322">
            <v>80410484000</v>
          </cell>
        </row>
        <row r="1323">
          <cell r="A1323" t="str">
            <v>2011.07.21</v>
          </cell>
          <cell r="B1323" t="str">
            <v>USDKZT_TOD</v>
          </cell>
          <cell r="C1323">
            <v>0</v>
          </cell>
          <cell r="D1323">
            <v>3825606760430</v>
          </cell>
          <cell r="E1323">
            <v>26164713000</v>
          </cell>
        </row>
        <row r="1324">
          <cell r="A1324" t="str">
            <v>2011.07.22</v>
          </cell>
          <cell r="B1324" t="str">
            <v>USDKZT_TOD</v>
          </cell>
          <cell r="C1324">
            <v>0</v>
          </cell>
          <cell r="D1324">
            <v>5137327905745</v>
          </cell>
          <cell r="E1324">
            <v>35182935500</v>
          </cell>
        </row>
        <row r="1325">
          <cell r="A1325" t="str">
            <v>2011.07.25</v>
          </cell>
          <cell r="B1325" t="str">
            <v>USDKZT_TOD</v>
          </cell>
          <cell r="C1325">
            <v>0</v>
          </cell>
          <cell r="D1325">
            <v>6799146903005</v>
          </cell>
          <cell r="E1325">
            <v>46604584500</v>
          </cell>
        </row>
        <row r="1326">
          <cell r="A1326" t="str">
            <v>2011.07.26</v>
          </cell>
          <cell r="B1326" t="str">
            <v>USDKZT_TOD</v>
          </cell>
          <cell r="C1326">
            <v>0</v>
          </cell>
          <cell r="D1326">
            <v>12190869298575</v>
          </cell>
          <cell r="E1326">
            <v>83822448500</v>
          </cell>
        </row>
        <row r="1327">
          <cell r="A1327" t="str">
            <v>2011.07.27</v>
          </cell>
          <cell r="B1327" t="str">
            <v>USDKZT_TOD</v>
          </cell>
          <cell r="C1327">
            <v>0</v>
          </cell>
          <cell r="D1327">
            <v>9101072021775</v>
          </cell>
          <cell r="E1327">
            <v>62524903500</v>
          </cell>
        </row>
        <row r="1328">
          <cell r="A1328" t="str">
            <v>2011.07.28</v>
          </cell>
          <cell r="B1328" t="str">
            <v>USDKZT_TOD</v>
          </cell>
          <cell r="C1328">
            <v>0</v>
          </cell>
          <cell r="D1328">
            <v>6179542718135</v>
          </cell>
          <cell r="E1328">
            <v>42303602500</v>
          </cell>
        </row>
        <row r="1329">
          <cell r="A1329" t="str">
            <v>2011.07.29</v>
          </cell>
          <cell r="B1329" t="str">
            <v>USDKZT_TOD</v>
          </cell>
          <cell r="C1329">
            <v>0</v>
          </cell>
          <cell r="D1329">
            <v>8641921489600</v>
          </cell>
          <cell r="E1329">
            <v>59113097000</v>
          </cell>
        </row>
        <row r="1330">
          <cell r="A1330" t="str">
            <v>2011.08.01</v>
          </cell>
          <cell r="B1330" t="str">
            <v>USDKZT_TOD</v>
          </cell>
          <cell r="C1330">
            <v>0</v>
          </cell>
          <cell r="D1330">
            <v>6112757166765</v>
          </cell>
          <cell r="E1330">
            <v>41877686500</v>
          </cell>
        </row>
        <row r="1331">
          <cell r="A1331" t="str">
            <v>2011.08.02</v>
          </cell>
          <cell r="B1331" t="str">
            <v>USDKZT_TOD</v>
          </cell>
          <cell r="C1331">
            <v>0</v>
          </cell>
          <cell r="D1331">
            <v>10652978310635</v>
          </cell>
          <cell r="E1331">
            <v>72895160500</v>
          </cell>
        </row>
        <row r="1332">
          <cell r="A1332" t="str">
            <v>2011.08.03</v>
          </cell>
          <cell r="B1332" t="str">
            <v>USDKZT_TOD</v>
          </cell>
          <cell r="C1332">
            <v>0</v>
          </cell>
          <cell r="D1332">
            <v>6655568369720</v>
          </cell>
          <cell r="E1332">
            <v>45481308000</v>
          </cell>
        </row>
        <row r="1333">
          <cell r="A1333" t="str">
            <v>2011.08.04</v>
          </cell>
          <cell r="B1333" t="str">
            <v>USDKZT_TOD</v>
          </cell>
          <cell r="C1333">
            <v>0</v>
          </cell>
          <cell r="D1333">
            <v>7420234617875</v>
          </cell>
          <cell r="E1333">
            <v>50669523500</v>
          </cell>
        </row>
        <row r="1334">
          <cell r="A1334" t="str">
            <v>2011.08.05</v>
          </cell>
          <cell r="B1334" t="str">
            <v>USDKZT_TOD</v>
          </cell>
          <cell r="C1334">
            <v>0</v>
          </cell>
          <cell r="D1334">
            <v>18854097062515</v>
          </cell>
          <cell r="E1334">
            <v>128654614500</v>
          </cell>
        </row>
        <row r="1335">
          <cell r="A1335" t="str">
            <v>2011.08.08</v>
          </cell>
          <cell r="B1335" t="str">
            <v>USDKZT_TOD</v>
          </cell>
          <cell r="C1335">
            <v>0</v>
          </cell>
          <cell r="D1335">
            <v>18131227122430</v>
          </cell>
          <cell r="E1335">
            <v>123612632000</v>
          </cell>
        </row>
        <row r="1336">
          <cell r="A1336" t="str">
            <v>2011.08.09</v>
          </cell>
          <cell r="B1336" t="str">
            <v>USDKZT_TOD</v>
          </cell>
          <cell r="C1336">
            <v>0</v>
          </cell>
          <cell r="D1336">
            <v>33861924446020</v>
          </cell>
          <cell r="E1336">
            <v>230567809000</v>
          </cell>
        </row>
        <row r="1337">
          <cell r="A1337" t="str">
            <v>2011.08.10</v>
          </cell>
          <cell r="B1337" t="str">
            <v>USDKZT_TOD</v>
          </cell>
          <cell r="C1337">
            <v>0</v>
          </cell>
          <cell r="D1337">
            <v>8278912999635</v>
          </cell>
          <cell r="E1337">
            <v>56328420500</v>
          </cell>
        </row>
        <row r="1338">
          <cell r="A1338" t="str">
            <v>2011.08.11</v>
          </cell>
          <cell r="B1338" t="str">
            <v>USDKZT_TOD</v>
          </cell>
          <cell r="C1338">
            <v>0</v>
          </cell>
          <cell r="D1338">
            <v>10564109324360</v>
          </cell>
          <cell r="E1338">
            <v>71833407000</v>
          </cell>
        </row>
        <row r="1339">
          <cell r="A1339" t="str">
            <v>2011.08.12</v>
          </cell>
          <cell r="B1339" t="str">
            <v>USDKZT_TOD</v>
          </cell>
          <cell r="C1339">
            <v>0</v>
          </cell>
          <cell r="D1339">
            <v>18232720027450</v>
          </cell>
          <cell r="E1339">
            <v>123917671000</v>
          </cell>
        </row>
        <row r="1340">
          <cell r="A1340" t="str">
            <v>2011.08.15</v>
          </cell>
          <cell r="B1340" t="str">
            <v>USDKZT_TOD</v>
          </cell>
          <cell r="C1340">
            <v>0</v>
          </cell>
          <cell r="D1340">
            <v>9580597875100</v>
          </cell>
          <cell r="E1340">
            <v>65140204000</v>
          </cell>
        </row>
        <row r="1341">
          <cell r="A1341" t="str">
            <v>2011.08.16</v>
          </cell>
          <cell r="B1341" t="str">
            <v>USDKZT_TOD</v>
          </cell>
          <cell r="C1341">
            <v>0</v>
          </cell>
          <cell r="D1341">
            <v>9641691293405</v>
          </cell>
          <cell r="E1341">
            <v>65700687500</v>
          </cell>
        </row>
        <row r="1342">
          <cell r="A1342" t="str">
            <v>2011.08.17</v>
          </cell>
          <cell r="B1342" t="str">
            <v>USDKZT_TOD</v>
          </cell>
          <cell r="C1342">
            <v>0</v>
          </cell>
          <cell r="D1342">
            <v>14873133079960</v>
          </cell>
          <cell r="E1342">
            <v>101677493000</v>
          </cell>
        </row>
        <row r="1343">
          <cell r="A1343" t="str">
            <v>2011.08.18</v>
          </cell>
          <cell r="B1343" t="str">
            <v>USDKZT_TOD</v>
          </cell>
          <cell r="C1343">
            <v>0</v>
          </cell>
          <cell r="D1343">
            <v>11790988060250</v>
          </cell>
          <cell r="E1343">
            <v>80599282000</v>
          </cell>
        </row>
        <row r="1344">
          <cell r="A1344" t="str">
            <v>2011.08.19</v>
          </cell>
          <cell r="B1344" t="str">
            <v>USDKZT_TOD</v>
          </cell>
          <cell r="C1344">
            <v>0</v>
          </cell>
          <cell r="D1344">
            <v>10691957822075</v>
          </cell>
          <cell r="E1344">
            <v>72859832500</v>
          </cell>
        </row>
        <row r="1345">
          <cell r="A1345" t="str">
            <v>2011.08.22</v>
          </cell>
          <cell r="B1345" t="str">
            <v>USDKZT_TOD</v>
          </cell>
          <cell r="C1345">
            <v>0</v>
          </cell>
          <cell r="D1345">
            <v>2565590302320</v>
          </cell>
          <cell r="E1345">
            <v>17494993000</v>
          </cell>
        </row>
        <row r="1346">
          <cell r="A1346" t="str">
            <v>2011.08.23</v>
          </cell>
          <cell r="B1346" t="str">
            <v>USDKZT_TOD</v>
          </cell>
          <cell r="C1346">
            <v>0</v>
          </cell>
          <cell r="D1346">
            <v>10723718103990</v>
          </cell>
          <cell r="E1346">
            <v>73246677000</v>
          </cell>
        </row>
        <row r="1347">
          <cell r="A1347" t="str">
            <v>2011.08.24</v>
          </cell>
          <cell r="B1347" t="str">
            <v>USDKZT_TOD</v>
          </cell>
          <cell r="C1347">
            <v>0</v>
          </cell>
          <cell r="D1347">
            <v>8248217667635</v>
          </cell>
          <cell r="E1347">
            <v>56348480500</v>
          </cell>
        </row>
        <row r="1348">
          <cell r="A1348" t="str">
            <v>2011.08.25</v>
          </cell>
          <cell r="B1348" t="str">
            <v>USDKZT_TOD</v>
          </cell>
          <cell r="C1348">
            <v>0</v>
          </cell>
          <cell r="D1348">
            <v>7840331064830</v>
          </cell>
          <cell r="E1348">
            <v>53553642000</v>
          </cell>
        </row>
        <row r="1349">
          <cell r="A1349" t="str">
            <v>2011.08.26</v>
          </cell>
          <cell r="B1349" t="str">
            <v>USDKZT_TOD</v>
          </cell>
          <cell r="C1349">
            <v>0</v>
          </cell>
          <cell r="D1349">
            <v>4738303236945</v>
          </cell>
          <cell r="E1349">
            <v>32363588500</v>
          </cell>
        </row>
        <row r="1350">
          <cell r="A1350" t="str">
            <v>2011.08.31</v>
          </cell>
          <cell r="B1350" t="str">
            <v>USDKZT_TOD</v>
          </cell>
          <cell r="C1350">
            <v>0</v>
          </cell>
          <cell r="D1350">
            <v>4516997125880</v>
          </cell>
          <cell r="E1350">
            <v>30824504000</v>
          </cell>
        </row>
        <row r="1351">
          <cell r="A1351" t="str">
            <v>2011.09.01</v>
          </cell>
          <cell r="B1351" t="str">
            <v>USDKZT_TOD</v>
          </cell>
          <cell r="C1351">
            <v>0</v>
          </cell>
          <cell r="D1351">
            <v>6329393267370</v>
          </cell>
          <cell r="E1351">
            <v>43166807000</v>
          </cell>
        </row>
        <row r="1352">
          <cell r="A1352" t="str">
            <v>2011.09.02</v>
          </cell>
          <cell r="B1352" t="str">
            <v>USDKZT_TOD</v>
          </cell>
          <cell r="C1352">
            <v>0</v>
          </cell>
          <cell r="D1352">
            <v>3614926339675</v>
          </cell>
          <cell r="E1352">
            <v>24639943500</v>
          </cell>
        </row>
        <row r="1353">
          <cell r="A1353" t="str">
            <v>2011.09.06</v>
          </cell>
          <cell r="B1353" t="str">
            <v>USDKZT_TOD</v>
          </cell>
          <cell r="C1353">
            <v>0</v>
          </cell>
          <cell r="D1353">
            <v>9806025402235</v>
          </cell>
          <cell r="E1353">
            <v>66744864500</v>
          </cell>
        </row>
        <row r="1354">
          <cell r="A1354" t="str">
            <v>2011.09.07</v>
          </cell>
          <cell r="B1354" t="str">
            <v>USDKZT_TOD</v>
          </cell>
          <cell r="C1354">
            <v>0</v>
          </cell>
          <cell r="D1354">
            <v>5353684674565</v>
          </cell>
          <cell r="E1354">
            <v>36452492500</v>
          </cell>
        </row>
        <row r="1355">
          <cell r="A1355" t="str">
            <v>2011.09.08</v>
          </cell>
          <cell r="B1355" t="str">
            <v>USDKZT_TOD</v>
          </cell>
          <cell r="C1355">
            <v>0</v>
          </cell>
          <cell r="D1355">
            <v>6753236437065</v>
          </cell>
          <cell r="E1355">
            <v>45953632500</v>
          </cell>
        </row>
        <row r="1356">
          <cell r="A1356" t="str">
            <v>2011.09.09</v>
          </cell>
          <cell r="B1356" t="str">
            <v>USDKZT_TOD</v>
          </cell>
          <cell r="C1356">
            <v>0</v>
          </cell>
          <cell r="D1356">
            <v>2136476814330</v>
          </cell>
          <cell r="E1356">
            <v>14517693000</v>
          </cell>
        </row>
        <row r="1357">
          <cell r="A1357" t="str">
            <v>2011.09.12</v>
          </cell>
          <cell r="B1357" t="str">
            <v>USDKZT_TOD</v>
          </cell>
          <cell r="C1357">
            <v>0</v>
          </cell>
          <cell r="D1357">
            <v>17516715025145</v>
          </cell>
          <cell r="E1357">
            <v>118916942500</v>
          </cell>
        </row>
        <row r="1358">
          <cell r="A1358" t="str">
            <v>2011.09.13</v>
          </cell>
          <cell r="B1358" t="str">
            <v>USDKZT_TOD</v>
          </cell>
          <cell r="C1358">
            <v>0</v>
          </cell>
          <cell r="D1358">
            <v>7745565503020</v>
          </cell>
          <cell r="E1358">
            <v>52581155000</v>
          </cell>
        </row>
        <row r="1359">
          <cell r="A1359" t="str">
            <v>2011.09.14</v>
          </cell>
          <cell r="B1359" t="str">
            <v>USDKZT_TOD</v>
          </cell>
          <cell r="C1359">
            <v>0</v>
          </cell>
          <cell r="D1359">
            <v>12866690860590</v>
          </cell>
          <cell r="E1359">
            <v>87441505000</v>
          </cell>
        </row>
        <row r="1360">
          <cell r="A1360" t="str">
            <v>2011.09.15</v>
          </cell>
          <cell r="B1360" t="str">
            <v>USDKZT_TOD</v>
          </cell>
          <cell r="C1360">
            <v>0</v>
          </cell>
          <cell r="D1360">
            <v>7703455347455</v>
          </cell>
          <cell r="E1360">
            <v>52382915500</v>
          </cell>
        </row>
        <row r="1361">
          <cell r="A1361" t="str">
            <v>2011.09.16</v>
          </cell>
          <cell r="B1361" t="str">
            <v>USDKZT_TOD</v>
          </cell>
          <cell r="C1361">
            <v>0</v>
          </cell>
          <cell r="D1361">
            <v>8284213904030</v>
          </cell>
          <cell r="E1361">
            <v>56328081000</v>
          </cell>
        </row>
        <row r="1362">
          <cell r="A1362" t="str">
            <v>2011.09.19</v>
          </cell>
          <cell r="B1362" t="str">
            <v>USDKZT_TOD</v>
          </cell>
          <cell r="C1362">
            <v>0</v>
          </cell>
          <cell r="D1362">
            <v>12164250969645</v>
          </cell>
          <cell r="E1362">
            <v>82685645500</v>
          </cell>
        </row>
        <row r="1363">
          <cell r="A1363" t="str">
            <v>2011.09.20</v>
          </cell>
          <cell r="B1363" t="str">
            <v>USDKZT_TOD</v>
          </cell>
          <cell r="C1363">
            <v>0</v>
          </cell>
          <cell r="D1363">
            <v>16177126416770</v>
          </cell>
          <cell r="E1363">
            <v>109895480000</v>
          </cell>
        </row>
        <row r="1364">
          <cell r="A1364" t="str">
            <v>2011.09.21</v>
          </cell>
          <cell r="B1364" t="str">
            <v>USDKZT_TOD</v>
          </cell>
          <cell r="C1364">
            <v>0</v>
          </cell>
          <cell r="D1364">
            <v>12057080266775</v>
          </cell>
          <cell r="E1364">
            <v>81821098500</v>
          </cell>
        </row>
        <row r="1365">
          <cell r="A1365" t="str">
            <v>2011.09.22</v>
          </cell>
          <cell r="B1365" t="str">
            <v>USDKZT_TOD</v>
          </cell>
          <cell r="C1365">
            <v>0</v>
          </cell>
          <cell r="D1365">
            <v>17032950576350</v>
          </cell>
          <cell r="E1365">
            <v>115462933000</v>
          </cell>
        </row>
        <row r="1366">
          <cell r="A1366" t="str">
            <v>2011.09.23</v>
          </cell>
          <cell r="B1366" t="str">
            <v>USDKZT_TOD</v>
          </cell>
          <cell r="C1366">
            <v>0</v>
          </cell>
          <cell r="D1366">
            <v>14363607530170</v>
          </cell>
          <cell r="E1366">
            <v>97265563000</v>
          </cell>
        </row>
        <row r="1367">
          <cell r="A1367" t="str">
            <v>2011.09.26</v>
          </cell>
          <cell r="B1367" t="str">
            <v>USDKZT_TOD</v>
          </cell>
          <cell r="C1367">
            <v>0</v>
          </cell>
          <cell r="D1367">
            <v>9513489717465</v>
          </cell>
          <cell r="E1367">
            <v>64378192500</v>
          </cell>
        </row>
        <row r="1368">
          <cell r="A1368" t="str">
            <v>2011.09.27</v>
          </cell>
          <cell r="B1368" t="str">
            <v>USDKZT_TOD</v>
          </cell>
          <cell r="C1368">
            <v>0</v>
          </cell>
          <cell r="D1368">
            <v>7622204155505</v>
          </cell>
          <cell r="E1368">
            <v>51620932500</v>
          </cell>
        </row>
        <row r="1369">
          <cell r="A1369" t="str">
            <v>2011.09.28</v>
          </cell>
          <cell r="B1369" t="str">
            <v>USDKZT_TOD</v>
          </cell>
          <cell r="C1369">
            <v>0</v>
          </cell>
          <cell r="D1369">
            <v>8602019954215</v>
          </cell>
          <cell r="E1369">
            <v>58238946500</v>
          </cell>
        </row>
      </sheetData>
      <sheetData sheetId="1">
        <row r="1">
          <cell r="A1" t="str">
            <v>Дата</v>
          </cell>
          <cell r="B1" t="str">
            <v>Инструмент</v>
          </cell>
          <cell r="C1" t="str">
            <v>Характер заявки (B/S)</v>
          </cell>
          <cell r="D1" t="str">
            <v>Произведение цены и объема</v>
          </cell>
          <cell r="E1" t="str">
            <v>Sum-Объем, KZT</v>
          </cell>
        </row>
        <row r="2">
          <cell r="A2" t="str">
            <v>2006.01.04</v>
          </cell>
          <cell r="B2" t="str">
            <v>USD_TOD</v>
          </cell>
          <cell r="C2">
            <v>1</v>
          </cell>
          <cell r="D2">
            <v>1862693282916</v>
          </cell>
          <cell r="E2">
            <v>13918670900</v>
          </cell>
        </row>
        <row r="3">
          <cell r="A3" t="str">
            <v>2006.01.05</v>
          </cell>
          <cell r="B3" t="str">
            <v>USD_TOD</v>
          </cell>
          <cell r="C3">
            <v>1</v>
          </cell>
          <cell r="D3">
            <v>1860947135015</v>
          </cell>
          <cell r="E3">
            <v>13905455500</v>
          </cell>
        </row>
        <row r="4">
          <cell r="A4" t="str">
            <v>2006.01.06</v>
          </cell>
          <cell r="B4" t="str">
            <v>USD_TOD</v>
          </cell>
          <cell r="C4">
            <v>1</v>
          </cell>
          <cell r="D4">
            <v>1376823240482</v>
          </cell>
          <cell r="E4">
            <v>10286008800</v>
          </cell>
        </row>
        <row r="5">
          <cell r="A5" t="str">
            <v>2006.01.09</v>
          </cell>
          <cell r="B5" t="str">
            <v>USD_TOD</v>
          </cell>
          <cell r="C5">
            <v>1</v>
          </cell>
          <cell r="D5">
            <v>1093314861323</v>
          </cell>
          <cell r="E5">
            <v>8168536400</v>
          </cell>
        </row>
        <row r="6">
          <cell r="A6" t="str">
            <v>2006.01.12</v>
          </cell>
          <cell r="B6" t="str">
            <v>USD_TOD</v>
          </cell>
          <cell r="C6">
            <v>1</v>
          </cell>
          <cell r="D6">
            <v>2252588921121.5</v>
          </cell>
          <cell r="E6">
            <v>16859836650</v>
          </cell>
        </row>
        <row r="7">
          <cell r="A7" t="str">
            <v>2006.01.13</v>
          </cell>
          <cell r="B7" t="str">
            <v>USD_TOD</v>
          </cell>
          <cell r="C7">
            <v>1</v>
          </cell>
          <cell r="D7">
            <v>1365940779188</v>
          </cell>
          <cell r="E7">
            <v>10221917300</v>
          </cell>
        </row>
        <row r="8">
          <cell r="A8" t="str">
            <v>2006.01.17</v>
          </cell>
          <cell r="B8" t="str">
            <v>USD_TOD</v>
          </cell>
          <cell r="C8">
            <v>1</v>
          </cell>
          <cell r="D8">
            <v>2163675730057.5</v>
          </cell>
          <cell r="E8">
            <v>16239110750</v>
          </cell>
        </row>
        <row r="9">
          <cell r="A9" t="str">
            <v>2006.01.18</v>
          </cell>
          <cell r="B9" t="str">
            <v>USD_TOD</v>
          </cell>
          <cell r="C9">
            <v>1</v>
          </cell>
          <cell r="D9">
            <v>3212215345334</v>
          </cell>
          <cell r="E9">
            <v>24131440600</v>
          </cell>
        </row>
        <row r="10">
          <cell r="A10" t="str">
            <v>2006.01.19</v>
          </cell>
          <cell r="B10" t="str">
            <v>USD_TOD</v>
          </cell>
          <cell r="C10">
            <v>1</v>
          </cell>
          <cell r="D10">
            <v>2035687815735</v>
          </cell>
          <cell r="E10">
            <v>15297133500</v>
          </cell>
        </row>
        <row r="11">
          <cell r="A11" t="str">
            <v>2006.01.20</v>
          </cell>
          <cell r="B11" t="str">
            <v>USD_TOD</v>
          </cell>
          <cell r="C11">
            <v>1</v>
          </cell>
          <cell r="D11">
            <v>3060297096055</v>
          </cell>
          <cell r="E11">
            <v>23020676100</v>
          </cell>
        </row>
        <row r="12">
          <cell r="A12" t="str">
            <v>2006.01.23</v>
          </cell>
          <cell r="B12" t="str">
            <v>USD_TOD</v>
          </cell>
          <cell r="C12">
            <v>1</v>
          </cell>
          <cell r="D12">
            <v>3648275926070</v>
          </cell>
          <cell r="E12">
            <v>27490731000</v>
          </cell>
        </row>
        <row r="13">
          <cell r="A13" t="str">
            <v>2006.01.24</v>
          </cell>
          <cell r="B13" t="str">
            <v>USD_TOD</v>
          </cell>
          <cell r="C13">
            <v>1</v>
          </cell>
          <cell r="D13">
            <v>2361441207113.5</v>
          </cell>
          <cell r="E13">
            <v>17829335650</v>
          </cell>
        </row>
        <row r="14">
          <cell r="A14" t="str">
            <v>2006.01.25</v>
          </cell>
          <cell r="B14" t="str">
            <v>USD_TOD</v>
          </cell>
          <cell r="C14">
            <v>1</v>
          </cell>
          <cell r="D14">
            <v>1912646004765</v>
          </cell>
          <cell r="E14">
            <v>14452020500</v>
          </cell>
        </row>
        <row r="15">
          <cell r="A15" t="str">
            <v>2006.01.26</v>
          </cell>
          <cell r="B15" t="str">
            <v>USD_TOD</v>
          </cell>
          <cell r="C15">
            <v>1</v>
          </cell>
          <cell r="D15">
            <v>3315543049150</v>
          </cell>
          <cell r="E15">
            <v>25112072000</v>
          </cell>
        </row>
        <row r="16">
          <cell r="A16" t="str">
            <v>2006.01.27</v>
          </cell>
          <cell r="B16" t="str">
            <v>USD_TOD</v>
          </cell>
          <cell r="C16">
            <v>1</v>
          </cell>
          <cell r="D16">
            <v>3631403258385</v>
          </cell>
          <cell r="E16">
            <v>27489903500</v>
          </cell>
        </row>
        <row r="17">
          <cell r="A17" t="str">
            <v>2006.01.30</v>
          </cell>
          <cell r="B17" t="str">
            <v>USD_TOD</v>
          </cell>
          <cell r="C17">
            <v>1</v>
          </cell>
          <cell r="D17">
            <v>1217581757468</v>
          </cell>
          <cell r="E17">
            <v>9210922000</v>
          </cell>
        </row>
        <row r="18">
          <cell r="A18" t="str">
            <v>2006.01.31</v>
          </cell>
          <cell r="B18" t="str">
            <v>USD_TOD</v>
          </cell>
          <cell r="C18">
            <v>1</v>
          </cell>
          <cell r="D18">
            <v>2751387578980</v>
          </cell>
          <cell r="E18">
            <v>20830447500</v>
          </cell>
        </row>
        <row r="19">
          <cell r="A19" t="str">
            <v>2006.02.01</v>
          </cell>
          <cell r="B19" t="str">
            <v>USD_TOD</v>
          </cell>
          <cell r="C19">
            <v>1</v>
          </cell>
          <cell r="D19">
            <v>4247500526199</v>
          </cell>
          <cell r="E19">
            <v>32210157500</v>
          </cell>
        </row>
        <row r="20">
          <cell r="A20" t="str">
            <v>2006.02.02</v>
          </cell>
          <cell r="B20" t="str">
            <v>USD_TOD</v>
          </cell>
          <cell r="C20">
            <v>1</v>
          </cell>
          <cell r="D20">
            <v>4470328702005</v>
          </cell>
          <cell r="E20">
            <v>33947763500</v>
          </cell>
        </row>
        <row r="21">
          <cell r="A21" t="str">
            <v>2006.02.03</v>
          </cell>
          <cell r="B21" t="str">
            <v>USD_TOD</v>
          </cell>
          <cell r="C21">
            <v>1</v>
          </cell>
          <cell r="D21">
            <v>3897842193162.5</v>
          </cell>
          <cell r="E21">
            <v>29601593750</v>
          </cell>
        </row>
        <row r="22">
          <cell r="A22" t="str">
            <v>2006.02.06</v>
          </cell>
          <cell r="B22" t="str">
            <v>USD_TOD</v>
          </cell>
          <cell r="C22">
            <v>1</v>
          </cell>
          <cell r="D22">
            <v>2239645290950</v>
          </cell>
          <cell r="E22">
            <v>17000770000</v>
          </cell>
        </row>
        <row r="23">
          <cell r="A23" t="str">
            <v>2006.02.07</v>
          </cell>
          <cell r="B23" t="str">
            <v>USD_TOD</v>
          </cell>
          <cell r="C23">
            <v>1</v>
          </cell>
          <cell r="D23">
            <v>1204658247120</v>
          </cell>
          <cell r="E23">
            <v>9117094000</v>
          </cell>
        </row>
        <row r="24">
          <cell r="A24" t="str">
            <v>2006.02.08</v>
          </cell>
          <cell r="B24" t="str">
            <v>USD_TOD</v>
          </cell>
          <cell r="C24">
            <v>1</v>
          </cell>
          <cell r="D24">
            <v>2037885828585</v>
          </cell>
          <cell r="E24">
            <v>15399632700</v>
          </cell>
        </row>
        <row r="25">
          <cell r="A25" t="str">
            <v>2006.02.09</v>
          </cell>
          <cell r="B25" t="str">
            <v>USD_TOD</v>
          </cell>
          <cell r="C25">
            <v>1</v>
          </cell>
          <cell r="D25">
            <v>1352396098800</v>
          </cell>
          <cell r="E25">
            <v>10250908000</v>
          </cell>
        </row>
        <row r="26">
          <cell r="A26" t="str">
            <v>2006.02.10</v>
          </cell>
          <cell r="B26" t="str">
            <v>USD_TOD</v>
          </cell>
          <cell r="C26">
            <v>1</v>
          </cell>
          <cell r="D26">
            <v>1412627714940</v>
          </cell>
          <cell r="E26">
            <v>10726862000</v>
          </cell>
        </row>
        <row r="27">
          <cell r="A27" t="str">
            <v>2006.02.13</v>
          </cell>
          <cell r="B27" t="str">
            <v>USD_TOD</v>
          </cell>
          <cell r="C27">
            <v>1</v>
          </cell>
          <cell r="D27">
            <v>1139365710195</v>
          </cell>
          <cell r="E27">
            <v>8660510200</v>
          </cell>
        </row>
        <row r="28">
          <cell r="A28" t="str">
            <v>2006.02.14</v>
          </cell>
          <cell r="B28" t="str">
            <v>USD_TOD</v>
          </cell>
          <cell r="C28">
            <v>1</v>
          </cell>
          <cell r="D28">
            <v>2929805317069.5</v>
          </cell>
          <cell r="E28">
            <v>22305591450</v>
          </cell>
        </row>
        <row r="29">
          <cell r="A29" t="str">
            <v>2006.02.15</v>
          </cell>
          <cell r="B29" t="str">
            <v>USD_TOD</v>
          </cell>
          <cell r="C29">
            <v>1</v>
          </cell>
          <cell r="D29">
            <v>3658308626389.5</v>
          </cell>
          <cell r="E29">
            <v>27877459450</v>
          </cell>
        </row>
        <row r="30">
          <cell r="A30" t="str">
            <v>2006.02.16</v>
          </cell>
          <cell r="B30" t="str">
            <v>USD_TOD</v>
          </cell>
          <cell r="C30">
            <v>1</v>
          </cell>
          <cell r="D30">
            <v>1664408080435</v>
          </cell>
          <cell r="E30">
            <v>12693751300</v>
          </cell>
        </row>
        <row r="31">
          <cell r="A31" t="str">
            <v>2006.02.17</v>
          </cell>
          <cell r="B31" t="str">
            <v>USD_TOD</v>
          </cell>
          <cell r="C31">
            <v>1</v>
          </cell>
          <cell r="D31">
            <v>4926722371435</v>
          </cell>
          <cell r="E31">
            <v>37605402400</v>
          </cell>
        </row>
        <row r="32">
          <cell r="A32" t="str">
            <v>2006.02.21</v>
          </cell>
          <cell r="B32" t="str">
            <v>USD_TOD</v>
          </cell>
          <cell r="C32">
            <v>1</v>
          </cell>
          <cell r="D32">
            <v>772539295487.5</v>
          </cell>
          <cell r="E32">
            <v>5901031250</v>
          </cell>
        </row>
        <row r="33">
          <cell r="A33" t="str">
            <v>2006.02.22</v>
          </cell>
          <cell r="B33" t="str">
            <v>USD_TOD</v>
          </cell>
          <cell r="C33">
            <v>1</v>
          </cell>
          <cell r="D33">
            <v>1369548011223</v>
          </cell>
          <cell r="E33">
            <v>10451557100</v>
          </cell>
        </row>
        <row r="34">
          <cell r="A34" t="str">
            <v>2006.02.23</v>
          </cell>
          <cell r="B34" t="str">
            <v>USD_TOD</v>
          </cell>
          <cell r="C34">
            <v>1</v>
          </cell>
          <cell r="D34">
            <v>1109200697030</v>
          </cell>
          <cell r="E34">
            <v>8481904500</v>
          </cell>
        </row>
        <row r="35">
          <cell r="A35" t="str">
            <v>2006.02.24</v>
          </cell>
          <cell r="B35" t="str">
            <v>USD_TOD</v>
          </cell>
          <cell r="C35">
            <v>1</v>
          </cell>
          <cell r="D35">
            <v>2905587327993.5</v>
          </cell>
          <cell r="E35">
            <v>22279487150</v>
          </cell>
        </row>
        <row r="36">
          <cell r="A36" t="str">
            <v>2006.02.27</v>
          </cell>
          <cell r="B36" t="str">
            <v>USD_TOD</v>
          </cell>
          <cell r="C36">
            <v>1</v>
          </cell>
          <cell r="D36">
            <v>1642811803715.5</v>
          </cell>
          <cell r="E36">
            <v>12604614550</v>
          </cell>
        </row>
        <row r="37">
          <cell r="A37" t="str">
            <v>2006.02.28</v>
          </cell>
          <cell r="B37" t="str">
            <v>USD_TOD</v>
          </cell>
          <cell r="C37">
            <v>1</v>
          </cell>
          <cell r="D37">
            <v>907088039200.5</v>
          </cell>
          <cell r="E37">
            <v>6958146450</v>
          </cell>
        </row>
        <row r="38">
          <cell r="A38" t="str">
            <v>2006.03.01</v>
          </cell>
          <cell r="B38" t="str">
            <v>USD_TOD</v>
          </cell>
          <cell r="C38">
            <v>1</v>
          </cell>
          <cell r="D38">
            <v>1099506594988.5</v>
          </cell>
          <cell r="E38">
            <v>8443458650</v>
          </cell>
        </row>
        <row r="39">
          <cell r="A39" t="str">
            <v>2006.03.02</v>
          </cell>
          <cell r="B39" t="str">
            <v>USD_TOD</v>
          </cell>
          <cell r="C39">
            <v>1</v>
          </cell>
          <cell r="D39">
            <v>1198870761415</v>
          </cell>
          <cell r="E39">
            <v>9216939000</v>
          </cell>
        </row>
        <row r="40">
          <cell r="A40" t="str">
            <v>2006.03.03</v>
          </cell>
          <cell r="B40" t="str">
            <v>USD_TOD</v>
          </cell>
          <cell r="C40">
            <v>1</v>
          </cell>
          <cell r="D40">
            <v>4937951836809.5</v>
          </cell>
          <cell r="E40">
            <v>38032213950</v>
          </cell>
        </row>
        <row r="41">
          <cell r="A41" t="str">
            <v>2006.03.06</v>
          </cell>
          <cell r="B41" t="str">
            <v>USD_TOD</v>
          </cell>
          <cell r="C41">
            <v>1</v>
          </cell>
          <cell r="D41">
            <v>2412321199031</v>
          </cell>
          <cell r="E41">
            <v>18613694100</v>
          </cell>
        </row>
        <row r="42">
          <cell r="A42" t="str">
            <v>2006.03.07</v>
          </cell>
          <cell r="B42" t="str">
            <v>USD_TOD</v>
          </cell>
          <cell r="C42">
            <v>1</v>
          </cell>
          <cell r="D42">
            <v>2203899021523</v>
          </cell>
          <cell r="E42">
            <v>17023885900</v>
          </cell>
        </row>
        <row r="43">
          <cell r="A43" t="str">
            <v>2006.03.09</v>
          </cell>
          <cell r="B43" t="str">
            <v>USD_TOD</v>
          </cell>
          <cell r="C43">
            <v>1</v>
          </cell>
          <cell r="D43">
            <v>1824826210138.5</v>
          </cell>
          <cell r="E43">
            <v>14098222850</v>
          </cell>
        </row>
        <row r="44">
          <cell r="A44" t="str">
            <v>2006.03.10</v>
          </cell>
          <cell r="B44" t="str">
            <v>USD_TOD</v>
          </cell>
          <cell r="C44">
            <v>1</v>
          </cell>
          <cell r="D44">
            <v>2437710660485.5</v>
          </cell>
          <cell r="E44">
            <v>18857062250</v>
          </cell>
        </row>
        <row r="45">
          <cell r="A45" t="str">
            <v>2006.03.13</v>
          </cell>
          <cell r="B45" t="str">
            <v>USD_TOD</v>
          </cell>
          <cell r="C45">
            <v>1</v>
          </cell>
          <cell r="D45">
            <v>3725208208805</v>
          </cell>
          <cell r="E45">
            <v>28875825500</v>
          </cell>
        </row>
        <row r="46">
          <cell r="A46" t="str">
            <v>2006.03.14</v>
          </cell>
          <cell r="B46" t="str">
            <v>USD_TOD</v>
          </cell>
          <cell r="C46">
            <v>1</v>
          </cell>
          <cell r="D46">
            <v>4344540504056.5</v>
          </cell>
          <cell r="E46">
            <v>33738888150</v>
          </cell>
        </row>
        <row r="47">
          <cell r="A47" t="str">
            <v>2006.03.15</v>
          </cell>
          <cell r="B47" t="str">
            <v>USD_TOD</v>
          </cell>
          <cell r="C47">
            <v>1</v>
          </cell>
          <cell r="D47">
            <v>3888657813138</v>
          </cell>
          <cell r="E47">
            <v>30259907200</v>
          </cell>
        </row>
        <row r="48">
          <cell r="A48" t="str">
            <v>2006.03.16</v>
          </cell>
          <cell r="B48" t="str">
            <v>USD_TOD</v>
          </cell>
          <cell r="C48">
            <v>1</v>
          </cell>
          <cell r="D48">
            <v>4965514878642.5</v>
          </cell>
          <cell r="E48">
            <v>38702996750</v>
          </cell>
        </row>
        <row r="49">
          <cell r="A49" t="str">
            <v>2006.03.17</v>
          </cell>
          <cell r="B49" t="str">
            <v>USD_TOD</v>
          </cell>
          <cell r="C49">
            <v>1</v>
          </cell>
          <cell r="D49">
            <v>7109142751767</v>
          </cell>
          <cell r="E49">
            <v>55533922100</v>
          </cell>
        </row>
        <row r="50">
          <cell r="A50" t="str">
            <v>2006.03.20</v>
          </cell>
          <cell r="B50" t="str">
            <v>USD_TOD</v>
          </cell>
          <cell r="C50">
            <v>1</v>
          </cell>
          <cell r="D50">
            <v>3966609554945</v>
          </cell>
          <cell r="E50">
            <v>31066946000</v>
          </cell>
        </row>
        <row r="51">
          <cell r="A51" t="str">
            <v>2006.03.21</v>
          </cell>
          <cell r="B51" t="str">
            <v>USD_TOD</v>
          </cell>
          <cell r="C51">
            <v>1</v>
          </cell>
          <cell r="D51">
            <v>4564914875417</v>
          </cell>
          <cell r="E51">
            <v>35825886100</v>
          </cell>
        </row>
        <row r="52">
          <cell r="A52" t="str">
            <v>2006.03.23</v>
          </cell>
          <cell r="B52" t="str">
            <v>USD_TOD</v>
          </cell>
          <cell r="C52">
            <v>1</v>
          </cell>
          <cell r="D52">
            <v>1600017941804</v>
          </cell>
          <cell r="E52">
            <v>12548216000</v>
          </cell>
        </row>
        <row r="53">
          <cell r="A53" t="str">
            <v>2006.03.24</v>
          </cell>
          <cell r="B53" t="str">
            <v>USD_TOD</v>
          </cell>
          <cell r="C53">
            <v>1</v>
          </cell>
          <cell r="D53">
            <v>1409637342985.5</v>
          </cell>
          <cell r="E53">
            <v>11033415050</v>
          </cell>
        </row>
        <row r="54">
          <cell r="A54" t="str">
            <v>2006.03.27</v>
          </cell>
          <cell r="B54" t="str">
            <v>USD_TOD</v>
          </cell>
          <cell r="C54">
            <v>1</v>
          </cell>
          <cell r="D54">
            <v>1294630302955</v>
          </cell>
          <cell r="E54">
            <v>10117625300</v>
          </cell>
        </row>
        <row r="55">
          <cell r="A55" t="str">
            <v>2006.03.28</v>
          </cell>
          <cell r="B55" t="str">
            <v>USD_TOD</v>
          </cell>
          <cell r="C55">
            <v>1</v>
          </cell>
          <cell r="D55">
            <v>1861749694030</v>
          </cell>
          <cell r="E55">
            <v>14545410500</v>
          </cell>
        </row>
        <row r="56">
          <cell r="A56" t="str">
            <v>2006.03.29</v>
          </cell>
          <cell r="B56" t="str">
            <v>USD_TOD</v>
          </cell>
          <cell r="C56">
            <v>1</v>
          </cell>
          <cell r="D56">
            <v>2994867662813</v>
          </cell>
          <cell r="E56">
            <v>23355295800</v>
          </cell>
        </row>
        <row r="57">
          <cell r="A57" t="str">
            <v>2006.03.30</v>
          </cell>
          <cell r="B57" t="str">
            <v>USD_TOD</v>
          </cell>
          <cell r="C57">
            <v>1</v>
          </cell>
          <cell r="D57">
            <v>1099096668369.5</v>
          </cell>
          <cell r="E57">
            <v>8552797350</v>
          </cell>
        </row>
        <row r="58">
          <cell r="A58" t="str">
            <v>2006.03.31</v>
          </cell>
          <cell r="B58" t="str">
            <v>USD_TOD</v>
          </cell>
          <cell r="C58">
            <v>1</v>
          </cell>
          <cell r="D58">
            <v>5486592984970.5</v>
          </cell>
          <cell r="E58">
            <v>42724892950</v>
          </cell>
        </row>
        <row r="59">
          <cell r="A59" t="str">
            <v>2006.04.03</v>
          </cell>
          <cell r="B59" t="str">
            <v>USD_TOD</v>
          </cell>
          <cell r="C59">
            <v>1</v>
          </cell>
          <cell r="D59">
            <v>1072870307748</v>
          </cell>
          <cell r="E59">
            <v>8352447100</v>
          </cell>
        </row>
        <row r="60">
          <cell r="A60" t="str">
            <v>2006.04.04</v>
          </cell>
          <cell r="B60" t="str">
            <v>USD_TOD</v>
          </cell>
          <cell r="C60">
            <v>1</v>
          </cell>
          <cell r="D60">
            <v>1174049546249.5</v>
          </cell>
          <cell r="E60">
            <v>9121667250</v>
          </cell>
        </row>
        <row r="61">
          <cell r="A61" t="str">
            <v>2006.04.05</v>
          </cell>
          <cell r="B61" t="str">
            <v>USD_TOD</v>
          </cell>
          <cell r="C61">
            <v>1</v>
          </cell>
          <cell r="D61">
            <v>2456156747434</v>
          </cell>
          <cell r="E61">
            <v>19072730700</v>
          </cell>
        </row>
        <row r="62">
          <cell r="A62" t="str">
            <v>2006.04.06</v>
          </cell>
          <cell r="B62" t="str">
            <v>USD_TOD</v>
          </cell>
          <cell r="C62">
            <v>1</v>
          </cell>
          <cell r="D62">
            <v>4838810056465.5</v>
          </cell>
          <cell r="E62">
            <v>37551616950</v>
          </cell>
        </row>
        <row r="63">
          <cell r="A63" t="str">
            <v>2006.04.07</v>
          </cell>
          <cell r="B63" t="str">
            <v>USD_TOD</v>
          </cell>
          <cell r="C63">
            <v>1</v>
          </cell>
          <cell r="D63">
            <v>1707152049102</v>
          </cell>
          <cell r="E63">
            <v>13234889200</v>
          </cell>
        </row>
        <row r="64">
          <cell r="A64" t="str">
            <v>2006.04.10</v>
          </cell>
          <cell r="B64" t="str">
            <v>USD_TOD</v>
          </cell>
          <cell r="C64">
            <v>1</v>
          </cell>
          <cell r="D64">
            <v>1272687985095</v>
          </cell>
          <cell r="E64">
            <v>9873915900</v>
          </cell>
        </row>
        <row r="65">
          <cell r="A65" t="str">
            <v>2006.04.11</v>
          </cell>
          <cell r="B65" t="str">
            <v>USD_TOD</v>
          </cell>
          <cell r="C65">
            <v>1</v>
          </cell>
          <cell r="D65">
            <v>3630832350345.5</v>
          </cell>
          <cell r="E65">
            <v>28205523250</v>
          </cell>
        </row>
        <row r="66">
          <cell r="A66" t="str">
            <v>2006.04.12</v>
          </cell>
          <cell r="B66" t="str">
            <v>USD_TOD</v>
          </cell>
          <cell r="C66">
            <v>1</v>
          </cell>
          <cell r="D66">
            <v>2594620447454</v>
          </cell>
          <cell r="E66">
            <v>20165040400</v>
          </cell>
        </row>
        <row r="67">
          <cell r="A67" t="str">
            <v>2006.04.13</v>
          </cell>
          <cell r="B67" t="str">
            <v>USD_TOD</v>
          </cell>
          <cell r="C67">
            <v>1</v>
          </cell>
          <cell r="D67">
            <v>6221532618336.5</v>
          </cell>
          <cell r="E67">
            <v>48434715650</v>
          </cell>
        </row>
        <row r="68">
          <cell r="A68" t="str">
            <v>2006.04.14</v>
          </cell>
          <cell r="B68" t="str">
            <v>USD_TOD</v>
          </cell>
          <cell r="C68">
            <v>1</v>
          </cell>
          <cell r="D68">
            <v>4216837425118.5</v>
          </cell>
          <cell r="E68">
            <v>32931526650</v>
          </cell>
        </row>
        <row r="69">
          <cell r="A69" t="str">
            <v>2006.04.17</v>
          </cell>
          <cell r="B69" t="str">
            <v>USD_TOD</v>
          </cell>
          <cell r="C69">
            <v>1</v>
          </cell>
          <cell r="D69">
            <v>2573048773545</v>
          </cell>
          <cell r="E69">
            <v>20159034000</v>
          </cell>
        </row>
        <row r="70">
          <cell r="A70" t="str">
            <v>2006.04.18</v>
          </cell>
          <cell r="B70" t="str">
            <v>USD_TOD</v>
          </cell>
          <cell r="C70">
            <v>1</v>
          </cell>
          <cell r="D70">
            <v>1786836175297.5</v>
          </cell>
          <cell r="E70">
            <v>14085167450</v>
          </cell>
        </row>
        <row r="71">
          <cell r="A71" t="str">
            <v>2006.04.19</v>
          </cell>
          <cell r="B71" t="str">
            <v>USD_TOD</v>
          </cell>
          <cell r="C71">
            <v>1</v>
          </cell>
          <cell r="D71">
            <v>2838842802320.5</v>
          </cell>
          <cell r="E71">
            <v>22570498250</v>
          </cell>
        </row>
        <row r="72">
          <cell r="A72" t="str">
            <v>2006.04.20</v>
          </cell>
          <cell r="B72" t="str">
            <v>USD_TOD</v>
          </cell>
          <cell r="C72">
            <v>1</v>
          </cell>
          <cell r="D72">
            <v>2851746460641</v>
          </cell>
          <cell r="E72">
            <v>22889143500</v>
          </cell>
        </row>
        <row r="73">
          <cell r="A73" t="str">
            <v>2006.04.21</v>
          </cell>
          <cell r="B73" t="str">
            <v>USD_TOD</v>
          </cell>
          <cell r="C73">
            <v>1</v>
          </cell>
          <cell r="D73">
            <v>8191812388367.5</v>
          </cell>
          <cell r="E73">
            <v>66612299750</v>
          </cell>
        </row>
        <row r="74">
          <cell r="A74" t="str">
            <v>2006.04.24</v>
          </cell>
          <cell r="B74" t="str">
            <v>USD_TOD</v>
          </cell>
          <cell r="C74">
            <v>1</v>
          </cell>
          <cell r="D74">
            <v>2859484683869.5</v>
          </cell>
          <cell r="E74">
            <v>23145403450</v>
          </cell>
        </row>
        <row r="75">
          <cell r="A75" t="str">
            <v>2006.04.25</v>
          </cell>
          <cell r="B75" t="str">
            <v>USD_TOD</v>
          </cell>
          <cell r="C75">
            <v>1</v>
          </cell>
          <cell r="D75">
            <v>1782091593483</v>
          </cell>
          <cell r="E75">
            <v>14358301200</v>
          </cell>
        </row>
        <row r="76">
          <cell r="A76" t="str">
            <v>2006.04.26</v>
          </cell>
          <cell r="B76" t="str">
            <v>USD_TOD</v>
          </cell>
          <cell r="C76">
            <v>1</v>
          </cell>
          <cell r="D76">
            <v>2306389439966</v>
          </cell>
          <cell r="E76">
            <v>18592822700</v>
          </cell>
        </row>
        <row r="77">
          <cell r="A77" t="str">
            <v>2006.04.27</v>
          </cell>
          <cell r="B77" t="str">
            <v>USD_TOD</v>
          </cell>
          <cell r="C77">
            <v>1</v>
          </cell>
          <cell r="D77">
            <v>2224884685882.5</v>
          </cell>
          <cell r="E77">
            <v>17924096750</v>
          </cell>
        </row>
        <row r="78">
          <cell r="A78" t="str">
            <v>2006.04.28</v>
          </cell>
          <cell r="B78" t="str">
            <v>USD_TOD</v>
          </cell>
          <cell r="C78">
            <v>1</v>
          </cell>
          <cell r="D78">
            <v>2627163016739</v>
          </cell>
          <cell r="E78">
            <v>21109685500</v>
          </cell>
        </row>
        <row r="79">
          <cell r="A79" t="str">
            <v>2006.05.02</v>
          </cell>
          <cell r="B79" t="str">
            <v>USD_TOD</v>
          </cell>
          <cell r="C79">
            <v>1</v>
          </cell>
          <cell r="D79">
            <v>1218156972917.5</v>
          </cell>
          <cell r="E79">
            <v>9790955850</v>
          </cell>
        </row>
        <row r="80">
          <cell r="A80" t="str">
            <v>2006.05.03</v>
          </cell>
          <cell r="B80" t="str">
            <v>USD_TOD</v>
          </cell>
          <cell r="C80">
            <v>1</v>
          </cell>
          <cell r="D80">
            <v>1488500895782</v>
          </cell>
          <cell r="E80">
            <v>11965427200</v>
          </cell>
        </row>
        <row r="81">
          <cell r="A81" t="str">
            <v>2006.05.04</v>
          </cell>
          <cell r="B81" t="str">
            <v>USD_TOD</v>
          </cell>
          <cell r="C81">
            <v>1</v>
          </cell>
          <cell r="D81">
            <v>4497442769600</v>
          </cell>
          <cell r="E81">
            <v>36284387700</v>
          </cell>
        </row>
        <row r="82">
          <cell r="A82" t="str">
            <v>2006.05.05</v>
          </cell>
          <cell r="B82" t="str">
            <v>USD_TOD</v>
          </cell>
          <cell r="C82">
            <v>1</v>
          </cell>
          <cell r="D82">
            <v>5017042983739</v>
          </cell>
          <cell r="E82">
            <v>40548776500</v>
          </cell>
        </row>
        <row r="83">
          <cell r="A83" t="str">
            <v>2006.05.10</v>
          </cell>
          <cell r="B83" t="str">
            <v>USD_TOD</v>
          </cell>
          <cell r="C83">
            <v>1</v>
          </cell>
          <cell r="D83">
            <v>5377490866234.5</v>
          </cell>
          <cell r="E83">
            <v>43771182450</v>
          </cell>
        </row>
        <row r="84">
          <cell r="A84" t="str">
            <v>2006.05.11</v>
          </cell>
          <cell r="B84" t="str">
            <v>USD_TOD</v>
          </cell>
          <cell r="C84">
            <v>1</v>
          </cell>
          <cell r="D84">
            <v>4120329048731</v>
          </cell>
          <cell r="E84">
            <v>33639233400</v>
          </cell>
        </row>
        <row r="85">
          <cell r="A85" t="str">
            <v>2006.05.12</v>
          </cell>
          <cell r="B85" t="str">
            <v>USD_TOD</v>
          </cell>
          <cell r="C85">
            <v>1</v>
          </cell>
          <cell r="D85">
            <v>7097046559201.5</v>
          </cell>
          <cell r="E85">
            <v>58269424750</v>
          </cell>
        </row>
        <row r="86">
          <cell r="A86" t="str">
            <v>2006.05.15</v>
          </cell>
          <cell r="B86" t="str">
            <v>USD_TOD</v>
          </cell>
          <cell r="C86">
            <v>1</v>
          </cell>
          <cell r="D86">
            <v>4480374562670</v>
          </cell>
          <cell r="E86">
            <v>36975728100</v>
          </cell>
        </row>
        <row r="87">
          <cell r="A87" t="str">
            <v>2006.05.16</v>
          </cell>
          <cell r="B87" t="str">
            <v>USD_TOD</v>
          </cell>
          <cell r="C87">
            <v>1</v>
          </cell>
          <cell r="D87">
            <v>1914528905181.5</v>
          </cell>
          <cell r="E87">
            <v>15689183850</v>
          </cell>
        </row>
        <row r="88">
          <cell r="A88" t="str">
            <v>2006.05.17</v>
          </cell>
          <cell r="B88" t="str">
            <v>USD_TOD</v>
          </cell>
          <cell r="C88">
            <v>1</v>
          </cell>
          <cell r="D88">
            <v>1848791445364.5</v>
          </cell>
          <cell r="E88">
            <v>15102168850</v>
          </cell>
        </row>
        <row r="89">
          <cell r="A89" t="str">
            <v>2006.05.18</v>
          </cell>
          <cell r="B89" t="str">
            <v>USD_TOD</v>
          </cell>
          <cell r="C89">
            <v>1</v>
          </cell>
          <cell r="D89">
            <v>2592717657208</v>
          </cell>
          <cell r="E89">
            <v>21273696700</v>
          </cell>
        </row>
        <row r="90">
          <cell r="A90" t="str">
            <v>2006.05.19</v>
          </cell>
          <cell r="B90" t="str">
            <v>USD_TOD</v>
          </cell>
          <cell r="C90">
            <v>1</v>
          </cell>
          <cell r="D90">
            <v>2807222964023.5</v>
          </cell>
          <cell r="E90">
            <v>23107288150</v>
          </cell>
        </row>
        <row r="91">
          <cell r="A91" t="str">
            <v>2006.05.22</v>
          </cell>
          <cell r="B91" t="str">
            <v>USD_TOD</v>
          </cell>
          <cell r="C91">
            <v>1</v>
          </cell>
          <cell r="D91">
            <v>1032572995104.5</v>
          </cell>
          <cell r="E91">
            <v>8481702350</v>
          </cell>
        </row>
        <row r="92">
          <cell r="A92" t="str">
            <v>2006.05.23</v>
          </cell>
          <cell r="B92" t="str">
            <v>USD_TOD</v>
          </cell>
          <cell r="C92">
            <v>1</v>
          </cell>
          <cell r="D92">
            <v>1038386071467</v>
          </cell>
          <cell r="E92">
            <v>8457184800</v>
          </cell>
        </row>
        <row r="93">
          <cell r="A93" t="str">
            <v>2006.05.24</v>
          </cell>
          <cell r="B93" t="str">
            <v>USD_TOD</v>
          </cell>
          <cell r="C93">
            <v>1</v>
          </cell>
          <cell r="D93">
            <v>2074274179850</v>
          </cell>
          <cell r="E93">
            <v>16925038000</v>
          </cell>
        </row>
        <row r="94">
          <cell r="A94" t="str">
            <v>2006.05.25</v>
          </cell>
          <cell r="B94" t="str">
            <v>USD_TOD</v>
          </cell>
          <cell r="C94">
            <v>1</v>
          </cell>
          <cell r="D94">
            <v>2004979666042</v>
          </cell>
          <cell r="E94">
            <v>16379747400</v>
          </cell>
        </row>
        <row r="95">
          <cell r="A95" t="str">
            <v>2006.05.26</v>
          </cell>
          <cell r="B95" t="str">
            <v>USD_TOD</v>
          </cell>
          <cell r="C95">
            <v>1</v>
          </cell>
          <cell r="D95">
            <v>1609314723497</v>
          </cell>
          <cell r="E95">
            <v>13145037800</v>
          </cell>
        </row>
        <row r="96">
          <cell r="A96" t="str">
            <v>2006.05.30</v>
          </cell>
          <cell r="B96" t="str">
            <v>USD_TOD</v>
          </cell>
          <cell r="C96">
            <v>1</v>
          </cell>
          <cell r="D96">
            <v>2183116985730</v>
          </cell>
          <cell r="E96">
            <v>17971978000</v>
          </cell>
        </row>
        <row r="97">
          <cell r="A97" t="str">
            <v>2006.05.31</v>
          </cell>
          <cell r="B97" t="str">
            <v>USD_TOD</v>
          </cell>
          <cell r="C97">
            <v>1</v>
          </cell>
          <cell r="D97">
            <v>999730148265</v>
          </cell>
          <cell r="E97">
            <v>8242065500</v>
          </cell>
        </row>
        <row r="98">
          <cell r="A98" t="str">
            <v>2006.06.01</v>
          </cell>
          <cell r="B98" t="str">
            <v>USD_TOD</v>
          </cell>
          <cell r="C98">
            <v>1</v>
          </cell>
          <cell r="D98">
            <v>1777981991640</v>
          </cell>
          <cell r="E98">
            <v>14658412000</v>
          </cell>
        </row>
        <row r="99">
          <cell r="A99" t="str">
            <v>2006.06.02</v>
          </cell>
          <cell r="B99" t="str">
            <v>USD_TOD</v>
          </cell>
          <cell r="C99">
            <v>1</v>
          </cell>
          <cell r="D99">
            <v>1184500004176.5</v>
          </cell>
          <cell r="E99">
            <v>9792993150</v>
          </cell>
        </row>
        <row r="100">
          <cell r="A100" t="str">
            <v>2006.06.05</v>
          </cell>
          <cell r="B100" t="str">
            <v>USD_TOD</v>
          </cell>
          <cell r="C100">
            <v>1</v>
          </cell>
          <cell r="D100">
            <v>2455044062723</v>
          </cell>
          <cell r="E100">
            <v>20437365900</v>
          </cell>
        </row>
        <row r="101">
          <cell r="A101" t="str">
            <v>2006.06.06</v>
          </cell>
          <cell r="B101" t="str">
            <v>USD_TOD</v>
          </cell>
          <cell r="C101">
            <v>1</v>
          </cell>
          <cell r="D101">
            <v>2203467930979</v>
          </cell>
          <cell r="E101">
            <v>18357503500</v>
          </cell>
        </row>
        <row r="102">
          <cell r="A102" t="str">
            <v>2006.06.07</v>
          </cell>
          <cell r="B102" t="str">
            <v>USD_TOD</v>
          </cell>
          <cell r="C102">
            <v>1</v>
          </cell>
          <cell r="D102">
            <v>1028444566845</v>
          </cell>
          <cell r="E102">
            <v>8584172500</v>
          </cell>
        </row>
        <row r="103">
          <cell r="A103" t="str">
            <v>2006.06.08</v>
          </cell>
          <cell r="B103" t="str">
            <v>USD_TOD</v>
          </cell>
          <cell r="C103">
            <v>1</v>
          </cell>
          <cell r="D103">
            <v>769287747372.5</v>
          </cell>
          <cell r="E103">
            <v>6418959950</v>
          </cell>
        </row>
        <row r="104">
          <cell r="A104" t="str">
            <v>2006.06.09</v>
          </cell>
          <cell r="B104" t="str">
            <v>USD_TOD</v>
          </cell>
          <cell r="C104">
            <v>1</v>
          </cell>
          <cell r="D104">
            <v>1231264498680</v>
          </cell>
          <cell r="E104">
            <v>10236231000</v>
          </cell>
        </row>
        <row r="105">
          <cell r="A105" t="str">
            <v>2006.06.12</v>
          </cell>
          <cell r="B105" t="str">
            <v>USD_TOD</v>
          </cell>
          <cell r="C105">
            <v>1</v>
          </cell>
          <cell r="D105">
            <v>1069857077810</v>
          </cell>
          <cell r="E105">
            <v>8897704000</v>
          </cell>
        </row>
        <row r="106">
          <cell r="A106" t="str">
            <v>2006.06.13</v>
          </cell>
          <cell r="B106" t="str">
            <v>USD_TOD</v>
          </cell>
          <cell r="C106">
            <v>1</v>
          </cell>
          <cell r="D106">
            <v>1003228725486.5</v>
          </cell>
          <cell r="E106">
            <v>8401906650</v>
          </cell>
        </row>
        <row r="107">
          <cell r="A107" t="str">
            <v>2006.06.14</v>
          </cell>
          <cell r="B107" t="str">
            <v>USD_TOD</v>
          </cell>
          <cell r="C107">
            <v>1</v>
          </cell>
          <cell r="D107">
            <v>897611129282</v>
          </cell>
          <cell r="E107">
            <v>7512766600</v>
          </cell>
        </row>
        <row r="108">
          <cell r="A108" t="str">
            <v>2006.06.15</v>
          </cell>
          <cell r="B108" t="str">
            <v>USD_TOD</v>
          </cell>
          <cell r="C108">
            <v>1</v>
          </cell>
          <cell r="D108">
            <v>1457529988960</v>
          </cell>
          <cell r="E108">
            <v>12075811000</v>
          </cell>
        </row>
        <row r="109">
          <cell r="A109" t="str">
            <v>2006.06.16</v>
          </cell>
          <cell r="B109" t="str">
            <v>USD_TOD</v>
          </cell>
          <cell r="C109">
            <v>1</v>
          </cell>
          <cell r="D109">
            <v>1658249690790</v>
          </cell>
          <cell r="E109">
            <v>13833303000</v>
          </cell>
        </row>
        <row r="110">
          <cell r="A110" t="str">
            <v>2006.06.19</v>
          </cell>
          <cell r="B110" t="str">
            <v>USD_TOD</v>
          </cell>
          <cell r="C110">
            <v>1</v>
          </cell>
          <cell r="D110">
            <v>1003983824285</v>
          </cell>
          <cell r="E110">
            <v>8419092500</v>
          </cell>
        </row>
        <row r="111">
          <cell r="A111" t="str">
            <v>2006.06.20</v>
          </cell>
          <cell r="B111" t="str">
            <v>USD_TOD</v>
          </cell>
          <cell r="C111">
            <v>1</v>
          </cell>
          <cell r="D111">
            <v>2594313083617</v>
          </cell>
          <cell r="E111">
            <v>21914786700</v>
          </cell>
        </row>
        <row r="112">
          <cell r="A112" t="str">
            <v>2006.06.21</v>
          </cell>
          <cell r="B112" t="str">
            <v>USD_TOD</v>
          </cell>
          <cell r="C112">
            <v>1</v>
          </cell>
          <cell r="D112">
            <v>1381407647397</v>
          </cell>
          <cell r="E112">
            <v>11640830000</v>
          </cell>
        </row>
        <row r="113">
          <cell r="A113" t="str">
            <v>2006.06.22</v>
          </cell>
          <cell r="B113" t="str">
            <v>USD_TOD</v>
          </cell>
          <cell r="C113">
            <v>1</v>
          </cell>
          <cell r="D113">
            <v>2848313330245</v>
          </cell>
          <cell r="E113">
            <v>23986617500</v>
          </cell>
        </row>
        <row r="114">
          <cell r="A114" t="str">
            <v>2006.06.23</v>
          </cell>
          <cell r="B114" t="str">
            <v>USD_TOD</v>
          </cell>
          <cell r="C114">
            <v>1</v>
          </cell>
          <cell r="D114">
            <v>1698691056403</v>
          </cell>
          <cell r="E114">
            <v>14205175500</v>
          </cell>
        </row>
        <row r="115">
          <cell r="A115" t="str">
            <v>2006.06.26</v>
          </cell>
          <cell r="B115" t="str">
            <v>USD_TOD</v>
          </cell>
          <cell r="C115">
            <v>1</v>
          </cell>
          <cell r="D115">
            <v>835074083860</v>
          </cell>
          <cell r="E115">
            <v>6971463000</v>
          </cell>
        </row>
        <row r="116">
          <cell r="A116" t="str">
            <v>2006.06.27</v>
          </cell>
          <cell r="B116" t="str">
            <v>USD_TOD</v>
          </cell>
          <cell r="C116">
            <v>1</v>
          </cell>
          <cell r="D116">
            <v>966488794450</v>
          </cell>
          <cell r="E116">
            <v>8077003000</v>
          </cell>
        </row>
        <row r="117">
          <cell r="A117" t="str">
            <v>2006.06.28</v>
          </cell>
          <cell r="B117" t="str">
            <v>USD_TOD</v>
          </cell>
          <cell r="C117">
            <v>1</v>
          </cell>
          <cell r="D117">
            <v>1602124980285</v>
          </cell>
          <cell r="E117">
            <v>13449141500</v>
          </cell>
        </row>
        <row r="118">
          <cell r="A118" t="str">
            <v>2006.06.29</v>
          </cell>
          <cell r="B118" t="str">
            <v>USD_TOD</v>
          </cell>
          <cell r="C118">
            <v>1</v>
          </cell>
          <cell r="D118">
            <v>3005602104169</v>
          </cell>
          <cell r="E118">
            <v>25315098400</v>
          </cell>
        </row>
        <row r="119">
          <cell r="A119" t="str">
            <v>2006.06.30</v>
          </cell>
          <cell r="B119" t="str">
            <v>USD_TOD</v>
          </cell>
          <cell r="C119">
            <v>1</v>
          </cell>
          <cell r="D119">
            <v>3571718200819</v>
          </cell>
          <cell r="E119">
            <v>30158244500</v>
          </cell>
        </row>
        <row r="120">
          <cell r="A120" t="str">
            <v>2006.07.03</v>
          </cell>
          <cell r="B120" t="str">
            <v>USD_TOD</v>
          </cell>
          <cell r="C120">
            <v>1</v>
          </cell>
          <cell r="D120">
            <v>1952270548243</v>
          </cell>
          <cell r="E120">
            <v>16486206100</v>
          </cell>
        </row>
        <row r="121">
          <cell r="A121" t="str">
            <v>2006.07.05</v>
          </cell>
          <cell r="B121" t="str">
            <v>USD_TOD</v>
          </cell>
          <cell r="C121">
            <v>1</v>
          </cell>
          <cell r="D121">
            <v>3245727170170</v>
          </cell>
          <cell r="E121">
            <v>27440993000</v>
          </cell>
        </row>
        <row r="122">
          <cell r="A122" t="str">
            <v>2006.07.06</v>
          </cell>
          <cell r="B122" t="str">
            <v>USD_TOD</v>
          </cell>
          <cell r="C122">
            <v>1</v>
          </cell>
          <cell r="D122">
            <v>834515529328.5</v>
          </cell>
          <cell r="E122">
            <v>7040907050</v>
          </cell>
        </row>
        <row r="123">
          <cell r="A123" t="str">
            <v>2006.07.07</v>
          </cell>
          <cell r="B123" t="str">
            <v>USD_TOD</v>
          </cell>
          <cell r="C123">
            <v>1</v>
          </cell>
          <cell r="D123">
            <v>1063216317790.5</v>
          </cell>
          <cell r="E123">
            <v>8975218150</v>
          </cell>
        </row>
        <row r="124">
          <cell r="A124" t="str">
            <v>2006.07.10</v>
          </cell>
          <cell r="B124" t="str">
            <v>USD_TOD</v>
          </cell>
          <cell r="C124">
            <v>1</v>
          </cell>
          <cell r="D124">
            <v>1117929389289</v>
          </cell>
          <cell r="E124">
            <v>9451060100</v>
          </cell>
        </row>
        <row r="125">
          <cell r="A125" t="str">
            <v>2006.07.11</v>
          </cell>
          <cell r="B125" t="str">
            <v>USD_TOD</v>
          </cell>
          <cell r="C125">
            <v>1</v>
          </cell>
          <cell r="D125">
            <v>815410693515</v>
          </cell>
          <cell r="E125">
            <v>6892446000</v>
          </cell>
        </row>
        <row r="126">
          <cell r="A126" t="str">
            <v>2006.07.12</v>
          </cell>
          <cell r="B126" t="str">
            <v>USD_TOD</v>
          </cell>
          <cell r="C126">
            <v>1</v>
          </cell>
          <cell r="D126">
            <v>2597953443695</v>
          </cell>
          <cell r="E126">
            <v>21958894800</v>
          </cell>
        </row>
        <row r="127">
          <cell r="A127" t="str">
            <v>2006.07.13</v>
          </cell>
          <cell r="B127" t="str">
            <v>USD_TOD</v>
          </cell>
          <cell r="C127">
            <v>1</v>
          </cell>
          <cell r="D127">
            <v>912097708155</v>
          </cell>
          <cell r="E127">
            <v>7695317000</v>
          </cell>
        </row>
        <row r="128">
          <cell r="A128" t="str">
            <v>2006.07.14</v>
          </cell>
          <cell r="B128" t="str">
            <v>USD_TOD</v>
          </cell>
          <cell r="C128">
            <v>1</v>
          </cell>
          <cell r="D128">
            <v>2216492315855</v>
          </cell>
          <cell r="E128">
            <v>18720889000</v>
          </cell>
        </row>
        <row r="129">
          <cell r="A129" t="str">
            <v>2006.07.17</v>
          </cell>
          <cell r="B129" t="str">
            <v>USD_TOD</v>
          </cell>
          <cell r="C129">
            <v>1</v>
          </cell>
          <cell r="D129">
            <v>1683371316544</v>
          </cell>
          <cell r="E129">
            <v>14242990800</v>
          </cell>
        </row>
        <row r="130">
          <cell r="A130" t="str">
            <v>2006.07.18</v>
          </cell>
          <cell r="B130" t="str">
            <v>USD_TOD</v>
          </cell>
          <cell r="C130">
            <v>1</v>
          </cell>
          <cell r="D130">
            <v>4371289142100</v>
          </cell>
          <cell r="E130">
            <v>37063742000</v>
          </cell>
        </row>
        <row r="131">
          <cell r="A131" t="str">
            <v>2006.07.19</v>
          </cell>
          <cell r="B131" t="str">
            <v>USD_TOD</v>
          </cell>
          <cell r="C131">
            <v>1</v>
          </cell>
          <cell r="D131">
            <v>1060019206834</v>
          </cell>
          <cell r="E131">
            <v>9005070500</v>
          </cell>
        </row>
        <row r="132">
          <cell r="A132" t="str">
            <v>2006.07.20</v>
          </cell>
          <cell r="B132" t="str">
            <v>USD_TOD</v>
          </cell>
          <cell r="C132">
            <v>1</v>
          </cell>
          <cell r="D132">
            <v>2169744863245</v>
          </cell>
          <cell r="E132">
            <v>18518290500</v>
          </cell>
        </row>
        <row r="133">
          <cell r="A133" t="str">
            <v>2006.07.21</v>
          </cell>
          <cell r="B133" t="str">
            <v>USD_TOD</v>
          </cell>
          <cell r="C133">
            <v>1</v>
          </cell>
          <cell r="D133">
            <v>2043527207339</v>
          </cell>
          <cell r="E133">
            <v>17409047500</v>
          </cell>
        </row>
        <row r="134">
          <cell r="A134" t="str">
            <v>2006.07.24</v>
          </cell>
          <cell r="B134" t="str">
            <v>USD_TOD</v>
          </cell>
          <cell r="C134">
            <v>1</v>
          </cell>
          <cell r="D134">
            <v>2008502962080.5</v>
          </cell>
          <cell r="E134">
            <v>17082012250</v>
          </cell>
        </row>
        <row r="135">
          <cell r="A135" t="str">
            <v>2006.07.25</v>
          </cell>
          <cell r="B135" t="str">
            <v>USD_TOD</v>
          </cell>
          <cell r="C135">
            <v>1</v>
          </cell>
          <cell r="D135">
            <v>1481053483679.5</v>
          </cell>
          <cell r="E135">
            <v>12542625150</v>
          </cell>
        </row>
        <row r="136">
          <cell r="A136" t="str">
            <v>2006.07.26</v>
          </cell>
          <cell r="B136" t="str">
            <v>USD_TOD</v>
          </cell>
          <cell r="C136">
            <v>1</v>
          </cell>
          <cell r="D136">
            <v>1668188972839</v>
          </cell>
          <cell r="E136">
            <v>14117606900</v>
          </cell>
        </row>
        <row r="137">
          <cell r="A137" t="str">
            <v>2006.07.27</v>
          </cell>
          <cell r="B137" t="str">
            <v>USD_TOD</v>
          </cell>
          <cell r="C137">
            <v>1</v>
          </cell>
          <cell r="D137">
            <v>2059071527048</v>
          </cell>
          <cell r="E137">
            <v>17397206900</v>
          </cell>
        </row>
        <row r="138">
          <cell r="A138" t="str">
            <v>2006.07.28</v>
          </cell>
          <cell r="B138" t="str">
            <v>USD_TOD</v>
          </cell>
          <cell r="C138">
            <v>1</v>
          </cell>
          <cell r="D138">
            <v>913846028580</v>
          </cell>
          <cell r="E138">
            <v>7716025000</v>
          </cell>
        </row>
        <row r="139">
          <cell r="A139" t="str">
            <v>2006.07.31</v>
          </cell>
          <cell r="B139" t="str">
            <v>USD_TOD</v>
          </cell>
          <cell r="C139">
            <v>1</v>
          </cell>
          <cell r="D139">
            <v>1680029594173.5</v>
          </cell>
          <cell r="E139">
            <v>14189838750</v>
          </cell>
        </row>
        <row r="140">
          <cell r="A140" t="str">
            <v>2006.08.01</v>
          </cell>
          <cell r="B140" t="str">
            <v>USD_TOD</v>
          </cell>
          <cell r="C140">
            <v>1</v>
          </cell>
          <cell r="D140">
            <v>2216409650130</v>
          </cell>
          <cell r="E140">
            <v>18660645000</v>
          </cell>
        </row>
        <row r="141">
          <cell r="A141" t="str">
            <v>2006.08.02</v>
          </cell>
          <cell r="B141" t="str">
            <v>USD_TOD</v>
          </cell>
          <cell r="C141">
            <v>1</v>
          </cell>
          <cell r="D141">
            <v>1627614501010</v>
          </cell>
          <cell r="E141">
            <v>13669311000</v>
          </cell>
        </row>
        <row r="142">
          <cell r="A142" t="str">
            <v>2006.08.03</v>
          </cell>
          <cell r="B142" t="str">
            <v>USD_TOD</v>
          </cell>
          <cell r="C142">
            <v>1</v>
          </cell>
          <cell r="D142">
            <v>3618336022806</v>
          </cell>
          <cell r="E142">
            <v>30262745400</v>
          </cell>
        </row>
        <row r="143">
          <cell r="A143" t="str">
            <v>2006.08.04</v>
          </cell>
          <cell r="B143" t="str">
            <v>USD_TOD</v>
          </cell>
          <cell r="C143">
            <v>1</v>
          </cell>
          <cell r="D143">
            <v>1397591175115</v>
          </cell>
          <cell r="E143">
            <v>11586113500</v>
          </cell>
        </row>
        <row r="144">
          <cell r="A144" t="str">
            <v>2006.08.07</v>
          </cell>
          <cell r="B144" t="str">
            <v>USD_TOD</v>
          </cell>
          <cell r="C144">
            <v>1</v>
          </cell>
          <cell r="D144">
            <v>1810211912838</v>
          </cell>
          <cell r="E144">
            <v>14895552000</v>
          </cell>
        </row>
        <row r="145">
          <cell r="A145" t="str">
            <v>2006.08.08</v>
          </cell>
          <cell r="B145" t="str">
            <v>USD_TOD</v>
          </cell>
          <cell r="C145">
            <v>1</v>
          </cell>
          <cell r="D145">
            <v>1837047295163</v>
          </cell>
          <cell r="E145">
            <v>15000046300</v>
          </cell>
        </row>
        <row r="146">
          <cell r="A146" t="str">
            <v>2006.08.09</v>
          </cell>
          <cell r="B146" t="str">
            <v>USD_TOD</v>
          </cell>
          <cell r="C146">
            <v>1</v>
          </cell>
          <cell r="D146">
            <v>9256642560460</v>
          </cell>
          <cell r="E146">
            <v>75497444200</v>
          </cell>
        </row>
        <row r="147">
          <cell r="A147" t="str">
            <v>2006.08.10</v>
          </cell>
          <cell r="B147" t="str">
            <v>USD_TOD</v>
          </cell>
          <cell r="C147">
            <v>1</v>
          </cell>
          <cell r="D147">
            <v>6209909371236</v>
          </cell>
          <cell r="E147">
            <v>50664240000</v>
          </cell>
        </row>
        <row r="148">
          <cell r="A148" t="str">
            <v>2006.08.11</v>
          </cell>
          <cell r="B148" t="str">
            <v>USD_TOD</v>
          </cell>
          <cell r="C148">
            <v>1</v>
          </cell>
          <cell r="D148">
            <v>1437036256360</v>
          </cell>
          <cell r="E148">
            <v>11724013000</v>
          </cell>
        </row>
        <row r="149">
          <cell r="A149" t="str">
            <v>2006.08.14</v>
          </cell>
          <cell r="B149" t="str">
            <v>USD_TOD</v>
          </cell>
          <cell r="C149">
            <v>1</v>
          </cell>
          <cell r="D149">
            <v>3875466181171</v>
          </cell>
          <cell r="E149">
            <v>31614594500</v>
          </cell>
        </row>
        <row r="150">
          <cell r="A150" t="str">
            <v>2006.08.15</v>
          </cell>
          <cell r="B150" t="str">
            <v>USD_TOD</v>
          </cell>
          <cell r="C150">
            <v>1</v>
          </cell>
          <cell r="D150">
            <v>1439170181990</v>
          </cell>
          <cell r="E150">
            <v>11729647000</v>
          </cell>
        </row>
        <row r="151">
          <cell r="A151" t="str">
            <v>2006.08.16</v>
          </cell>
          <cell r="B151" t="str">
            <v>USD_TOD</v>
          </cell>
          <cell r="C151">
            <v>1</v>
          </cell>
          <cell r="D151">
            <v>1997872781015</v>
          </cell>
          <cell r="E151">
            <v>16099697500</v>
          </cell>
        </row>
        <row r="152">
          <cell r="A152" t="str">
            <v>2006.08.17</v>
          </cell>
          <cell r="B152" t="str">
            <v>USD_TOD</v>
          </cell>
          <cell r="C152">
            <v>1</v>
          </cell>
          <cell r="D152">
            <v>1649131036693</v>
          </cell>
          <cell r="E152">
            <v>13319043100</v>
          </cell>
        </row>
        <row r="153">
          <cell r="A153" t="str">
            <v>2006.08.18</v>
          </cell>
          <cell r="B153" t="str">
            <v>USD_TOD</v>
          </cell>
          <cell r="C153">
            <v>1</v>
          </cell>
          <cell r="D153">
            <v>3190015569960</v>
          </cell>
          <cell r="E153">
            <v>25746526000</v>
          </cell>
        </row>
        <row r="154">
          <cell r="A154" t="str">
            <v>2006.08.21</v>
          </cell>
          <cell r="B154" t="str">
            <v>USD_TOD</v>
          </cell>
          <cell r="C154">
            <v>1</v>
          </cell>
          <cell r="D154">
            <v>2401530538370</v>
          </cell>
          <cell r="E154">
            <v>19325785000</v>
          </cell>
        </row>
        <row r="155">
          <cell r="A155" t="str">
            <v>2006.08.22</v>
          </cell>
          <cell r="B155" t="str">
            <v>USD_TOD</v>
          </cell>
          <cell r="C155">
            <v>1</v>
          </cell>
          <cell r="D155">
            <v>3108919709457</v>
          </cell>
          <cell r="E155">
            <v>24924357300</v>
          </cell>
        </row>
        <row r="156">
          <cell r="A156" t="str">
            <v>2006.08.23</v>
          </cell>
          <cell r="B156" t="str">
            <v>USD_TOD</v>
          </cell>
          <cell r="C156">
            <v>1</v>
          </cell>
          <cell r="D156">
            <v>4845877353508</v>
          </cell>
          <cell r="E156">
            <v>38855898800</v>
          </cell>
        </row>
        <row r="157">
          <cell r="A157" t="str">
            <v>2006.08.24</v>
          </cell>
          <cell r="B157" t="str">
            <v>USD_TOD</v>
          </cell>
          <cell r="C157">
            <v>1</v>
          </cell>
          <cell r="D157">
            <v>3310887815785</v>
          </cell>
          <cell r="E157">
            <v>26494790500</v>
          </cell>
        </row>
        <row r="158">
          <cell r="A158" t="str">
            <v>2006.08.25</v>
          </cell>
          <cell r="B158" t="str">
            <v>USD_TOD</v>
          </cell>
          <cell r="C158">
            <v>1</v>
          </cell>
          <cell r="D158">
            <v>4781609988801.5</v>
          </cell>
          <cell r="E158">
            <v>38212036450</v>
          </cell>
        </row>
        <row r="159">
          <cell r="A159" t="str">
            <v>2006.08.28</v>
          </cell>
          <cell r="B159" t="str">
            <v>USD_TOD</v>
          </cell>
          <cell r="C159">
            <v>1</v>
          </cell>
          <cell r="D159">
            <v>5674586368865</v>
          </cell>
          <cell r="E159">
            <v>45307631500</v>
          </cell>
        </row>
        <row r="160">
          <cell r="A160" t="str">
            <v>2006.08.29</v>
          </cell>
          <cell r="B160" t="str">
            <v>USD_TOD</v>
          </cell>
          <cell r="C160">
            <v>1</v>
          </cell>
          <cell r="D160">
            <v>3555729180338</v>
          </cell>
          <cell r="E160">
            <v>28384411200</v>
          </cell>
        </row>
        <row r="161">
          <cell r="A161" t="str">
            <v>2006.08.31</v>
          </cell>
          <cell r="B161" t="str">
            <v>USD_TOD</v>
          </cell>
          <cell r="C161">
            <v>1</v>
          </cell>
          <cell r="D161">
            <v>2464592556340.5</v>
          </cell>
          <cell r="E161">
            <v>19658594950</v>
          </cell>
        </row>
        <row r="162">
          <cell r="A162" t="str">
            <v>2006.09.01</v>
          </cell>
          <cell r="B162" t="str">
            <v>USD_TOD</v>
          </cell>
          <cell r="C162">
            <v>1</v>
          </cell>
          <cell r="D162">
            <v>5872717900916</v>
          </cell>
          <cell r="E162">
            <v>46814633600</v>
          </cell>
        </row>
        <row r="163">
          <cell r="A163" t="str">
            <v>2006.09.05</v>
          </cell>
          <cell r="B163" t="str">
            <v>USD_TOD</v>
          </cell>
          <cell r="C163">
            <v>1</v>
          </cell>
          <cell r="D163">
            <v>3564471384000</v>
          </cell>
          <cell r="E163">
            <v>28348016000</v>
          </cell>
        </row>
        <row r="164">
          <cell r="A164" t="str">
            <v>2006.09.06</v>
          </cell>
          <cell r="B164" t="str">
            <v>USD_TOD</v>
          </cell>
          <cell r="C164">
            <v>1</v>
          </cell>
          <cell r="D164">
            <v>3866181684585</v>
          </cell>
          <cell r="E164">
            <v>30729700500</v>
          </cell>
        </row>
        <row r="165">
          <cell r="A165" t="str">
            <v>2006.09.07</v>
          </cell>
          <cell r="B165" t="str">
            <v>USD_TOD</v>
          </cell>
          <cell r="C165">
            <v>1</v>
          </cell>
          <cell r="D165">
            <v>5366270026890</v>
          </cell>
          <cell r="E165">
            <v>42651671000</v>
          </cell>
        </row>
        <row r="166">
          <cell r="A166" t="str">
            <v>2006.09.08</v>
          </cell>
          <cell r="B166" t="str">
            <v>USD_TOD</v>
          </cell>
          <cell r="C166">
            <v>1</v>
          </cell>
          <cell r="D166">
            <v>3779848688805</v>
          </cell>
          <cell r="E166">
            <v>30031180500</v>
          </cell>
        </row>
        <row r="167">
          <cell r="A167" t="str">
            <v>2006.09.11</v>
          </cell>
          <cell r="B167" t="str">
            <v>USD_TOD</v>
          </cell>
          <cell r="C167">
            <v>1</v>
          </cell>
          <cell r="D167">
            <v>4555955460625</v>
          </cell>
          <cell r="E167">
            <v>36163335500</v>
          </cell>
        </row>
        <row r="168">
          <cell r="A168" t="str">
            <v>2006.09.12</v>
          </cell>
          <cell r="B168" t="str">
            <v>USD_TOD</v>
          </cell>
          <cell r="C168">
            <v>1</v>
          </cell>
          <cell r="D168">
            <v>4299215549795</v>
          </cell>
          <cell r="E168">
            <v>34098719500</v>
          </cell>
        </row>
        <row r="169">
          <cell r="A169" t="str">
            <v>2006.09.13</v>
          </cell>
          <cell r="B169" t="str">
            <v>USD_TOD</v>
          </cell>
          <cell r="C169">
            <v>1</v>
          </cell>
          <cell r="D169">
            <v>2519289391665</v>
          </cell>
          <cell r="E169">
            <v>19973218500</v>
          </cell>
        </row>
        <row r="170">
          <cell r="A170" t="str">
            <v>2006.09.14</v>
          </cell>
          <cell r="B170" t="str">
            <v>USD_TOD</v>
          </cell>
          <cell r="C170">
            <v>1</v>
          </cell>
          <cell r="D170">
            <v>3037857304480</v>
          </cell>
          <cell r="E170">
            <v>24081672000</v>
          </cell>
        </row>
        <row r="171">
          <cell r="A171" t="str">
            <v>2006.09.15</v>
          </cell>
          <cell r="B171" t="str">
            <v>USD_TOD</v>
          </cell>
          <cell r="C171">
            <v>1</v>
          </cell>
          <cell r="D171">
            <v>5868193937441</v>
          </cell>
          <cell r="E171">
            <v>46512022100</v>
          </cell>
        </row>
        <row r="172">
          <cell r="A172" t="str">
            <v>2006.09.18</v>
          </cell>
          <cell r="B172" t="str">
            <v>USD_TOD</v>
          </cell>
          <cell r="C172">
            <v>1</v>
          </cell>
          <cell r="D172">
            <v>1953817267540</v>
          </cell>
          <cell r="E172">
            <v>15470700000</v>
          </cell>
        </row>
        <row r="173">
          <cell r="A173" t="str">
            <v>2006.09.19</v>
          </cell>
          <cell r="B173" t="str">
            <v>USD_TOD</v>
          </cell>
          <cell r="C173">
            <v>1</v>
          </cell>
          <cell r="D173">
            <v>3141732324725</v>
          </cell>
          <cell r="E173">
            <v>24856017500</v>
          </cell>
        </row>
        <row r="174">
          <cell r="A174" t="str">
            <v>2006.09.20</v>
          </cell>
          <cell r="B174" t="str">
            <v>USD_TOD</v>
          </cell>
          <cell r="C174">
            <v>1</v>
          </cell>
          <cell r="D174">
            <v>2697893137860</v>
          </cell>
          <cell r="E174">
            <v>21330721000</v>
          </cell>
        </row>
        <row r="175">
          <cell r="A175" t="str">
            <v>2006.09.21</v>
          </cell>
          <cell r="B175" t="str">
            <v>USD_TOD</v>
          </cell>
          <cell r="C175">
            <v>1</v>
          </cell>
          <cell r="D175">
            <v>3026695431190</v>
          </cell>
          <cell r="E175">
            <v>23911143000</v>
          </cell>
        </row>
        <row r="176">
          <cell r="A176" t="str">
            <v>2006.09.22</v>
          </cell>
          <cell r="B176" t="str">
            <v>USD_TOD</v>
          </cell>
          <cell r="C176">
            <v>1</v>
          </cell>
          <cell r="D176">
            <v>4676737512895.5</v>
          </cell>
          <cell r="E176">
            <v>36900295850</v>
          </cell>
        </row>
        <row r="177">
          <cell r="A177" t="str">
            <v>2006.09.25</v>
          </cell>
          <cell r="B177" t="str">
            <v>USD_TOD</v>
          </cell>
          <cell r="C177">
            <v>1</v>
          </cell>
          <cell r="D177">
            <v>2144754716980</v>
          </cell>
          <cell r="E177">
            <v>16908452000</v>
          </cell>
        </row>
        <row r="178">
          <cell r="A178" t="str">
            <v>2006.09.26</v>
          </cell>
          <cell r="B178" t="str">
            <v>USD_TOD</v>
          </cell>
          <cell r="C178">
            <v>1</v>
          </cell>
          <cell r="D178">
            <v>3388413883225</v>
          </cell>
          <cell r="E178">
            <v>26697430500</v>
          </cell>
        </row>
        <row r="179">
          <cell r="A179" t="str">
            <v>2006.09.27</v>
          </cell>
          <cell r="B179" t="str">
            <v>USD_TOD</v>
          </cell>
          <cell r="C179">
            <v>1</v>
          </cell>
          <cell r="D179">
            <v>5538310987732.5</v>
          </cell>
          <cell r="E179">
            <v>43597253250</v>
          </cell>
        </row>
        <row r="180">
          <cell r="A180" t="str">
            <v>2006.09.28</v>
          </cell>
          <cell r="B180" t="str">
            <v>USD_TOD</v>
          </cell>
          <cell r="C180">
            <v>1</v>
          </cell>
          <cell r="D180">
            <v>3206386880825</v>
          </cell>
          <cell r="E180">
            <v>25218778500</v>
          </cell>
        </row>
        <row r="181">
          <cell r="A181" t="str">
            <v>2006.09.29</v>
          </cell>
          <cell r="B181" t="str">
            <v>USD_TOD</v>
          </cell>
          <cell r="C181">
            <v>1</v>
          </cell>
          <cell r="D181">
            <v>7430313187016</v>
          </cell>
          <cell r="E181">
            <v>58386225800</v>
          </cell>
        </row>
        <row r="182">
          <cell r="A182" t="str">
            <v>2006.10.02</v>
          </cell>
          <cell r="B182" t="str">
            <v>USD_TOD</v>
          </cell>
          <cell r="C182">
            <v>1</v>
          </cell>
          <cell r="D182">
            <v>3816879254227</v>
          </cell>
          <cell r="E182">
            <v>29997471600</v>
          </cell>
        </row>
        <row r="183">
          <cell r="A183" t="str">
            <v>2006.10.03</v>
          </cell>
          <cell r="B183" t="str">
            <v>USD_TOD</v>
          </cell>
          <cell r="C183">
            <v>1</v>
          </cell>
          <cell r="D183">
            <v>1895403279177.5</v>
          </cell>
          <cell r="E183">
            <v>14890090250</v>
          </cell>
        </row>
        <row r="184">
          <cell r="A184" t="str">
            <v>2006.10.04</v>
          </cell>
          <cell r="B184" t="str">
            <v>USD_TOD</v>
          </cell>
          <cell r="C184">
            <v>1</v>
          </cell>
          <cell r="D184">
            <v>5981163785185.5</v>
          </cell>
          <cell r="E184">
            <v>46953137450</v>
          </cell>
        </row>
        <row r="185">
          <cell r="A185" t="str">
            <v>2006.10.05</v>
          </cell>
          <cell r="B185" t="str">
            <v>USD_TOD</v>
          </cell>
          <cell r="C185">
            <v>1</v>
          </cell>
          <cell r="D185">
            <v>9910228686462</v>
          </cell>
          <cell r="E185">
            <v>77757828300</v>
          </cell>
        </row>
        <row r="186">
          <cell r="A186" t="str">
            <v>2006.10.06</v>
          </cell>
          <cell r="B186" t="str">
            <v>USD_TOD</v>
          </cell>
          <cell r="C186">
            <v>1</v>
          </cell>
          <cell r="D186">
            <v>6195591200992</v>
          </cell>
          <cell r="E186">
            <v>48593154300</v>
          </cell>
        </row>
        <row r="187">
          <cell r="A187" t="str">
            <v>2006.10.10</v>
          </cell>
          <cell r="B187" t="str">
            <v>USD_TOD</v>
          </cell>
          <cell r="C187">
            <v>1</v>
          </cell>
          <cell r="D187">
            <v>8390295047444.5</v>
          </cell>
          <cell r="E187">
            <v>65719009850</v>
          </cell>
        </row>
        <row r="188">
          <cell r="A188" t="str">
            <v>2006.10.11</v>
          </cell>
          <cell r="B188" t="str">
            <v>USD_TOD</v>
          </cell>
          <cell r="C188">
            <v>1</v>
          </cell>
          <cell r="D188">
            <v>4701945584349.5</v>
          </cell>
          <cell r="E188">
            <v>36806263650</v>
          </cell>
        </row>
        <row r="189">
          <cell r="A189" t="str">
            <v>2006.10.12</v>
          </cell>
          <cell r="B189" t="str">
            <v>USD_TOD</v>
          </cell>
          <cell r="C189">
            <v>1</v>
          </cell>
          <cell r="D189">
            <v>3746142988960</v>
          </cell>
          <cell r="E189">
            <v>29318764500</v>
          </cell>
        </row>
        <row r="190">
          <cell r="A190" t="str">
            <v>2006.10.13</v>
          </cell>
          <cell r="B190" t="str">
            <v>USD_TOD</v>
          </cell>
          <cell r="C190">
            <v>1</v>
          </cell>
          <cell r="D190">
            <v>7428840085271.5</v>
          </cell>
          <cell r="E190">
            <v>58147123250</v>
          </cell>
        </row>
        <row r="191">
          <cell r="A191" t="str">
            <v>2006.10.16</v>
          </cell>
          <cell r="B191" t="str">
            <v>USD_TOD</v>
          </cell>
          <cell r="C191">
            <v>1</v>
          </cell>
          <cell r="D191">
            <v>3982190375083</v>
          </cell>
          <cell r="E191">
            <v>31165303100</v>
          </cell>
        </row>
        <row r="192">
          <cell r="A192" t="str">
            <v>2006.10.17</v>
          </cell>
          <cell r="B192" t="str">
            <v>USD_TOD</v>
          </cell>
          <cell r="C192">
            <v>1</v>
          </cell>
          <cell r="D192">
            <v>2773446165991.5</v>
          </cell>
          <cell r="E192">
            <v>21702545550</v>
          </cell>
        </row>
        <row r="193">
          <cell r="A193" t="str">
            <v>2006.10.18</v>
          </cell>
          <cell r="B193" t="str">
            <v>USD_TOD</v>
          </cell>
          <cell r="C193">
            <v>1</v>
          </cell>
          <cell r="D193">
            <v>3999736686473.5</v>
          </cell>
          <cell r="E193">
            <v>31290501950</v>
          </cell>
        </row>
        <row r="194">
          <cell r="A194" t="str">
            <v>2006.10.19</v>
          </cell>
          <cell r="B194" t="str">
            <v>USD_TOD</v>
          </cell>
          <cell r="C194">
            <v>1</v>
          </cell>
          <cell r="D194">
            <v>8404741029795</v>
          </cell>
          <cell r="E194">
            <v>65750607500</v>
          </cell>
        </row>
        <row r="195">
          <cell r="A195" t="str">
            <v>2006.10.20</v>
          </cell>
          <cell r="B195" t="str">
            <v>USD_TOD</v>
          </cell>
          <cell r="C195">
            <v>1</v>
          </cell>
          <cell r="D195">
            <v>12237034930422</v>
          </cell>
          <cell r="E195">
            <v>95728193900</v>
          </cell>
        </row>
        <row r="196">
          <cell r="A196" t="str">
            <v>2006.10.23</v>
          </cell>
          <cell r="B196" t="str">
            <v>USD_TOD</v>
          </cell>
          <cell r="C196">
            <v>1</v>
          </cell>
          <cell r="D196">
            <v>7915893240380</v>
          </cell>
          <cell r="E196">
            <v>61910221000</v>
          </cell>
        </row>
        <row r="197">
          <cell r="A197" t="str">
            <v>2006.10.24</v>
          </cell>
          <cell r="B197" t="str">
            <v>USD_TOD</v>
          </cell>
          <cell r="C197">
            <v>1</v>
          </cell>
          <cell r="D197">
            <v>10594854685080</v>
          </cell>
          <cell r="E197">
            <v>82861302000</v>
          </cell>
        </row>
        <row r="198">
          <cell r="A198" t="str">
            <v>2006.10.26</v>
          </cell>
          <cell r="B198" t="str">
            <v>USD_TOD</v>
          </cell>
          <cell r="C198">
            <v>1</v>
          </cell>
          <cell r="D198">
            <v>10489337419574.5</v>
          </cell>
          <cell r="E198">
            <v>82036006350</v>
          </cell>
        </row>
        <row r="199">
          <cell r="A199" t="str">
            <v>2006.10.27</v>
          </cell>
          <cell r="B199" t="str">
            <v>USD_TOD</v>
          </cell>
          <cell r="C199">
            <v>1</v>
          </cell>
          <cell r="D199">
            <v>7028749486551.5</v>
          </cell>
          <cell r="E199">
            <v>54971858050</v>
          </cell>
        </row>
        <row r="200">
          <cell r="A200" t="str">
            <v>2006.10.30</v>
          </cell>
          <cell r="B200" t="str">
            <v>USD_TOD</v>
          </cell>
          <cell r="C200">
            <v>1</v>
          </cell>
          <cell r="D200">
            <v>11803026343100</v>
          </cell>
          <cell r="E200">
            <v>92339082000</v>
          </cell>
        </row>
        <row r="201">
          <cell r="A201" t="str">
            <v>2006.10.31</v>
          </cell>
          <cell r="B201" t="str">
            <v>USD_TOD</v>
          </cell>
          <cell r="C201">
            <v>1</v>
          </cell>
          <cell r="D201">
            <v>8832592110540</v>
          </cell>
          <cell r="E201">
            <v>69088182000</v>
          </cell>
        </row>
        <row r="202">
          <cell r="A202" t="str">
            <v>2006.11.01</v>
          </cell>
          <cell r="B202" t="str">
            <v>USD_TOD</v>
          </cell>
          <cell r="C202">
            <v>1</v>
          </cell>
          <cell r="D202">
            <v>14730063497097.5</v>
          </cell>
          <cell r="E202">
            <v>115220502850</v>
          </cell>
        </row>
        <row r="203">
          <cell r="A203" t="str">
            <v>2006.11.02</v>
          </cell>
          <cell r="B203" t="str">
            <v>USD_TOD</v>
          </cell>
          <cell r="C203">
            <v>1</v>
          </cell>
          <cell r="D203">
            <v>7185277492745.5</v>
          </cell>
          <cell r="E203">
            <v>56182027150</v>
          </cell>
        </row>
        <row r="204">
          <cell r="A204" t="str">
            <v>2006.11.03</v>
          </cell>
          <cell r="B204" t="str">
            <v>USD_TOD</v>
          </cell>
          <cell r="C204">
            <v>1</v>
          </cell>
          <cell r="D204">
            <v>16374537338765</v>
          </cell>
          <cell r="E204">
            <v>127998532500</v>
          </cell>
        </row>
        <row r="205">
          <cell r="A205" t="str">
            <v>2006.11.06</v>
          </cell>
          <cell r="B205" t="str">
            <v>USD_TOD</v>
          </cell>
          <cell r="C205">
            <v>1</v>
          </cell>
          <cell r="D205">
            <v>13654960569448.5</v>
          </cell>
          <cell r="E205">
            <v>106719201150</v>
          </cell>
        </row>
        <row r="206">
          <cell r="A206" t="str">
            <v>2006.11.07</v>
          </cell>
          <cell r="B206" t="str">
            <v>USD_TOD</v>
          </cell>
          <cell r="C206">
            <v>1</v>
          </cell>
          <cell r="D206">
            <v>11969821343446</v>
          </cell>
          <cell r="E206">
            <v>93619436900</v>
          </cell>
        </row>
        <row r="207">
          <cell r="A207" t="str">
            <v>2006.11.08</v>
          </cell>
          <cell r="B207" t="str">
            <v>USD_TOD</v>
          </cell>
          <cell r="C207">
            <v>1</v>
          </cell>
          <cell r="D207">
            <v>12693179801740</v>
          </cell>
          <cell r="E207">
            <v>99252773500</v>
          </cell>
        </row>
        <row r="208">
          <cell r="A208" t="str">
            <v>2006.11.09</v>
          </cell>
          <cell r="B208" t="str">
            <v>USD_TOD</v>
          </cell>
          <cell r="C208">
            <v>1</v>
          </cell>
          <cell r="D208">
            <v>6556377011029</v>
          </cell>
          <cell r="E208">
            <v>51262351100</v>
          </cell>
        </row>
        <row r="209">
          <cell r="A209" t="str">
            <v>2006.11.10</v>
          </cell>
          <cell r="B209" t="str">
            <v>USD_TOD</v>
          </cell>
          <cell r="C209">
            <v>1</v>
          </cell>
          <cell r="D209">
            <v>6854485046547</v>
          </cell>
          <cell r="E209">
            <v>53613055500</v>
          </cell>
        </row>
        <row r="210">
          <cell r="A210" t="str">
            <v>2006.11.13</v>
          </cell>
          <cell r="B210" t="str">
            <v>USD_TOD</v>
          </cell>
          <cell r="C210">
            <v>1</v>
          </cell>
          <cell r="D210">
            <v>8535207139668</v>
          </cell>
          <cell r="E210">
            <v>66757888300</v>
          </cell>
        </row>
        <row r="211">
          <cell r="A211" t="str">
            <v>2006.11.14</v>
          </cell>
          <cell r="B211" t="str">
            <v>USD_TOD</v>
          </cell>
          <cell r="C211">
            <v>1</v>
          </cell>
          <cell r="D211">
            <v>3004940677340.5</v>
          </cell>
          <cell r="E211">
            <v>23492923050</v>
          </cell>
        </row>
        <row r="212">
          <cell r="A212" t="str">
            <v>2006.11.15</v>
          </cell>
          <cell r="B212" t="str">
            <v>USD_TOD</v>
          </cell>
          <cell r="C212">
            <v>1</v>
          </cell>
          <cell r="D212">
            <v>3590702102429</v>
          </cell>
          <cell r="E212">
            <v>28065536000</v>
          </cell>
        </row>
        <row r="213">
          <cell r="A213" t="str">
            <v>2006.11.16</v>
          </cell>
          <cell r="B213" t="str">
            <v>USD_TOD</v>
          </cell>
          <cell r="C213">
            <v>1</v>
          </cell>
          <cell r="D213">
            <v>10210054042174.5</v>
          </cell>
          <cell r="E213">
            <v>79765261950</v>
          </cell>
        </row>
        <row r="214">
          <cell r="A214" t="str">
            <v>2006.11.17</v>
          </cell>
          <cell r="B214" t="str">
            <v>USD_TOD</v>
          </cell>
          <cell r="C214">
            <v>1</v>
          </cell>
          <cell r="D214">
            <v>8451214728086</v>
          </cell>
          <cell r="E214">
            <v>66031437000</v>
          </cell>
        </row>
        <row r="215">
          <cell r="A215" t="str">
            <v>2006.11.20</v>
          </cell>
          <cell r="B215" t="str">
            <v>USD_TOD</v>
          </cell>
          <cell r="C215">
            <v>1</v>
          </cell>
          <cell r="D215">
            <v>5396989721038</v>
          </cell>
          <cell r="E215">
            <v>42166790400</v>
          </cell>
        </row>
        <row r="216">
          <cell r="A216" t="str">
            <v>2006.11.21</v>
          </cell>
          <cell r="B216" t="str">
            <v>USD_TOD</v>
          </cell>
          <cell r="C216">
            <v>1</v>
          </cell>
          <cell r="D216">
            <v>11096933846733</v>
          </cell>
          <cell r="E216">
            <v>86756013200</v>
          </cell>
        </row>
        <row r="217">
          <cell r="A217" t="str">
            <v>2006.11.22</v>
          </cell>
          <cell r="B217" t="str">
            <v>USD_TOD</v>
          </cell>
          <cell r="C217">
            <v>1</v>
          </cell>
          <cell r="D217">
            <v>5507073606350.5</v>
          </cell>
          <cell r="E217">
            <v>43048318850</v>
          </cell>
        </row>
        <row r="218">
          <cell r="A218" t="str">
            <v>2006.11.24</v>
          </cell>
          <cell r="B218" t="str">
            <v>USD_TOD</v>
          </cell>
          <cell r="C218">
            <v>1</v>
          </cell>
          <cell r="D218">
            <v>3582408762760</v>
          </cell>
          <cell r="E218">
            <v>27998581400</v>
          </cell>
        </row>
        <row r="219">
          <cell r="A219" t="str">
            <v>2006.11.27</v>
          </cell>
          <cell r="B219" t="str">
            <v>USD_TOD</v>
          </cell>
          <cell r="C219">
            <v>1</v>
          </cell>
          <cell r="D219">
            <v>4451538716569.5</v>
          </cell>
          <cell r="E219">
            <v>34790420550</v>
          </cell>
        </row>
        <row r="220">
          <cell r="A220" t="str">
            <v>2006.11.28</v>
          </cell>
          <cell r="B220" t="str">
            <v>USD_TOD</v>
          </cell>
          <cell r="C220">
            <v>1</v>
          </cell>
          <cell r="D220">
            <v>3472716105273</v>
          </cell>
          <cell r="E220">
            <v>27134576300</v>
          </cell>
        </row>
        <row r="221">
          <cell r="A221" t="str">
            <v>2006.11.29</v>
          </cell>
          <cell r="B221" t="str">
            <v>USD_TOD</v>
          </cell>
          <cell r="C221">
            <v>1</v>
          </cell>
          <cell r="D221">
            <v>4135781761900</v>
          </cell>
          <cell r="E221">
            <v>32316356500</v>
          </cell>
        </row>
        <row r="222">
          <cell r="A222" t="str">
            <v>2006.11.30</v>
          </cell>
          <cell r="B222" t="str">
            <v>USD_TOD</v>
          </cell>
          <cell r="C222">
            <v>1</v>
          </cell>
          <cell r="D222">
            <v>6991422861905</v>
          </cell>
          <cell r="E222">
            <v>54628004000</v>
          </cell>
        </row>
        <row r="223">
          <cell r="A223" t="str">
            <v>2006.12.01</v>
          </cell>
          <cell r="B223" t="str">
            <v>USD_TOD</v>
          </cell>
          <cell r="C223">
            <v>1</v>
          </cell>
          <cell r="D223">
            <v>8616335342441</v>
          </cell>
          <cell r="E223">
            <v>67335955100</v>
          </cell>
        </row>
        <row r="224">
          <cell r="A224" t="str">
            <v>2006.12.04</v>
          </cell>
          <cell r="B224" t="str">
            <v>USD_TOD</v>
          </cell>
          <cell r="C224">
            <v>1</v>
          </cell>
          <cell r="D224">
            <v>5581404249431.5</v>
          </cell>
          <cell r="E224">
            <v>43626992650</v>
          </cell>
        </row>
        <row r="225">
          <cell r="A225" t="str">
            <v>2006.12.05</v>
          </cell>
          <cell r="B225" t="str">
            <v>USD_TOD</v>
          </cell>
          <cell r="C225">
            <v>1</v>
          </cell>
          <cell r="D225">
            <v>7502961679645</v>
          </cell>
          <cell r="E225">
            <v>58634518000</v>
          </cell>
        </row>
        <row r="226">
          <cell r="A226" t="str">
            <v>2006.12.06</v>
          </cell>
          <cell r="B226" t="str">
            <v>USD_TOD</v>
          </cell>
          <cell r="C226">
            <v>1</v>
          </cell>
          <cell r="D226">
            <v>7331693162772</v>
          </cell>
          <cell r="E226">
            <v>57286785400</v>
          </cell>
        </row>
        <row r="227">
          <cell r="A227" t="str">
            <v>2006.12.07</v>
          </cell>
          <cell r="B227" t="str">
            <v>USD_TOD</v>
          </cell>
          <cell r="C227">
            <v>1</v>
          </cell>
          <cell r="D227">
            <v>6239935764958.5</v>
          </cell>
          <cell r="E227">
            <v>48754268150</v>
          </cell>
        </row>
        <row r="228">
          <cell r="A228" t="str">
            <v>2006.12.08</v>
          </cell>
          <cell r="B228" t="str">
            <v>USD_TOD</v>
          </cell>
          <cell r="C228">
            <v>1</v>
          </cell>
          <cell r="D228">
            <v>3702825626530</v>
          </cell>
          <cell r="E228">
            <v>28930402300</v>
          </cell>
        </row>
        <row r="229">
          <cell r="A229" t="str">
            <v>2006.12.11</v>
          </cell>
          <cell r="B229" t="str">
            <v>USD_TOD</v>
          </cell>
          <cell r="C229">
            <v>1</v>
          </cell>
          <cell r="D229">
            <v>6309944840360.5</v>
          </cell>
          <cell r="E229">
            <v>49285019250</v>
          </cell>
        </row>
        <row r="230">
          <cell r="A230" t="str">
            <v>2006.12.12</v>
          </cell>
          <cell r="B230" t="str">
            <v>USD_TOD</v>
          </cell>
          <cell r="C230">
            <v>1</v>
          </cell>
          <cell r="D230">
            <v>2976155043092</v>
          </cell>
          <cell r="E230">
            <v>23243843100</v>
          </cell>
        </row>
        <row r="231">
          <cell r="A231" t="str">
            <v>2006.12.13</v>
          </cell>
          <cell r="B231" t="str">
            <v>USD_TOD</v>
          </cell>
          <cell r="C231">
            <v>1</v>
          </cell>
          <cell r="D231">
            <v>5152361767910.5</v>
          </cell>
          <cell r="E231">
            <v>40258572350</v>
          </cell>
        </row>
        <row r="232">
          <cell r="A232" t="str">
            <v>2006.12.14</v>
          </cell>
          <cell r="B232" t="str">
            <v>USD_TOD</v>
          </cell>
          <cell r="C232">
            <v>1</v>
          </cell>
          <cell r="D232">
            <v>7457312822295</v>
          </cell>
          <cell r="E232">
            <v>58279883900</v>
          </cell>
        </row>
        <row r="233">
          <cell r="A233" t="str">
            <v>2006.12.15</v>
          </cell>
          <cell r="B233" t="str">
            <v>USD_TOD</v>
          </cell>
          <cell r="C233">
            <v>1</v>
          </cell>
          <cell r="D233">
            <v>9873909576605</v>
          </cell>
          <cell r="E233">
            <v>77184985000</v>
          </cell>
        </row>
        <row r="234">
          <cell r="A234" t="str">
            <v>2006.12.20</v>
          </cell>
          <cell r="B234" t="str">
            <v>USD_TOD</v>
          </cell>
          <cell r="C234">
            <v>1</v>
          </cell>
          <cell r="D234">
            <v>8360049659515</v>
          </cell>
          <cell r="E234">
            <v>65372574000</v>
          </cell>
        </row>
        <row r="235">
          <cell r="A235" t="str">
            <v>2006.12.21</v>
          </cell>
          <cell r="B235" t="str">
            <v>USD_TOD</v>
          </cell>
          <cell r="C235">
            <v>1</v>
          </cell>
          <cell r="D235">
            <v>9840458055424</v>
          </cell>
          <cell r="E235">
            <v>76906800800</v>
          </cell>
        </row>
        <row r="236">
          <cell r="A236" t="str">
            <v>2006.12.22</v>
          </cell>
          <cell r="B236" t="str">
            <v>USD_TOD</v>
          </cell>
          <cell r="C236">
            <v>1</v>
          </cell>
          <cell r="D236">
            <v>7868167990930</v>
          </cell>
          <cell r="E236">
            <v>61475190500</v>
          </cell>
        </row>
        <row r="237">
          <cell r="A237" t="str">
            <v>2006.12.26</v>
          </cell>
          <cell r="B237" t="str">
            <v>USD_TOD</v>
          </cell>
          <cell r="C237">
            <v>1</v>
          </cell>
          <cell r="D237">
            <v>7738409842946.5</v>
          </cell>
          <cell r="E237">
            <v>60502057250</v>
          </cell>
        </row>
        <row r="238">
          <cell r="A238" t="str">
            <v>2006.12.27</v>
          </cell>
          <cell r="B238" t="str">
            <v>USD_TOD</v>
          </cell>
          <cell r="C238">
            <v>1</v>
          </cell>
          <cell r="D238">
            <v>11658024353128</v>
          </cell>
          <cell r="E238">
            <v>91263752700</v>
          </cell>
        </row>
        <row r="239">
          <cell r="A239" t="str">
            <v>2006.12.28</v>
          </cell>
          <cell r="B239" t="str">
            <v>USD_TOD</v>
          </cell>
          <cell r="C239">
            <v>1</v>
          </cell>
          <cell r="D239">
            <v>18885010861290</v>
          </cell>
          <cell r="E239">
            <v>148190453400</v>
          </cell>
        </row>
        <row r="240">
          <cell r="A240" t="str">
            <v>2006.12.29</v>
          </cell>
          <cell r="B240" t="str">
            <v>USD_TOD</v>
          </cell>
          <cell r="C240">
            <v>1</v>
          </cell>
          <cell r="D240">
            <v>9617394157144</v>
          </cell>
          <cell r="E240">
            <v>75717670100</v>
          </cell>
        </row>
        <row r="241">
          <cell r="A241" t="str">
            <v>2007.01.03</v>
          </cell>
          <cell r="B241" t="str">
            <v>USD_TOD</v>
          </cell>
          <cell r="C241">
            <v>1</v>
          </cell>
          <cell r="D241">
            <v>11954872930969</v>
          </cell>
          <cell r="E241">
            <v>94290213500</v>
          </cell>
        </row>
        <row r="242">
          <cell r="A242" t="str">
            <v>2007.01.04</v>
          </cell>
          <cell r="B242" t="str">
            <v>USD_TOD</v>
          </cell>
          <cell r="C242">
            <v>1</v>
          </cell>
          <cell r="D242">
            <v>10976284615373</v>
          </cell>
          <cell r="E242">
            <v>86779263700</v>
          </cell>
        </row>
        <row r="243">
          <cell r="A243" t="str">
            <v>2007.01.05</v>
          </cell>
          <cell r="B243" t="str">
            <v>USD_TOD</v>
          </cell>
          <cell r="C243">
            <v>1</v>
          </cell>
          <cell r="D243">
            <v>16576652573773</v>
          </cell>
          <cell r="E243">
            <v>131467557700</v>
          </cell>
        </row>
        <row r="244">
          <cell r="A244" t="str">
            <v>2007.01.08</v>
          </cell>
          <cell r="B244" t="str">
            <v>USD_TOD</v>
          </cell>
          <cell r="C244">
            <v>1</v>
          </cell>
          <cell r="D244">
            <v>4544710410730.5</v>
          </cell>
          <cell r="E244">
            <v>36178031450</v>
          </cell>
        </row>
        <row r="245">
          <cell r="A245" t="str">
            <v>2007.01.09</v>
          </cell>
          <cell r="B245" t="str">
            <v>USD_TOD</v>
          </cell>
          <cell r="C245">
            <v>1</v>
          </cell>
          <cell r="D245">
            <v>8767102339615</v>
          </cell>
          <cell r="E245">
            <v>69883573600</v>
          </cell>
        </row>
        <row r="246">
          <cell r="A246" t="str">
            <v>2007.01.10</v>
          </cell>
          <cell r="B246" t="str">
            <v>USD_TOD</v>
          </cell>
          <cell r="C246">
            <v>1</v>
          </cell>
          <cell r="D246">
            <v>6885585453779</v>
          </cell>
          <cell r="E246">
            <v>54952460700</v>
          </cell>
        </row>
        <row r="247">
          <cell r="A247" t="str">
            <v>2007.01.11</v>
          </cell>
          <cell r="B247" t="str">
            <v>USD_TOD</v>
          </cell>
          <cell r="C247">
            <v>1</v>
          </cell>
          <cell r="D247">
            <v>4884070830619</v>
          </cell>
          <cell r="E247">
            <v>38887395300</v>
          </cell>
        </row>
        <row r="248">
          <cell r="A248" t="str">
            <v>2007.01.12</v>
          </cell>
          <cell r="B248" t="str">
            <v>USD_TOD</v>
          </cell>
          <cell r="C248">
            <v>1</v>
          </cell>
          <cell r="D248">
            <v>5553416189972.5</v>
          </cell>
          <cell r="E248">
            <v>44242328250</v>
          </cell>
        </row>
        <row r="249">
          <cell r="A249" t="str">
            <v>2007.01.16</v>
          </cell>
          <cell r="B249" t="str">
            <v>USD_TOD</v>
          </cell>
          <cell r="C249">
            <v>1</v>
          </cell>
          <cell r="D249">
            <v>5163543336984</v>
          </cell>
          <cell r="E249">
            <v>41196507800</v>
          </cell>
        </row>
        <row r="250">
          <cell r="A250" t="str">
            <v>2007.01.17</v>
          </cell>
          <cell r="B250" t="str">
            <v>USD_TOD</v>
          </cell>
          <cell r="C250">
            <v>1</v>
          </cell>
          <cell r="D250">
            <v>7877378226898</v>
          </cell>
          <cell r="E250">
            <v>62941319100</v>
          </cell>
        </row>
        <row r="251">
          <cell r="A251" t="str">
            <v>2007.01.18</v>
          </cell>
          <cell r="B251" t="str">
            <v>USD_TOD</v>
          </cell>
          <cell r="C251">
            <v>1</v>
          </cell>
          <cell r="D251">
            <v>12343262469488.5</v>
          </cell>
          <cell r="E251">
            <v>98746484550</v>
          </cell>
        </row>
        <row r="252">
          <cell r="A252" t="str">
            <v>2007.01.19</v>
          </cell>
          <cell r="B252" t="str">
            <v>USD_TOD</v>
          </cell>
          <cell r="C252">
            <v>1</v>
          </cell>
          <cell r="D252">
            <v>16724579789172</v>
          </cell>
          <cell r="E252">
            <v>133906687600</v>
          </cell>
        </row>
        <row r="253">
          <cell r="A253" t="str">
            <v>2007.01.22</v>
          </cell>
          <cell r="B253" t="str">
            <v>USD_TOD</v>
          </cell>
          <cell r="C253">
            <v>1</v>
          </cell>
          <cell r="D253">
            <v>5210101754942</v>
          </cell>
          <cell r="E253">
            <v>41511245700</v>
          </cell>
        </row>
        <row r="254">
          <cell r="A254" t="str">
            <v>2007.01.23</v>
          </cell>
          <cell r="B254" t="str">
            <v>USD_TOD</v>
          </cell>
          <cell r="C254">
            <v>1</v>
          </cell>
          <cell r="D254">
            <v>5051804113398</v>
          </cell>
          <cell r="E254">
            <v>40148194300</v>
          </cell>
        </row>
        <row r="255">
          <cell r="A255" t="str">
            <v>2007.01.24</v>
          </cell>
          <cell r="B255" t="str">
            <v>USD_TOD</v>
          </cell>
          <cell r="C255">
            <v>1</v>
          </cell>
          <cell r="D255">
            <v>3485436302156.5</v>
          </cell>
          <cell r="E255">
            <v>27718754650</v>
          </cell>
        </row>
        <row r="256">
          <cell r="A256" t="str">
            <v>2007.01.25</v>
          </cell>
          <cell r="B256" t="str">
            <v>USD_TOD</v>
          </cell>
          <cell r="C256">
            <v>1</v>
          </cell>
          <cell r="D256">
            <v>5414673274582.5</v>
          </cell>
          <cell r="E256">
            <v>43009760050</v>
          </cell>
        </row>
        <row r="257">
          <cell r="A257" t="str">
            <v>2007.01.26</v>
          </cell>
          <cell r="B257" t="str">
            <v>USD_TOD</v>
          </cell>
          <cell r="C257">
            <v>1</v>
          </cell>
          <cell r="D257">
            <v>8303862886859</v>
          </cell>
          <cell r="E257">
            <v>65767126400</v>
          </cell>
        </row>
        <row r="258">
          <cell r="A258" t="str">
            <v>2007.01.29</v>
          </cell>
          <cell r="B258" t="str">
            <v>USD_TOD</v>
          </cell>
          <cell r="C258">
            <v>1</v>
          </cell>
          <cell r="D258">
            <v>3475061481850</v>
          </cell>
          <cell r="E258">
            <v>27550366000</v>
          </cell>
        </row>
        <row r="259">
          <cell r="A259" t="str">
            <v>2007.01.30</v>
          </cell>
          <cell r="B259" t="str">
            <v>USD_TOD</v>
          </cell>
          <cell r="C259">
            <v>1</v>
          </cell>
          <cell r="D259">
            <v>5585126392689.5</v>
          </cell>
          <cell r="E259">
            <v>44177648850</v>
          </cell>
        </row>
        <row r="260">
          <cell r="A260" t="str">
            <v>2007.01.31</v>
          </cell>
          <cell r="B260" t="str">
            <v>USD_TOD</v>
          </cell>
          <cell r="C260">
            <v>1</v>
          </cell>
          <cell r="D260">
            <v>2677705979780.5</v>
          </cell>
          <cell r="E260">
            <v>21195246850</v>
          </cell>
        </row>
        <row r="261">
          <cell r="A261" t="str">
            <v>2007.02.01</v>
          </cell>
          <cell r="B261" t="str">
            <v>USD_TOD</v>
          </cell>
          <cell r="C261">
            <v>1</v>
          </cell>
          <cell r="D261">
            <v>9669181904616</v>
          </cell>
          <cell r="E261">
            <v>76625168600</v>
          </cell>
        </row>
        <row r="262">
          <cell r="A262" t="str">
            <v>2007.02.02</v>
          </cell>
          <cell r="B262" t="str">
            <v>USD_TOD</v>
          </cell>
          <cell r="C262">
            <v>1</v>
          </cell>
          <cell r="D262">
            <v>8037069397624</v>
          </cell>
          <cell r="E262">
            <v>63804816000</v>
          </cell>
        </row>
        <row r="263">
          <cell r="A263" t="str">
            <v>2007.02.05</v>
          </cell>
          <cell r="B263" t="str">
            <v>USD_TOD</v>
          </cell>
          <cell r="C263">
            <v>1</v>
          </cell>
          <cell r="D263">
            <v>9130967498324</v>
          </cell>
          <cell r="E263">
            <v>72728783400</v>
          </cell>
        </row>
        <row r="264">
          <cell r="A264" t="str">
            <v>2007.02.06</v>
          </cell>
          <cell r="B264" t="str">
            <v>USD_TOD</v>
          </cell>
          <cell r="C264">
            <v>1</v>
          </cell>
          <cell r="D264">
            <v>3794078483330</v>
          </cell>
          <cell r="E264">
            <v>30215361600</v>
          </cell>
        </row>
        <row r="265">
          <cell r="A265" t="str">
            <v>2007.02.07</v>
          </cell>
          <cell r="B265" t="str">
            <v>USD_TOD</v>
          </cell>
          <cell r="C265">
            <v>1</v>
          </cell>
          <cell r="D265">
            <v>5076603314088</v>
          </cell>
          <cell r="E265">
            <v>40412784900</v>
          </cell>
        </row>
        <row r="266">
          <cell r="A266" t="str">
            <v>2007.02.08</v>
          </cell>
          <cell r="B266" t="str">
            <v>USD_TOD</v>
          </cell>
          <cell r="C266">
            <v>1</v>
          </cell>
          <cell r="D266">
            <v>3874893642444</v>
          </cell>
          <cell r="E266">
            <v>30879640500</v>
          </cell>
        </row>
        <row r="267">
          <cell r="A267" t="str">
            <v>2007.02.09</v>
          </cell>
          <cell r="B267" t="str">
            <v>USD_TOD</v>
          </cell>
          <cell r="C267">
            <v>1</v>
          </cell>
          <cell r="D267">
            <v>6609794465849</v>
          </cell>
          <cell r="E267">
            <v>52889462800</v>
          </cell>
        </row>
        <row r="268">
          <cell r="A268" t="str">
            <v>2007.02.12</v>
          </cell>
          <cell r="B268" t="str">
            <v>USD_TOD</v>
          </cell>
          <cell r="C268">
            <v>1</v>
          </cell>
          <cell r="D268">
            <v>3998284185189.5</v>
          </cell>
          <cell r="E268">
            <v>32087966650</v>
          </cell>
        </row>
        <row r="269">
          <cell r="A269" t="str">
            <v>2007.02.13</v>
          </cell>
          <cell r="B269" t="str">
            <v>USD_TOD</v>
          </cell>
          <cell r="C269">
            <v>1</v>
          </cell>
          <cell r="D269">
            <v>4578748968875.5</v>
          </cell>
          <cell r="E269">
            <v>36867347850</v>
          </cell>
        </row>
        <row r="270">
          <cell r="A270" t="str">
            <v>2007.02.14</v>
          </cell>
          <cell r="B270" t="str">
            <v>USD_TOD</v>
          </cell>
          <cell r="C270">
            <v>1</v>
          </cell>
          <cell r="D270">
            <v>3109695563573</v>
          </cell>
          <cell r="E270">
            <v>25085721700</v>
          </cell>
        </row>
        <row r="271">
          <cell r="A271" t="str">
            <v>2007.02.15</v>
          </cell>
          <cell r="B271" t="str">
            <v>USD_TOD</v>
          </cell>
          <cell r="C271">
            <v>1</v>
          </cell>
          <cell r="D271">
            <v>3685230120876</v>
          </cell>
          <cell r="E271">
            <v>29701970400</v>
          </cell>
        </row>
        <row r="272">
          <cell r="A272" t="str">
            <v>2007.02.16</v>
          </cell>
          <cell r="B272" t="str">
            <v>USD_TOD</v>
          </cell>
          <cell r="C272">
            <v>1</v>
          </cell>
          <cell r="D272">
            <v>4374473709436.5</v>
          </cell>
          <cell r="E272">
            <v>35141938450</v>
          </cell>
        </row>
        <row r="273">
          <cell r="A273" t="str">
            <v>2007.02.20</v>
          </cell>
          <cell r="B273" t="str">
            <v>USD_TOD</v>
          </cell>
          <cell r="C273">
            <v>1</v>
          </cell>
          <cell r="D273">
            <v>1781125676793.5</v>
          </cell>
          <cell r="E273">
            <v>14288506150</v>
          </cell>
        </row>
        <row r="274">
          <cell r="A274" t="str">
            <v>2007.02.21</v>
          </cell>
          <cell r="B274" t="str">
            <v>USD_TOD</v>
          </cell>
          <cell r="C274">
            <v>1</v>
          </cell>
          <cell r="D274">
            <v>4643595288047.5</v>
          </cell>
          <cell r="E274">
            <v>37243630350</v>
          </cell>
        </row>
        <row r="275">
          <cell r="A275" t="str">
            <v>2007.02.22</v>
          </cell>
          <cell r="B275" t="str">
            <v>USD_TOD</v>
          </cell>
          <cell r="C275">
            <v>1</v>
          </cell>
          <cell r="D275">
            <v>6270973751114.5</v>
          </cell>
          <cell r="E275">
            <v>50398624850</v>
          </cell>
        </row>
        <row r="276">
          <cell r="A276" t="str">
            <v>2007.02.23</v>
          </cell>
          <cell r="B276" t="str">
            <v>USD_TOD</v>
          </cell>
          <cell r="C276">
            <v>1</v>
          </cell>
          <cell r="D276">
            <v>7110331296822.5</v>
          </cell>
          <cell r="E276">
            <v>57452079450</v>
          </cell>
        </row>
        <row r="277">
          <cell r="A277" t="str">
            <v>2007.02.26</v>
          </cell>
          <cell r="B277" t="str">
            <v>USD_TOD</v>
          </cell>
          <cell r="C277">
            <v>1</v>
          </cell>
          <cell r="D277">
            <v>4519145136015</v>
          </cell>
          <cell r="E277">
            <v>36534246800</v>
          </cell>
        </row>
        <row r="278">
          <cell r="A278" t="str">
            <v>2007.02.27</v>
          </cell>
          <cell r="B278" t="str">
            <v>USD_TOD</v>
          </cell>
          <cell r="C278">
            <v>1</v>
          </cell>
          <cell r="D278">
            <v>3355775299500.5</v>
          </cell>
          <cell r="E278">
            <v>27120446750</v>
          </cell>
        </row>
        <row r="279">
          <cell r="A279" t="str">
            <v>2007.02.28</v>
          </cell>
          <cell r="B279" t="str">
            <v>USD_TOD</v>
          </cell>
          <cell r="C279">
            <v>1</v>
          </cell>
          <cell r="D279">
            <v>3252595887850.5</v>
          </cell>
          <cell r="E279">
            <v>26127904050</v>
          </cell>
        </row>
        <row r="280">
          <cell r="A280" t="str">
            <v>2007.03.01</v>
          </cell>
          <cell r="B280" t="str">
            <v>USD_TOD</v>
          </cell>
          <cell r="C280">
            <v>1</v>
          </cell>
          <cell r="D280">
            <v>4537021647220</v>
          </cell>
          <cell r="E280">
            <v>36338676500</v>
          </cell>
        </row>
        <row r="281">
          <cell r="A281" t="str">
            <v>2007.03.02</v>
          </cell>
          <cell r="B281" t="str">
            <v>USD_TOD</v>
          </cell>
          <cell r="C281">
            <v>1</v>
          </cell>
          <cell r="D281">
            <v>4348651461742</v>
          </cell>
          <cell r="E281">
            <v>34717025100</v>
          </cell>
        </row>
        <row r="282">
          <cell r="A282" t="str">
            <v>2007.03.05</v>
          </cell>
          <cell r="B282" t="str">
            <v>USD_TOD</v>
          </cell>
          <cell r="C282">
            <v>1</v>
          </cell>
          <cell r="D282">
            <v>2271193921330.5</v>
          </cell>
          <cell r="E282">
            <v>18110925550</v>
          </cell>
        </row>
        <row r="283">
          <cell r="A283" t="str">
            <v>2007.03.06</v>
          </cell>
          <cell r="B283" t="str">
            <v>USD_TOD</v>
          </cell>
          <cell r="C283">
            <v>1</v>
          </cell>
          <cell r="D283">
            <v>7449439253756</v>
          </cell>
          <cell r="E283">
            <v>59666953600</v>
          </cell>
        </row>
        <row r="284">
          <cell r="A284" t="str">
            <v>2007.03.07</v>
          </cell>
          <cell r="B284" t="str">
            <v>USD_TOD</v>
          </cell>
          <cell r="C284">
            <v>1</v>
          </cell>
          <cell r="D284">
            <v>12934745883475.5</v>
          </cell>
          <cell r="E284">
            <v>104061203650</v>
          </cell>
        </row>
        <row r="285">
          <cell r="A285" t="str">
            <v>2007.03.12</v>
          </cell>
          <cell r="B285" t="str">
            <v>USD_TOD</v>
          </cell>
          <cell r="C285">
            <v>1</v>
          </cell>
          <cell r="D285">
            <v>10245475237517.5</v>
          </cell>
          <cell r="E285">
            <v>83025755450</v>
          </cell>
        </row>
        <row r="286">
          <cell r="A286" t="str">
            <v>2007.03.13</v>
          </cell>
          <cell r="B286" t="str">
            <v>USD_TOD</v>
          </cell>
          <cell r="C286">
            <v>1</v>
          </cell>
          <cell r="D286">
            <v>5554312610719.5</v>
          </cell>
          <cell r="E286">
            <v>45002968850</v>
          </cell>
        </row>
        <row r="287">
          <cell r="A287" t="str">
            <v>2007.03.14</v>
          </cell>
          <cell r="B287" t="str">
            <v>USD_TOD</v>
          </cell>
          <cell r="C287">
            <v>1</v>
          </cell>
          <cell r="D287">
            <v>6806923323686</v>
          </cell>
          <cell r="E287">
            <v>55004256800</v>
          </cell>
        </row>
        <row r="288">
          <cell r="A288" t="str">
            <v>2007.03.15</v>
          </cell>
          <cell r="B288" t="str">
            <v>USD_TOD</v>
          </cell>
          <cell r="C288">
            <v>1</v>
          </cell>
          <cell r="D288">
            <v>5751157415608</v>
          </cell>
          <cell r="E288">
            <v>46357054600</v>
          </cell>
        </row>
        <row r="289">
          <cell r="A289" t="str">
            <v>2007.03.16</v>
          </cell>
          <cell r="B289" t="str">
            <v>USD_TOD</v>
          </cell>
          <cell r="C289">
            <v>1</v>
          </cell>
          <cell r="D289">
            <v>2901535477876</v>
          </cell>
          <cell r="E289">
            <v>23388902600</v>
          </cell>
        </row>
        <row r="290">
          <cell r="A290" t="str">
            <v>2007.03.19</v>
          </cell>
          <cell r="B290" t="str">
            <v>USD_TOD</v>
          </cell>
          <cell r="C290">
            <v>1</v>
          </cell>
          <cell r="D290">
            <v>3212525430107.5</v>
          </cell>
          <cell r="E290">
            <v>25972095750</v>
          </cell>
        </row>
        <row r="291">
          <cell r="A291" t="str">
            <v>2007.03.20</v>
          </cell>
          <cell r="B291" t="str">
            <v>USD_TOD</v>
          </cell>
          <cell r="C291">
            <v>1</v>
          </cell>
          <cell r="D291">
            <v>4567728248539.5</v>
          </cell>
          <cell r="E291">
            <v>36877465850</v>
          </cell>
        </row>
        <row r="292">
          <cell r="A292" t="str">
            <v>2007.03.21</v>
          </cell>
          <cell r="B292" t="str">
            <v>USD_TOD</v>
          </cell>
          <cell r="C292">
            <v>1</v>
          </cell>
          <cell r="D292">
            <v>6346157446535</v>
          </cell>
          <cell r="E292">
            <v>51199984600</v>
          </cell>
        </row>
        <row r="293">
          <cell r="A293" t="str">
            <v>2007.03.26</v>
          </cell>
          <cell r="B293" t="str">
            <v>USD_TOD</v>
          </cell>
          <cell r="C293">
            <v>1</v>
          </cell>
          <cell r="D293">
            <v>6599182720641</v>
          </cell>
          <cell r="E293">
            <v>53503821300</v>
          </cell>
        </row>
        <row r="294">
          <cell r="A294" t="str">
            <v>2007.03.27</v>
          </cell>
          <cell r="B294" t="str">
            <v>USD_TOD</v>
          </cell>
          <cell r="C294">
            <v>1</v>
          </cell>
          <cell r="D294">
            <v>4301678929337</v>
          </cell>
          <cell r="E294">
            <v>34746653400</v>
          </cell>
        </row>
        <row r="295">
          <cell r="A295" t="str">
            <v>2007.03.28</v>
          </cell>
          <cell r="B295" t="str">
            <v>USD_TOD</v>
          </cell>
          <cell r="C295">
            <v>1</v>
          </cell>
          <cell r="D295">
            <v>3942698527482.5</v>
          </cell>
          <cell r="E295">
            <v>31809954750</v>
          </cell>
        </row>
        <row r="296">
          <cell r="A296" t="str">
            <v>2007.03.29</v>
          </cell>
          <cell r="B296" t="str">
            <v>USD_TOD</v>
          </cell>
          <cell r="C296">
            <v>1</v>
          </cell>
          <cell r="D296">
            <v>5157599002078.5</v>
          </cell>
          <cell r="E296">
            <v>41670539250</v>
          </cell>
        </row>
        <row r="297">
          <cell r="A297" t="str">
            <v>2007.03.30</v>
          </cell>
          <cell r="B297" t="str">
            <v>USD_TOD</v>
          </cell>
          <cell r="C297">
            <v>1</v>
          </cell>
          <cell r="D297">
            <v>5283887076348.5</v>
          </cell>
          <cell r="E297">
            <v>42657837850</v>
          </cell>
        </row>
        <row r="298">
          <cell r="A298" t="str">
            <v>2007.04.02</v>
          </cell>
          <cell r="B298" t="str">
            <v>USD_TOD</v>
          </cell>
          <cell r="C298">
            <v>1</v>
          </cell>
          <cell r="D298">
            <v>3292431414920</v>
          </cell>
          <cell r="E298">
            <v>26674454000</v>
          </cell>
        </row>
        <row r="299">
          <cell r="A299" t="str">
            <v>2007.04.03</v>
          </cell>
          <cell r="B299" t="str">
            <v>USD_TOD</v>
          </cell>
          <cell r="C299">
            <v>1</v>
          </cell>
          <cell r="D299">
            <v>3107165097799</v>
          </cell>
          <cell r="E299">
            <v>25141100500</v>
          </cell>
        </row>
        <row r="300">
          <cell r="A300" t="str">
            <v>2007.04.04</v>
          </cell>
          <cell r="B300" t="str">
            <v>USD_TOD</v>
          </cell>
          <cell r="C300">
            <v>1</v>
          </cell>
          <cell r="D300">
            <v>8857720627440.5</v>
          </cell>
          <cell r="E300">
            <v>71691934950</v>
          </cell>
        </row>
        <row r="301">
          <cell r="A301" t="str">
            <v>2007.04.05</v>
          </cell>
          <cell r="B301" t="str">
            <v>USD_TOD</v>
          </cell>
          <cell r="C301">
            <v>1</v>
          </cell>
          <cell r="D301">
            <v>5888622157922.5</v>
          </cell>
          <cell r="E301">
            <v>47707858750</v>
          </cell>
        </row>
        <row r="302">
          <cell r="A302" t="str">
            <v>2007.04.06</v>
          </cell>
          <cell r="B302" t="str">
            <v>USD_TOD</v>
          </cell>
          <cell r="C302">
            <v>1</v>
          </cell>
          <cell r="D302">
            <v>4765983733868</v>
          </cell>
          <cell r="E302">
            <v>38590497700</v>
          </cell>
        </row>
        <row r="303">
          <cell r="A303" t="str">
            <v>2007.04.09</v>
          </cell>
          <cell r="B303" t="str">
            <v>USD_TOD</v>
          </cell>
          <cell r="C303">
            <v>1</v>
          </cell>
          <cell r="D303">
            <v>4230084411866.5</v>
          </cell>
          <cell r="E303">
            <v>34386247250</v>
          </cell>
        </row>
        <row r="304">
          <cell r="A304" t="str">
            <v>2007.04.10</v>
          </cell>
          <cell r="B304" t="str">
            <v>USD_TOD</v>
          </cell>
          <cell r="C304">
            <v>1</v>
          </cell>
          <cell r="D304">
            <v>8068395100224.5</v>
          </cell>
          <cell r="E304">
            <v>65654695550</v>
          </cell>
        </row>
        <row r="305">
          <cell r="A305" t="str">
            <v>2007.04.11</v>
          </cell>
          <cell r="B305" t="str">
            <v>USD_TOD</v>
          </cell>
          <cell r="C305">
            <v>1</v>
          </cell>
          <cell r="D305">
            <v>6487935899752.5</v>
          </cell>
          <cell r="E305">
            <v>52989119450</v>
          </cell>
        </row>
        <row r="306">
          <cell r="A306" t="str">
            <v>2007.04.12</v>
          </cell>
          <cell r="B306" t="str">
            <v>USD_TOD</v>
          </cell>
          <cell r="C306">
            <v>1</v>
          </cell>
          <cell r="D306">
            <v>3952581875935.5</v>
          </cell>
          <cell r="E306">
            <v>32359807350</v>
          </cell>
        </row>
        <row r="307">
          <cell r="A307" t="str">
            <v>2007.04.13</v>
          </cell>
          <cell r="B307" t="str">
            <v>USD_TOD</v>
          </cell>
          <cell r="C307">
            <v>1</v>
          </cell>
          <cell r="D307">
            <v>6781522209747.5</v>
          </cell>
          <cell r="E307">
            <v>55625863550</v>
          </cell>
        </row>
        <row r="308">
          <cell r="A308" t="str">
            <v>2007.04.16</v>
          </cell>
          <cell r="B308" t="str">
            <v>USD_TOD</v>
          </cell>
          <cell r="C308">
            <v>1</v>
          </cell>
          <cell r="D308">
            <v>13597191945043</v>
          </cell>
          <cell r="E308">
            <v>111639532200</v>
          </cell>
        </row>
        <row r="309">
          <cell r="A309" t="str">
            <v>2007.04.17</v>
          </cell>
          <cell r="B309" t="str">
            <v>USD_TOD</v>
          </cell>
          <cell r="C309">
            <v>1</v>
          </cell>
          <cell r="D309">
            <v>5252351678130.5</v>
          </cell>
          <cell r="E309">
            <v>43020878550</v>
          </cell>
        </row>
        <row r="310">
          <cell r="A310" t="str">
            <v>2007.04.18</v>
          </cell>
          <cell r="B310" t="str">
            <v>USD_TOD</v>
          </cell>
          <cell r="C310">
            <v>1</v>
          </cell>
          <cell r="D310">
            <v>9046112476262</v>
          </cell>
          <cell r="E310">
            <v>73942283600</v>
          </cell>
        </row>
        <row r="311">
          <cell r="A311" t="str">
            <v>2007.04.19</v>
          </cell>
          <cell r="B311" t="str">
            <v>USD_TOD</v>
          </cell>
          <cell r="C311">
            <v>1</v>
          </cell>
          <cell r="D311">
            <v>6924997021956</v>
          </cell>
          <cell r="E311">
            <v>56863097700</v>
          </cell>
        </row>
        <row r="312">
          <cell r="A312" t="str">
            <v>2007.04.20</v>
          </cell>
          <cell r="B312" t="str">
            <v>USD_TOD</v>
          </cell>
          <cell r="C312">
            <v>1</v>
          </cell>
          <cell r="D312">
            <v>7049496565296.5</v>
          </cell>
          <cell r="E312">
            <v>58195464750</v>
          </cell>
        </row>
        <row r="313">
          <cell r="A313" t="str">
            <v>2007.04.23</v>
          </cell>
          <cell r="B313" t="str">
            <v>USD_TOD</v>
          </cell>
          <cell r="C313">
            <v>1</v>
          </cell>
          <cell r="D313">
            <v>3011114059756</v>
          </cell>
          <cell r="E313">
            <v>24889574900</v>
          </cell>
        </row>
        <row r="314">
          <cell r="A314" t="str">
            <v>2007.04.24</v>
          </cell>
          <cell r="B314" t="str">
            <v>USD_TOD</v>
          </cell>
          <cell r="C314">
            <v>1</v>
          </cell>
          <cell r="D314">
            <v>4558342873835</v>
          </cell>
          <cell r="E314">
            <v>37648582000</v>
          </cell>
        </row>
        <row r="315">
          <cell r="A315" t="str">
            <v>2007.04.25</v>
          </cell>
          <cell r="B315" t="str">
            <v>USD_TOD</v>
          </cell>
          <cell r="C315">
            <v>1</v>
          </cell>
          <cell r="D315">
            <v>3502507312657.5</v>
          </cell>
          <cell r="E315">
            <v>28954130950</v>
          </cell>
        </row>
        <row r="316">
          <cell r="A316" t="str">
            <v>2007.04.26</v>
          </cell>
          <cell r="B316" t="str">
            <v>USD_TOD</v>
          </cell>
          <cell r="C316">
            <v>1</v>
          </cell>
          <cell r="D316">
            <v>5115602004231</v>
          </cell>
          <cell r="E316">
            <v>42393831000</v>
          </cell>
        </row>
        <row r="317">
          <cell r="A317" t="str">
            <v>2007.04.27</v>
          </cell>
          <cell r="B317" t="str">
            <v>USD_TOD</v>
          </cell>
          <cell r="C317">
            <v>1</v>
          </cell>
          <cell r="D317">
            <v>8308670494360</v>
          </cell>
          <cell r="E317">
            <v>69225342300</v>
          </cell>
        </row>
        <row r="318">
          <cell r="A318" t="str">
            <v>2007.04.30</v>
          </cell>
          <cell r="B318" t="str">
            <v>USD_TOD</v>
          </cell>
          <cell r="C318">
            <v>1</v>
          </cell>
          <cell r="D318">
            <v>5205724839382</v>
          </cell>
          <cell r="E318">
            <v>43315655400</v>
          </cell>
        </row>
        <row r="319">
          <cell r="A319" t="str">
            <v>2007.05.02</v>
          </cell>
          <cell r="B319" t="str">
            <v>USD_TOD</v>
          </cell>
          <cell r="C319">
            <v>1</v>
          </cell>
          <cell r="D319">
            <v>3582759207157</v>
          </cell>
          <cell r="E319">
            <v>29802713000</v>
          </cell>
        </row>
        <row r="320">
          <cell r="A320" t="str">
            <v>2007.05.03</v>
          </cell>
          <cell r="B320" t="str">
            <v>USD_TOD</v>
          </cell>
          <cell r="C320">
            <v>1</v>
          </cell>
          <cell r="D320">
            <v>4636594239447</v>
          </cell>
          <cell r="E320">
            <v>38702063600</v>
          </cell>
        </row>
        <row r="321">
          <cell r="A321" t="str">
            <v>2007.05.04</v>
          </cell>
          <cell r="B321" t="str">
            <v>USD_TOD</v>
          </cell>
          <cell r="C321">
            <v>1</v>
          </cell>
          <cell r="D321">
            <v>7056953479412</v>
          </cell>
          <cell r="E321">
            <v>59165577100</v>
          </cell>
        </row>
        <row r="322">
          <cell r="A322" t="str">
            <v>2007.05.07</v>
          </cell>
          <cell r="B322" t="str">
            <v>USD_TOD</v>
          </cell>
          <cell r="C322">
            <v>1</v>
          </cell>
          <cell r="D322">
            <v>6768714697727.5</v>
          </cell>
          <cell r="E322">
            <v>56977852650</v>
          </cell>
        </row>
        <row r="323">
          <cell r="A323" t="str">
            <v>2007.05.08</v>
          </cell>
          <cell r="B323" t="str">
            <v>USD_TOD</v>
          </cell>
          <cell r="C323">
            <v>1</v>
          </cell>
          <cell r="D323">
            <v>2951914301745</v>
          </cell>
          <cell r="E323">
            <v>24685849900</v>
          </cell>
        </row>
        <row r="324">
          <cell r="A324" t="str">
            <v>2007.05.10</v>
          </cell>
          <cell r="B324" t="str">
            <v>USD_TOD</v>
          </cell>
          <cell r="C324">
            <v>1</v>
          </cell>
          <cell r="D324">
            <v>3685261295924</v>
          </cell>
          <cell r="E324">
            <v>30649760800</v>
          </cell>
        </row>
        <row r="325">
          <cell r="A325" t="str">
            <v>2007.05.11</v>
          </cell>
          <cell r="B325" t="str">
            <v>USD_TOD</v>
          </cell>
          <cell r="C325">
            <v>1</v>
          </cell>
          <cell r="D325">
            <v>7622476530167</v>
          </cell>
          <cell r="E325">
            <v>63262773600</v>
          </cell>
        </row>
        <row r="326">
          <cell r="A326" t="str">
            <v>2007.05.14</v>
          </cell>
          <cell r="B326" t="str">
            <v>USD_TOD</v>
          </cell>
          <cell r="C326">
            <v>1</v>
          </cell>
          <cell r="D326">
            <v>5455558949283</v>
          </cell>
          <cell r="E326">
            <v>45421373100</v>
          </cell>
        </row>
        <row r="327">
          <cell r="A327" t="str">
            <v>2007.05.15</v>
          </cell>
          <cell r="B327" t="str">
            <v>USD_TOD</v>
          </cell>
          <cell r="C327">
            <v>1</v>
          </cell>
          <cell r="D327">
            <v>6535730562924.5</v>
          </cell>
          <cell r="E327">
            <v>54670393650</v>
          </cell>
        </row>
        <row r="328">
          <cell r="A328" t="str">
            <v>2007.05.16</v>
          </cell>
          <cell r="B328" t="str">
            <v>USD_TOD</v>
          </cell>
          <cell r="C328">
            <v>1</v>
          </cell>
          <cell r="D328">
            <v>5782185569872</v>
          </cell>
          <cell r="E328">
            <v>48328020900</v>
          </cell>
        </row>
        <row r="329">
          <cell r="A329" t="str">
            <v>2007.05.17</v>
          </cell>
          <cell r="B329" t="str">
            <v>USD_TOD</v>
          </cell>
          <cell r="C329">
            <v>1</v>
          </cell>
          <cell r="D329">
            <v>9852651154400.5</v>
          </cell>
          <cell r="E329">
            <v>81763727550</v>
          </cell>
        </row>
        <row r="330">
          <cell r="A330" t="str">
            <v>2007.05.18</v>
          </cell>
          <cell r="B330" t="str">
            <v>USD_TOD</v>
          </cell>
          <cell r="C330">
            <v>1</v>
          </cell>
          <cell r="D330">
            <v>8394708333575</v>
          </cell>
          <cell r="E330">
            <v>69695130700</v>
          </cell>
        </row>
        <row r="331">
          <cell r="A331" t="str">
            <v>2007.05.21</v>
          </cell>
          <cell r="B331" t="str">
            <v>USD_TOD</v>
          </cell>
          <cell r="C331">
            <v>1</v>
          </cell>
          <cell r="D331">
            <v>4854341383235</v>
          </cell>
          <cell r="E331">
            <v>40398382700</v>
          </cell>
        </row>
        <row r="332">
          <cell r="A332" t="str">
            <v>2007.05.22</v>
          </cell>
          <cell r="B332" t="str">
            <v>USD_TOD</v>
          </cell>
          <cell r="C332">
            <v>1</v>
          </cell>
          <cell r="D332">
            <v>2627102030928.5</v>
          </cell>
          <cell r="E332">
            <v>21865639450</v>
          </cell>
        </row>
        <row r="333">
          <cell r="A333" t="str">
            <v>2007.05.23</v>
          </cell>
          <cell r="B333" t="str">
            <v>USD_TOD</v>
          </cell>
          <cell r="C333">
            <v>1</v>
          </cell>
          <cell r="D333">
            <v>8007422985122</v>
          </cell>
          <cell r="E333">
            <v>66730858200</v>
          </cell>
        </row>
        <row r="334">
          <cell r="A334" t="str">
            <v>2007.05.24</v>
          </cell>
          <cell r="B334" t="str">
            <v>USD_TOD</v>
          </cell>
          <cell r="C334">
            <v>1</v>
          </cell>
          <cell r="D334">
            <v>4452506020172.5</v>
          </cell>
          <cell r="E334">
            <v>36980295550</v>
          </cell>
        </row>
        <row r="335">
          <cell r="A335" t="str">
            <v>2007.05.25</v>
          </cell>
          <cell r="B335" t="str">
            <v>USD_TOD</v>
          </cell>
          <cell r="C335">
            <v>1</v>
          </cell>
          <cell r="D335">
            <v>6184272677804.5</v>
          </cell>
          <cell r="E335">
            <v>51080178350</v>
          </cell>
        </row>
        <row r="336">
          <cell r="A336" t="str">
            <v>2007.05.29</v>
          </cell>
          <cell r="B336" t="str">
            <v>USD_TOD</v>
          </cell>
          <cell r="C336">
            <v>1</v>
          </cell>
          <cell r="D336">
            <v>2619065641260.5</v>
          </cell>
          <cell r="E336">
            <v>21465224450</v>
          </cell>
        </row>
        <row r="337">
          <cell r="A337" t="str">
            <v>2007.05.30</v>
          </cell>
          <cell r="B337" t="str">
            <v>USD_TOD</v>
          </cell>
          <cell r="C337">
            <v>1</v>
          </cell>
          <cell r="D337">
            <v>6937513912855</v>
          </cell>
          <cell r="E337">
            <v>57030505800</v>
          </cell>
        </row>
        <row r="338">
          <cell r="A338" t="str">
            <v>2007.05.31</v>
          </cell>
          <cell r="B338" t="str">
            <v>USD_TOD</v>
          </cell>
          <cell r="C338">
            <v>1</v>
          </cell>
          <cell r="D338">
            <v>2911485930830.5</v>
          </cell>
          <cell r="E338">
            <v>23767943250</v>
          </cell>
        </row>
        <row r="339">
          <cell r="A339" t="str">
            <v>2007.06.01</v>
          </cell>
          <cell r="B339" t="str">
            <v>USD_TOD</v>
          </cell>
          <cell r="C339">
            <v>1</v>
          </cell>
          <cell r="D339">
            <v>6519510136176.5</v>
          </cell>
          <cell r="E339">
            <v>53339905750</v>
          </cell>
        </row>
        <row r="340">
          <cell r="A340" t="str">
            <v>2007.06.04</v>
          </cell>
          <cell r="B340" t="str">
            <v>USD_TOD</v>
          </cell>
          <cell r="C340">
            <v>1</v>
          </cell>
          <cell r="D340">
            <v>4261548765566.5</v>
          </cell>
          <cell r="E340">
            <v>34987556850</v>
          </cell>
        </row>
        <row r="341">
          <cell r="A341" t="str">
            <v>2007.06.05</v>
          </cell>
          <cell r="B341" t="str">
            <v>USD_TOD</v>
          </cell>
          <cell r="C341">
            <v>1</v>
          </cell>
          <cell r="D341">
            <v>9807763001661.5</v>
          </cell>
          <cell r="E341">
            <v>80579537250</v>
          </cell>
        </row>
        <row r="342">
          <cell r="A342" t="str">
            <v>2007.06.06</v>
          </cell>
          <cell r="B342" t="str">
            <v>USD_TOD</v>
          </cell>
          <cell r="C342">
            <v>1</v>
          </cell>
          <cell r="D342">
            <v>16466687774569</v>
          </cell>
          <cell r="E342">
            <v>136100586300</v>
          </cell>
        </row>
        <row r="343">
          <cell r="A343" t="str">
            <v>2007.06.07</v>
          </cell>
          <cell r="B343" t="str">
            <v>USD_TOD</v>
          </cell>
          <cell r="C343">
            <v>1</v>
          </cell>
          <cell r="D343">
            <v>7166617977188</v>
          </cell>
          <cell r="E343">
            <v>59240361400</v>
          </cell>
        </row>
        <row r="344">
          <cell r="A344" t="str">
            <v>2007.06.08</v>
          </cell>
          <cell r="B344" t="str">
            <v>USD_TOD</v>
          </cell>
          <cell r="C344">
            <v>1</v>
          </cell>
          <cell r="D344">
            <v>3560104553673</v>
          </cell>
          <cell r="E344">
            <v>29352367500</v>
          </cell>
        </row>
        <row r="345">
          <cell r="A345" t="str">
            <v>2007.06.11</v>
          </cell>
          <cell r="B345" t="str">
            <v>USD_TOD</v>
          </cell>
          <cell r="C345">
            <v>1</v>
          </cell>
          <cell r="D345">
            <v>9822380522721.5</v>
          </cell>
          <cell r="E345">
            <v>80595814350</v>
          </cell>
        </row>
        <row r="346">
          <cell r="A346" t="str">
            <v>2007.06.12</v>
          </cell>
          <cell r="B346" t="str">
            <v>USD_TOD</v>
          </cell>
          <cell r="C346">
            <v>1</v>
          </cell>
          <cell r="D346">
            <v>4231405990571.5</v>
          </cell>
          <cell r="E346">
            <v>34735310150</v>
          </cell>
        </row>
        <row r="347">
          <cell r="A347" t="str">
            <v>2007.06.13</v>
          </cell>
          <cell r="B347" t="str">
            <v>USD_TOD</v>
          </cell>
          <cell r="C347">
            <v>1</v>
          </cell>
          <cell r="D347">
            <v>4121976846093.5</v>
          </cell>
          <cell r="E347">
            <v>33814723750</v>
          </cell>
        </row>
        <row r="348">
          <cell r="A348" t="str">
            <v>2007.06.14</v>
          </cell>
          <cell r="B348" t="str">
            <v>USD_TOD</v>
          </cell>
          <cell r="C348">
            <v>1</v>
          </cell>
          <cell r="D348">
            <v>7699973475184</v>
          </cell>
          <cell r="E348">
            <v>63211909400</v>
          </cell>
        </row>
        <row r="349">
          <cell r="A349" t="str">
            <v>2007.06.15</v>
          </cell>
          <cell r="B349" t="str">
            <v>USD_TOD</v>
          </cell>
          <cell r="C349">
            <v>1</v>
          </cell>
          <cell r="D349">
            <v>22667685612040.5</v>
          </cell>
          <cell r="E349">
            <v>184790034350</v>
          </cell>
        </row>
        <row r="350">
          <cell r="A350" t="str">
            <v>2007.06.18</v>
          </cell>
          <cell r="B350" t="str">
            <v>USD_TOD</v>
          </cell>
          <cell r="C350">
            <v>1</v>
          </cell>
          <cell r="D350">
            <v>5432690523386</v>
          </cell>
          <cell r="E350">
            <v>44420778600</v>
          </cell>
        </row>
        <row r="351">
          <cell r="A351" t="str">
            <v>2007.06.19</v>
          </cell>
          <cell r="B351" t="str">
            <v>USD_TOD</v>
          </cell>
          <cell r="C351">
            <v>1</v>
          </cell>
          <cell r="D351">
            <v>10051120846698</v>
          </cell>
          <cell r="E351">
            <v>82082051900</v>
          </cell>
        </row>
        <row r="352">
          <cell r="A352" t="str">
            <v>2007.06.20</v>
          </cell>
          <cell r="B352" t="str">
            <v>USD_TOD</v>
          </cell>
          <cell r="C352">
            <v>1</v>
          </cell>
          <cell r="D352">
            <v>5574453527996.5</v>
          </cell>
          <cell r="E352">
            <v>45296947350</v>
          </cell>
        </row>
        <row r="353">
          <cell r="A353" t="str">
            <v>2007.06.21</v>
          </cell>
          <cell r="B353" t="str">
            <v>USD_TOD</v>
          </cell>
          <cell r="C353">
            <v>1</v>
          </cell>
          <cell r="D353">
            <v>11330637495143.5</v>
          </cell>
          <cell r="E353">
            <v>92076190650</v>
          </cell>
        </row>
        <row r="354">
          <cell r="A354" t="str">
            <v>2007.06.22</v>
          </cell>
          <cell r="B354" t="str">
            <v>USD_TOD</v>
          </cell>
          <cell r="C354">
            <v>1</v>
          </cell>
          <cell r="D354">
            <v>13601696767520</v>
          </cell>
          <cell r="E354">
            <v>110894983000</v>
          </cell>
        </row>
        <row r="355">
          <cell r="A355" t="str">
            <v>2007.06.25</v>
          </cell>
          <cell r="B355" t="str">
            <v>USD_TOD</v>
          </cell>
          <cell r="C355">
            <v>1</v>
          </cell>
          <cell r="D355">
            <v>7649601872442</v>
          </cell>
          <cell r="E355">
            <v>62537339500</v>
          </cell>
        </row>
        <row r="356">
          <cell r="A356" t="str">
            <v>2007.06.26</v>
          </cell>
          <cell r="B356" t="str">
            <v>USD_TOD</v>
          </cell>
          <cell r="C356">
            <v>1</v>
          </cell>
          <cell r="D356">
            <v>7165367189556.5</v>
          </cell>
          <cell r="E356">
            <v>58875671850</v>
          </cell>
        </row>
        <row r="357">
          <cell r="A357" t="str">
            <v>2007.06.27</v>
          </cell>
          <cell r="B357" t="str">
            <v>USD_TOD</v>
          </cell>
          <cell r="C357">
            <v>1</v>
          </cell>
          <cell r="D357">
            <v>12424383261472</v>
          </cell>
          <cell r="E357">
            <v>102564050700</v>
          </cell>
        </row>
        <row r="358">
          <cell r="A358" t="str">
            <v>2007.06.28</v>
          </cell>
          <cell r="B358" t="str">
            <v>USD_TOD</v>
          </cell>
          <cell r="C358">
            <v>1</v>
          </cell>
          <cell r="D358">
            <v>7007364769990</v>
          </cell>
          <cell r="E358">
            <v>57457528000</v>
          </cell>
        </row>
        <row r="359">
          <cell r="A359" t="str">
            <v>2007.06.29</v>
          </cell>
          <cell r="B359" t="str">
            <v>USD_TOD</v>
          </cell>
          <cell r="C359">
            <v>1</v>
          </cell>
          <cell r="D359">
            <v>16015692955432</v>
          </cell>
          <cell r="E359">
            <v>130921310900</v>
          </cell>
        </row>
        <row r="360">
          <cell r="A360" t="str">
            <v>2007.07.02</v>
          </cell>
          <cell r="B360" t="str">
            <v>USD_TOD</v>
          </cell>
          <cell r="C360">
            <v>1</v>
          </cell>
          <cell r="D360">
            <v>9101284039282.5</v>
          </cell>
          <cell r="E360">
            <v>74711556350</v>
          </cell>
        </row>
        <row r="361">
          <cell r="A361" t="str">
            <v>2007.07.03</v>
          </cell>
          <cell r="B361" t="str">
            <v>USD_TOD</v>
          </cell>
          <cell r="C361">
            <v>1</v>
          </cell>
          <cell r="D361">
            <v>10758246662226</v>
          </cell>
          <cell r="E361">
            <v>88262436000</v>
          </cell>
        </row>
        <row r="362">
          <cell r="A362" t="str">
            <v>2007.07.04</v>
          </cell>
          <cell r="B362" t="str">
            <v>USD_TOD</v>
          </cell>
          <cell r="C362">
            <v>1</v>
          </cell>
          <cell r="D362">
            <v>80305423150</v>
          </cell>
          <cell r="E362">
            <v>658825000</v>
          </cell>
        </row>
        <row r="363">
          <cell r="A363" t="str">
            <v>2007.07.05</v>
          </cell>
          <cell r="B363" t="str">
            <v>USD_TOD</v>
          </cell>
          <cell r="C363">
            <v>1</v>
          </cell>
          <cell r="D363">
            <v>4350946035699.5</v>
          </cell>
          <cell r="E363">
            <v>35689173450</v>
          </cell>
        </row>
        <row r="364">
          <cell r="A364" t="str">
            <v>2007.07.06</v>
          </cell>
          <cell r="B364" t="str">
            <v>USD_TOD</v>
          </cell>
          <cell r="C364">
            <v>1</v>
          </cell>
          <cell r="D364">
            <v>6100800739919.5</v>
          </cell>
          <cell r="E364">
            <v>50087325050</v>
          </cell>
        </row>
        <row r="365">
          <cell r="A365" t="str">
            <v>2007.07.09</v>
          </cell>
          <cell r="B365" t="str">
            <v>USD_TOD</v>
          </cell>
          <cell r="C365">
            <v>1</v>
          </cell>
          <cell r="D365">
            <v>4555306850652.5</v>
          </cell>
          <cell r="E365">
            <v>37375833050</v>
          </cell>
        </row>
        <row r="366">
          <cell r="A366" t="str">
            <v>2007.07.10</v>
          </cell>
          <cell r="B366" t="str">
            <v>USD_TOD</v>
          </cell>
          <cell r="C366">
            <v>1</v>
          </cell>
          <cell r="D366">
            <v>15290751341028</v>
          </cell>
          <cell r="E366">
            <v>125586632000</v>
          </cell>
        </row>
        <row r="367">
          <cell r="A367" t="str">
            <v>2007.07.11</v>
          </cell>
          <cell r="B367" t="str">
            <v>USD_TOD</v>
          </cell>
          <cell r="C367">
            <v>1</v>
          </cell>
          <cell r="D367">
            <v>4118395007661.5</v>
          </cell>
          <cell r="E367">
            <v>33966854150</v>
          </cell>
        </row>
        <row r="368">
          <cell r="A368" t="str">
            <v>2007.07.12</v>
          </cell>
          <cell r="B368" t="str">
            <v>USD_TOD</v>
          </cell>
          <cell r="C368">
            <v>1</v>
          </cell>
          <cell r="D368">
            <v>7886655237968.5</v>
          </cell>
          <cell r="E368">
            <v>64820767550</v>
          </cell>
        </row>
        <row r="369">
          <cell r="A369" t="str">
            <v>2007.07.13</v>
          </cell>
          <cell r="B369" t="str">
            <v>USD_TOD</v>
          </cell>
          <cell r="C369">
            <v>1</v>
          </cell>
          <cell r="D369">
            <v>8201351715387</v>
          </cell>
          <cell r="E369">
            <v>67253269000</v>
          </cell>
        </row>
        <row r="370">
          <cell r="A370" t="str">
            <v>2007.07.16</v>
          </cell>
          <cell r="B370" t="str">
            <v>USD_TOD</v>
          </cell>
          <cell r="C370">
            <v>1</v>
          </cell>
          <cell r="D370">
            <v>5314084821730.5</v>
          </cell>
          <cell r="E370">
            <v>43564261950</v>
          </cell>
        </row>
        <row r="371">
          <cell r="A371" t="str">
            <v>2007.07.17</v>
          </cell>
          <cell r="B371" t="str">
            <v>USD_TOD</v>
          </cell>
          <cell r="C371">
            <v>1</v>
          </cell>
          <cell r="D371">
            <v>6799320935202</v>
          </cell>
          <cell r="E371">
            <v>55874330200</v>
          </cell>
        </row>
        <row r="372">
          <cell r="A372" t="str">
            <v>2007.07.18</v>
          </cell>
          <cell r="B372" t="str">
            <v>USD_TOD</v>
          </cell>
          <cell r="C372">
            <v>1</v>
          </cell>
          <cell r="D372">
            <v>6572295955637.5</v>
          </cell>
          <cell r="E372">
            <v>53871676050</v>
          </cell>
        </row>
        <row r="373">
          <cell r="A373" t="str">
            <v>2007.07.19</v>
          </cell>
          <cell r="B373" t="str">
            <v>USD_TOD</v>
          </cell>
          <cell r="C373">
            <v>1</v>
          </cell>
          <cell r="D373">
            <v>7058433361641</v>
          </cell>
          <cell r="E373">
            <v>57843205400</v>
          </cell>
        </row>
        <row r="374">
          <cell r="A374" t="str">
            <v>2007.07.20</v>
          </cell>
          <cell r="B374" t="str">
            <v>USD_TOD</v>
          </cell>
          <cell r="C374">
            <v>1</v>
          </cell>
          <cell r="D374">
            <v>4109561984256.5</v>
          </cell>
          <cell r="E374">
            <v>33677853250</v>
          </cell>
        </row>
        <row r="375">
          <cell r="A375" t="str">
            <v>2007.07.23</v>
          </cell>
          <cell r="B375" t="str">
            <v>USD_TOD</v>
          </cell>
          <cell r="C375">
            <v>1</v>
          </cell>
          <cell r="D375">
            <v>3118091439440.5</v>
          </cell>
          <cell r="E375">
            <v>25553986050</v>
          </cell>
        </row>
        <row r="376">
          <cell r="A376" t="str">
            <v>2007.07.24</v>
          </cell>
          <cell r="B376" t="str">
            <v>USD_TOD</v>
          </cell>
          <cell r="C376">
            <v>1</v>
          </cell>
          <cell r="D376">
            <v>8715383718967</v>
          </cell>
          <cell r="E376">
            <v>71163983300</v>
          </cell>
        </row>
        <row r="377">
          <cell r="A377" t="str">
            <v>2007.07.25</v>
          </cell>
          <cell r="B377" t="str">
            <v>USD_TOD</v>
          </cell>
          <cell r="C377">
            <v>1</v>
          </cell>
          <cell r="D377">
            <v>6242260140758</v>
          </cell>
          <cell r="E377">
            <v>50994693900</v>
          </cell>
        </row>
        <row r="378">
          <cell r="A378" t="str">
            <v>2007.07.26</v>
          </cell>
          <cell r="B378" t="str">
            <v>USD_TOD</v>
          </cell>
          <cell r="C378">
            <v>1</v>
          </cell>
          <cell r="D378">
            <v>2951832762283.5</v>
          </cell>
          <cell r="E378">
            <v>24028081450</v>
          </cell>
        </row>
        <row r="379">
          <cell r="A379" t="str">
            <v>2007.07.27</v>
          </cell>
          <cell r="B379" t="str">
            <v>USD_TOD</v>
          </cell>
          <cell r="C379">
            <v>1</v>
          </cell>
          <cell r="D379">
            <v>2896738251347</v>
          </cell>
          <cell r="E379">
            <v>23464444400</v>
          </cell>
        </row>
        <row r="380">
          <cell r="A380" t="str">
            <v>2007.07.30</v>
          </cell>
          <cell r="B380" t="str">
            <v>USD_TOD</v>
          </cell>
          <cell r="C380">
            <v>1</v>
          </cell>
          <cell r="D380">
            <v>14048545853045</v>
          </cell>
          <cell r="E380">
            <v>113626989100</v>
          </cell>
        </row>
        <row r="381">
          <cell r="A381" t="str">
            <v>2007.07.31</v>
          </cell>
          <cell r="B381" t="str">
            <v>USD_TOD</v>
          </cell>
          <cell r="C381">
            <v>1</v>
          </cell>
          <cell r="D381">
            <v>3676516736179.5</v>
          </cell>
          <cell r="E381">
            <v>29738929150</v>
          </cell>
        </row>
        <row r="382">
          <cell r="A382" t="str">
            <v>2007.08.01</v>
          </cell>
          <cell r="B382" t="str">
            <v>USD_TOD</v>
          </cell>
          <cell r="C382">
            <v>1</v>
          </cell>
          <cell r="D382">
            <v>4282486109116.5</v>
          </cell>
          <cell r="E382">
            <v>34698994050</v>
          </cell>
        </row>
        <row r="383">
          <cell r="A383" t="str">
            <v>2007.08.02</v>
          </cell>
          <cell r="B383" t="str">
            <v>USD_TOD</v>
          </cell>
          <cell r="C383">
            <v>1</v>
          </cell>
          <cell r="D383">
            <v>3800587963187.5</v>
          </cell>
          <cell r="E383">
            <v>30771055550</v>
          </cell>
        </row>
        <row r="384">
          <cell r="A384" t="str">
            <v>2007.08.03</v>
          </cell>
          <cell r="B384" t="str">
            <v>USD_TOD</v>
          </cell>
          <cell r="C384">
            <v>1</v>
          </cell>
          <cell r="D384">
            <v>6767217860951.5</v>
          </cell>
          <cell r="E384">
            <v>54592266750</v>
          </cell>
        </row>
        <row r="385">
          <cell r="A385" t="str">
            <v>2007.08.06</v>
          </cell>
          <cell r="B385" t="str">
            <v>USD_TOD</v>
          </cell>
          <cell r="C385">
            <v>1</v>
          </cell>
          <cell r="D385">
            <v>8778557956944.5</v>
          </cell>
          <cell r="E385">
            <v>70529826050</v>
          </cell>
        </row>
        <row r="386">
          <cell r="A386" t="str">
            <v>2007.08.07</v>
          </cell>
          <cell r="B386" t="str">
            <v>USD_TOD</v>
          </cell>
          <cell r="C386">
            <v>1</v>
          </cell>
          <cell r="D386">
            <v>16386697802007.5</v>
          </cell>
          <cell r="E386">
            <v>131416322050</v>
          </cell>
        </row>
        <row r="387">
          <cell r="A387" t="str">
            <v>2007.08.08</v>
          </cell>
          <cell r="B387" t="str">
            <v>USD_TOD</v>
          </cell>
          <cell r="C387">
            <v>1</v>
          </cell>
          <cell r="D387">
            <v>6082737208265.5</v>
          </cell>
          <cell r="E387">
            <v>48825353950</v>
          </cell>
        </row>
        <row r="388">
          <cell r="A388" t="str">
            <v>2007.08.09</v>
          </cell>
          <cell r="B388" t="str">
            <v>USD_TOD</v>
          </cell>
          <cell r="C388">
            <v>1</v>
          </cell>
          <cell r="D388">
            <v>6313514367139.5</v>
          </cell>
          <cell r="E388">
            <v>50559953550</v>
          </cell>
        </row>
        <row r="389">
          <cell r="A389" t="str">
            <v>2007.08.10</v>
          </cell>
          <cell r="B389" t="str">
            <v>USD_TOD</v>
          </cell>
          <cell r="C389">
            <v>1</v>
          </cell>
          <cell r="D389">
            <v>19578183695013.5</v>
          </cell>
          <cell r="E389">
            <v>156617718850</v>
          </cell>
        </row>
        <row r="390">
          <cell r="A390" t="str">
            <v>2007.08.13</v>
          </cell>
          <cell r="B390" t="str">
            <v>USD_TOD</v>
          </cell>
          <cell r="C390">
            <v>1</v>
          </cell>
          <cell r="D390">
            <v>18062458821277</v>
          </cell>
          <cell r="E390">
            <v>144153944600</v>
          </cell>
        </row>
        <row r="391">
          <cell r="A391" t="str">
            <v>2007.08.14</v>
          </cell>
          <cell r="B391" t="str">
            <v>USD_TOD</v>
          </cell>
          <cell r="C391">
            <v>1</v>
          </cell>
          <cell r="D391">
            <v>11108758079847.5</v>
          </cell>
          <cell r="E391">
            <v>88543688050</v>
          </cell>
        </row>
        <row r="392">
          <cell r="A392" t="str">
            <v>2007.08.15</v>
          </cell>
          <cell r="B392" t="str">
            <v>USD_TOD</v>
          </cell>
          <cell r="C392">
            <v>1</v>
          </cell>
          <cell r="D392">
            <v>7049323150625</v>
          </cell>
          <cell r="E392">
            <v>56263008300</v>
          </cell>
        </row>
        <row r="393">
          <cell r="A393" t="str">
            <v>2007.08.16</v>
          </cell>
          <cell r="B393" t="str">
            <v>USD_TOD</v>
          </cell>
          <cell r="C393">
            <v>1</v>
          </cell>
          <cell r="D393">
            <v>17313166498270</v>
          </cell>
          <cell r="E393">
            <v>138057666000</v>
          </cell>
        </row>
        <row r="394">
          <cell r="A394" t="str">
            <v>2007.08.17</v>
          </cell>
          <cell r="B394" t="str">
            <v>USD_TOD</v>
          </cell>
          <cell r="C394">
            <v>1</v>
          </cell>
          <cell r="D394">
            <v>39665169758816.5</v>
          </cell>
          <cell r="E394">
            <v>317336874850</v>
          </cell>
        </row>
        <row r="395">
          <cell r="A395" t="str">
            <v>2007.08.20</v>
          </cell>
          <cell r="B395" t="str">
            <v>USD_TOD</v>
          </cell>
          <cell r="C395">
            <v>1</v>
          </cell>
          <cell r="D395">
            <v>9676211450477</v>
          </cell>
          <cell r="E395">
            <v>77381689300</v>
          </cell>
        </row>
        <row r="396">
          <cell r="A396" t="str">
            <v>2007.08.21</v>
          </cell>
          <cell r="B396" t="str">
            <v>USD_TOD</v>
          </cell>
          <cell r="C396">
            <v>1</v>
          </cell>
          <cell r="D396">
            <v>5303718341339</v>
          </cell>
          <cell r="E396">
            <v>42398899900</v>
          </cell>
        </row>
        <row r="397">
          <cell r="A397" t="str">
            <v>2007.08.22</v>
          </cell>
          <cell r="B397" t="str">
            <v>USD_TOD</v>
          </cell>
          <cell r="C397">
            <v>1</v>
          </cell>
          <cell r="D397">
            <v>4005092903408</v>
          </cell>
          <cell r="E397">
            <v>31975265600</v>
          </cell>
        </row>
        <row r="398">
          <cell r="A398" t="str">
            <v>2007.08.23</v>
          </cell>
          <cell r="B398" t="str">
            <v>USD_TOD</v>
          </cell>
          <cell r="C398">
            <v>1</v>
          </cell>
          <cell r="D398">
            <v>8012119346149.5</v>
          </cell>
          <cell r="E398">
            <v>63895291950</v>
          </cell>
        </row>
        <row r="399">
          <cell r="A399" t="str">
            <v>2007.08.24</v>
          </cell>
          <cell r="B399" t="str">
            <v>USD_TOD</v>
          </cell>
          <cell r="C399">
            <v>1</v>
          </cell>
          <cell r="D399">
            <v>10616512578995</v>
          </cell>
          <cell r="E399">
            <v>84430366100</v>
          </cell>
        </row>
        <row r="400">
          <cell r="A400" t="str">
            <v>2007.08.27</v>
          </cell>
          <cell r="B400" t="str">
            <v>USD_TOD</v>
          </cell>
          <cell r="C400">
            <v>1</v>
          </cell>
          <cell r="D400">
            <v>10253488816661</v>
          </cell>
          <cell r="E400">
            <v>81332458100</v>
          </cell>
        </row>
        <row r="401">
          <cell r="A401" t="str">
            <v>2007.08.28</v>
          </cell>
          <cell r="B401" t="str">
            <v>USD_TOD</v>
          </cell>
          <cell r="C401">
            <v>1</v>
          </cell>
          <cell r="D401">
            <v>8923632987466</v>
          </cell>
          <cell r="E401">
            <v>70756707200</v>
          </cell>
        </row>
        <row r="402">
          <cell r="A402" t="str">
            <v>2007.08.29</v>
          </cell>
          <cell r="B402" t="str">
            <v>USD_TOD</v>
          </cell>
          <cell r="C402">
            <v>1</v>
          </cell>
          <cell r="D402">
            <v>14664334340103.5</v>
          </cell>
          <cell r="E402">
            <v>116133561850</v>
          </cell>
        </row>
        <row r="403">
          <cell r="A403" t="str">
            <v>2007.09.04</v>
          </cell>
          <cell r="B403" t="str">
            <v>USD_TOD</v>
          </cell>
          <cell r="C403">
            <v>1</v>
          </cell>
          <cell r="D403">
            <v>14434093712638.5</v>
          </cell>
          <cell r="E403">
            <v>116532928150</v>
          </cell>
        </row>
        <row r="404">
          <cell r="A404" t="str">
            <v>2007.09.05</v>
          </cell>
          <cell r="B404" t="str">
            <v>USD_TOD</v>
          </cell>
          <cell r="C404">
            <v>1</v>
          </cell>
          <cell r="D404">
            <v>14774601997362</v>
          </cell>
          <cell r="E404">
            <v>120028826100</v>
          </cell>
        </row>
        <row r="405">
          <cell r="A405" t="str">
            <v>2007.09.06</v>
          </cell>
          <cell r="B405" t="str">
            <v>USD_TOD</v>
          </cell>
          <cell r="C405">
            <v>1</v>
          </cell>
          <cell r="D405">
            <v>10372275096950</v>
          </cell>
          <cell r="E405">
            <v>84402531400</v>
          </cell>
        </row>
        <row r="406">
          <cell r="A406" t="str">
            <v>2007.09.07</v>
          </cell>
          <cell r="B406" t="str">
            <v>USD_TOD</v>
          </cell>
          <cell r="C406">
            <v>1</v>
          </cell>
          <cell r="D406">
            <v>5404841848731.5</v>
          </cell>
          <cell r="E406">
            <v>44161064250</v>
          </cell>
        </row>
        <row r="407">
          <cell r="A407" t="str">
            <v>2007.09.10</v>
          </cell>
          <cell r="B407" t="str">
            <v>USD_TOD</v>
          </cell>
          <cell r="C407">
            <v>1</v>
          </cell>
          <cell r="D407">
            <v>6031723454791</v>
          </cell>
          <cell r="E407">
            <v>49327396300</v>
          </cell>
        </row>
        <row r="408">
          <cell r="A408" t="str">
            <v>2007.09.11</v>
          </cell>
          <cell r="B408" t="str">
            <v>USD_TOD</v>
          </cell>
          <cell r="C408">
            <v>1</v>
          </cell>
          <cell r="D408">
            <v>6335709370578.5</v>
          </cell>
          <cell r="E408">
            <v>51837505850</v>
          </cell>
        </row>
        <row r="409">
          <cell r="A409" t="str">
            <v>2007.09.12</v>
          </cell>
          <cell r="B409" t="str">
            <v>USD_TOD</v>
          </cell>
          <cell r="C409">
            <v>1</v>
          </cell>
          <cell r="D409">
            <v>5190884101227</v>
          </cell>
          <cell r="E409">
            <v>42483746900</v>
          </cell>
        </row>
        <row r="410">
          <cell r="A410" t="str">
            <v>2007.09.13</v>
          </cell>
          <cell r="B410" t="str">
            <v>USD_TOD</v>
          </cell>
          <cell r="C410">
            <v>1</v>
          </cell>
          <cell r="D410">
            <v>5111982549570.5</v>
          </cell>
          <cell r="E410">
            <v>41943865350</v>
          </cell>
        </row>
        <row r="411">
          <cell r="A411" t="str">
            <v>2007.09.14</v>
          </cell>
          <cell r="B411" t="str">
            <v>USD_TOD</v>
          </cell>
          <cell r="C411">
            <v>1</v>
          </cell>
          <cell r="D411">
            <v>7779335227485.5</v>
          </cell>
          <cell r="E411">
            <v>63918914950</v>
          </cell>
        </row>
        <row r="412">
          <cell r="A412" t="str">
            <v>2007.09.17</v>
          </cell>
          <cell r="B412" t="str">
            <v>USD_TOD</v>
          </cell>
          <cell r="C412">
            <v>1</v>
          </cell>
          <cell r="D412">
            <v>8206232051600.5</v>
          </cell>
          <cell r="E412">
            <v>67471522050</v>
          </cell>
        </row>
        <row r="413">
          <cell r="A413" t="str">
            <v>2007.09.18</v>
          </cell>
          <cell r="B413" t="str">
            <v>USD_TOD</v>
          </cell>
          <cell r="C413">
            <v>1</v>
          </cell>
          <cell r="D413">
            <v>7185162881300.5</v>
          </cell>
          <cell r="E413">
            <v>59110980750</v>
          </cell>
        </row>
        <row r="414">
          <cell r="A414" t="str">
            <v>2007.09.19</v>
          </cell>
          <cell r="B414" t="str">
            <v>USD_TOD</v>
          </cell>
          <cell r="C414">
            <v>1</v>
          </cell>
          <cell r="D414">
            <v>5705775143465</v>
          </cell>
          <cell r="E414">
            <v>47020833100</v>
          </cell>
        </row>
        <row r="415">
          <cell r="A415" t="str">
            <v>2007.09.20</v>
          </cell>
          <cell r="B415" t="str">
            <v>USD_TOD</v>
          </cell>
          <cell r="C415">
            <v>1</v>
          </cell>
          <cell r="D415">
            <v>4121774678215</v>
          </cell>
          <cell r="E415">
            <v>33981705000</v>
          </cell>
        </row>
        <row r="416">
          <cell r="A416" t="str">
            <v>2007.09.21</v>
          </cell>
          <cell r="B416" t="str">
            <v>USD_TOD</v>
          </cell>
          <cell r="C416">
            <v>1</v>
          </cell>
          <cell r="D416">
            <v>3234901624526</v>
          </cell>
          <cell r="E416">
            <v>26648171800</v>
          </cell>
        </row>
        <row r="417">
          <cell r="A417" t="str">
            <v>2007.09.24</v>
          </cell>
          <cell r="B417" t="str">
            <v>USD_TOD</v>
          </cell>
          <cell r="C417">
            <v>1</v>
          </cell>
          <cell r="D417">
            <v>9448798925774</v>
          </cell>
          <cell r="E417">
            <v>77884431400</v>
          </cell>
        </row>
        <row r="418">
          <cell r="A418" t="str">
            <v>2007.09.25</v>
          </cell>
          <cell r="B418" t="str">
            <v>USD_TOD</v>
          </cell>
          <cell r="C418">
            <v>1</v>
          </cell>
          <cell r="D418">
            <v>5084133253379</v>
          </cell>
          <cell r="E418">
            <v>41905968500</v>
          </cell>
        </row>
        <row r="419">
          <cell r="A419" t="str">
            <v>2007.09.26</v>
          </cell>
          <cell r="B419" t="str">
            <v>USD_TOD</v>
          </cell>
          <cell r="C419">
            <v>1</v>
          </cell>
          <cell r="D419">
            <v>8010502194600</v>
          </cell>
          <cell r="E419">
            <v>66038150500</v>
          </cell>
        </row>
        <row r="420">
          <cell r="A420" t="str">
            <v>2007.09.27</v>
          </cell>
          <cell r="B420" t="str">
            <v>USD_TOD</v>
          </cell>
          <cell r="C420">
            <v>1</v>
          </cell>
          <cell r="D420">
            <v>6901702965271.5</v>
          </cell>
          <cell r="E420">
            <v>56935886050</v>
          </cell>
        </row>
        <row r="421">
          <cell r="A421" t="str">
            <v>2007.09.28</v>
          </cell>
          <cell r="B421" t="str">
            <v>USD_TOD</v>
          </cell>
          <cell r="C421">
            <v>1</v>
          </cell>
          <cell r="D421">
            <v>4867020219357.5</v>
          </cell>
          <cell r="E421">
            <v>40230013850</v>
          </cell>
        </row>
        <row r="422">
          <cell r="A422" t="str">
            <v>2007.10.01</v>
          </cell>
          <cell r="B422" t="str">
            <v>USD_TOD</v>
          </cell>
          <cell r="C422">
            <v>1</v>
          </cell>
          <cell r="D422">
            <v>10370226940350</v>
          </cell>
          <cell r="E422">
            <v>85723075500</v>
          </cell>
        </row>
        <row r="423">
          <cell r="A423" t="str">
            <v>2007.10.02</v>
          </cell>
          <cell r="B423" t="str">
            <v>USD_TOD</v>
          </cell>
          <cell r="C423">
            <v>1</v>
          </cell>
          <cell r="D423">
            <v>4851118901345.5</v>
          </cell>
          <cell r="E423">
            <v>40095037250</v>
          </cell>
        </row>
        <row r="424">
          <cell r="A424" t="str">
            <v>2007.10.03</v>
          </cell>
          <cell r="B424" t="str">
            <v>USD_TOD</v>
          </cell>
          <cell r="C424">
            <v>1</v>
          </cell>
          <cell r="D424">
            <v>2927032520486.5</v>
          </cell>
          <cell r="E424">
            <v>24193056350</v>
          </cell>
        </row>
        <row r="425">
          <cell r="A425" t="str">
            <v>2007.10.04</v>
          </cell>
          <cell r="B425" t="str">
            <v>USD_TOD</v>
          </cell>
          <cell r="C425">
            <v>1</v>
          </cell>
          <cell r="D425">
            <v>5188482810515.5</v>
          </cell>
          <cell r="E425">
            <v>42876061950</v>
          </cell>
        </row>
        <row r="426">
          <cell r="A426" t="str">
            <v>2007.10.05</v>
          </cell>
          <cell r="B426" t="str">
            <v>USD_TOD</v>
          </cell>
          <cell r="C426">
            <v>1</v>
          </cell>
          <cell r="D426">
            <v>2523776809669</v>
          </cell>
          <cell r="E426">
            <v>20867193900</v>
          </cell>
        </row>
        <row r="427">
          <cell r="A427" t="str">
            <v>2007.10.09</v>
          </cell>
          <cell r="B427" t="str">
            <v>USD_TOD</v>
          </cell>
          <cell r="C427">
            <v>1</v>
          </cell>
          <cell r="D427">
            <v>4699455460817.5</v>
          </cell>
          <cell r="E427">
            <v>38849107250</v>
          </cell>
        </row>
        <row r="428">
          <cell r="A428" t="str">
            <v>2007.10.10</v>
          </cell>
          <cell r="B428" t="str">
            <v>USD_TOD</v>
          </cell>
          <cell r="C428">
            <v>1</v>
          </cell>
          <cell r="D428">
            <v>3699485478560</v>
          </cell>
          <cell r="E428">
            <v>30586062500</v>
          </cell>
        </row>
        <row r="429">
          <cell r="A429" t="str">
            <v>2007.10.11</v>
          </cell>
          <cell r="B429" t="str">
            <v>USD_TOD</v>
          </cell>
          <cell r="C429">
            <v>1</v>
          </cell>
          <cell r="D429">
            <v>1699826388046</v>
          </cell>
          <cell r="E429">
            <v>14054779000</v>
          </cell>
        </row>
        <row r="430">
          <cell r="A430" t="str">
            <v>2007.10.12</v>
          </cell>
          <cell r="B430" t="str">
            <v>USD_TOD</v>
          </cell>
          <cell r="C430">
            <v>1</v>
          </cell>
          <cell r="D430">
            <v>3755079259213.5</v>
          </cell>
          <cell r="E430">
            <v>31083464750</v>
          </cell>
        </row>
        <row r="431">
          <cell r="A431" t="str">
            <v>2007.10.15</v>
          </cell>
          <cell r="B431" t="str">
            <v>USD_TOD</v>
          </cell>
          <cell r="C431">
            <v>1</v>
          </cell>
          <cell r="D431">
            <v>2199525216395</v>
          </cell>
          <cell r="E431">
            <v>18225288200</v>
          </cell>
        </row>
        <row r="432">
          <cell r="A432" t="str">
            <v>2007.10.16</v>
          </cell>
          <cell r="B432" t="str">
            <v>USD_TOD</v>
          </cell>
          <cell r="C432">
            <v>1</v>
          </cell>
          <cell r="D432">
            <v>3977927652423</v>
          </cell>
          <cell r="E432">
            <v>32935707300</v>
          </cell>
        </row>
        <row r="433">
          <cell r="A433" t="str">
            <v>2007.10.17</v>
          </cell>
          <cell r="B433" t="str">
            <v>USD_TOD</v>
          </cell>
          <cell r="C433">
            <v>1</v>
          </cell>
          <cell r="D433">
            <v>4286993189548</v>
          </cell>
          <cell r="E433">
            <v>35499343300</v>
          </cell>
        </row>
        <row r="434">
          <cell r="A434" t="str">
            <v>2007.10.18</v>
          </cell>
          <cell r="B434" t="str">
            <v>USD_TOD</v>
          </cell>
          <cell r="C434">
            <v>1</v>
          </cell>
          <cell r="D434">
            <v>3644527935425.5</v>
          </cell>
          <cell r="E434">
            <v>30180730350</v>
          </cell>
        </row>
        <row r="435">
          <cell r="A435" t="str">
            <v>2007.10.19</v>
          </cell>
          <cell r="B435" t="str">
            <v>USD_TOD</v>
          </cell>
          <cell r="C435">
            <v>1</v>
          </cell>
          <cell r="D435">
            <v>6617287523177</v>
          </cell>
          <cell r="E435">
            <v>54864717000</v>
          </cell>
        </row>
        <row r="436">
          <cell r="A436" t="str">
            <v>2007.10.22</v>
          </cell>
          <cell r="B436" t="str">
            <v>USD_TOD</v>
          </cell>
          <cell r="C436">
            <v>1</v>
          </cell>
          <cell r="D436">
            <v>3735132063438</v>
          </cell>
          <cell r="E436">
            <v>30925090500</v>
          </cell>
        </row>
        <row r="437">
          <cell r="A437" t="str">
            <v>2007.10.23</v>
          </cell>
          <cell r="B437" t="str">
            <v>USD_TOD</v>
          </cell>
          <cell r="C437">
            <v>1</v>
          </cell>
          <cell r="D437">
            <v>3913895624040</v>
          </cell>
          <cell r="E437">
            <v>32404912500</v>
          </cell>
        </row>
        <row r="438">
          <cell r="A438" t="str">
            <v>2007.10.24</v>
          </cell>
          <cell r="B438" t="str">
            <v>USD_TOD</v>
          </cell>
          <cell r="C438">
            <v>1</v>
          </cell>
          <cell r="D438">
            <v>3873570731150</v>
          </cell>
          <cell r="E438">
            <v>32067075000</v>
          </cell>
        </row>
        <row r="439">
          <cell r="A439" t="str">
            <v>2007.10.29</v>
          </cell>
          <cell r="B439" t="str">
            <v>USD_TOD</v>
          </cell>
          <cell r="C439">
            <v>1</v>
          </cell>
          <cell r="D439">
            <v>4302663656068.5</v>
          </cell>
          <cell r="E439">
            <v>35622205150</v>
          </cell>
        </row>
        <row r="440">
          <cell r="A440" t="str">
            <v>2007.10.30</v>
          </cell>
          <cell r="B440" t="str">
            <v>USD_TOD</v>
          </cell>
          <cell r="C440">
            <v>1</v>
          </cell>
          <cell r="D440">
            <v>1883540815687.5</v>
          </cell>
          <cell r="E440">
            <v>15579549250</v>
          </cell>
        </row>
        <row r="441">
          <cell r="A441" t="str">
            <v>2007.10.31</v>
          </cell>
          <cell r="B441" t="str">
            <v>USD_TOD</v>
          </cell>
          <cell r="C441">
            <v>1</v>
          </cell>
          <cell r="D441">
            <v>3268012354186.5</v>
          </cell>
          <cell r="E441">
            <v>27025018650</v>
          </cell>
        </row>
        <row r="442">
          <cell r="A442" t="str">
            <v>2007.11.01</v>
          </cell>
          <cell r="B442" t="str">
            <v>USD_TOD</v>
          </cell>
          <cell r="C442">
            <v>1</v>
          </cell>
          <cell r="D442">
            <v>4383619804048.5</v>
          </cell>
          <cell r="E442">
            <v>36242347050</v>
          </cell>
        </row>
        <row r="443">
          <cell r="A443" t="str">
            <v>2007.11.02</v>
          </cell>
          <cell r="B443" t="str">
            <v>USD_TOD</v>
          </cell>
          <cell r="C443">
            <v>1</v>
          </cell>
          <cell r="D443">
            <v>10646249727788</v>
          </cell>
          <cell r="E443">
            <v>87974448800</v>
          </cell>
        </row>
        <row r="444">
          <cell r="A444" t="str">
            <v>2007.11.05</v>
          </cell>
          <cell r="B444" t="str">
            <v>USD_TOD</v>
          </cell>
          <cell r="C444">
            <v>1</v>
          </cell>
          <cell r="D444">
            <v>6140047704200</v>
          </cell>
          <cell r="E444">
            <v>50740957000</v>
          </cell>
        </row>
        <row r="445">
          <cell r="A445" t="str">
            <v>2007.11.06</v>
          </cell>
          <cell r="B445" t="str">
            <v>USD_TOD</v>
          </cell>
          <cell r="C445">
            <v>1</v>
          </cell>
          <cell r="D445">
            <v>4018675159890.5</v>
          </cell>
          <cell r="E445">
            <v>33239947750</v>
          </cell>
        </row>
        <row r="446">
          <cell r="A446" t="str">
            <v>2007.11.07</v>
          </cell>
          <cell r="B446" t="str">
            <v>USD_TOD</v>
          </cell>
          <cell r="C446">
            <v>1</v>
          </cell>
          <cell r="D446">
            <v>4064106041700</v>
          </cell>
          <cell r="E446">
            <v>33664463500</v>
          </cell>
        </row>
        <row r="447">
          <cell r="A447" t="str">
            <v>2007.11.08</v>
          </cell>
          <cell r="B447" t="str">
            <v>USD_TOD</v>
          </cell>
          <cell r="C447">
            <v>1</v>
          </cell>
          <cell r="D447">
            <v>5415218471187.5</v>
          </cell>
          <cell r="E447">
            <v>44873086650</v>
          </cell>
        </row>
        <row r="448">
          <cell r="A448" t="str">
            <v>2007.11.09</v>
          </cell>
          <cell r="B448" t="str">
            <v>USD_TOD</v>
          </cell>
          <cell r="C448">
            <v>1</v>
          </cell>
          <cell r="D448">
            <v>3740667448809</v>
          </cell>
          <cell r="E448">
            <v>30970649400</v>
          </cell>
        </row>
        <row r="449">
          <cell r="A449" t="str">
            <v>2007.11.13</v>
          </cell>
          <cell r="B449" t="str">
            <v>USD_TOD</v>
          </cell>
          <cell r="C449">
            <v>1</v>
          </cell>
          <cell r="D449">
            <v>6951927149453</v>
          </cell>
          <cell r="E449">
            <v>57629365600</v>
          </cell>
        </row>
        <row r="450">
          <cell r="A450" t="str">
            <v>2007.11.14</v>
          </cell>
          <cell r="B450" t="str">
            <v>USD_TOD</v>
          </cell>
          <cell r="C450">
            <v>1</v>
          </cell>
          <cell r="D450">
            <v>5206563578570</v>
          </cell>
          <cell r="E450">
            <v>43168655000</v>
          </cell>
        </row>
        <row r="451">
          <cell r="A451" t="str">
            <v>2007.11.15</v>
          </cell>
          <cell r="B451" t="str">
            <v>USD_TOD</v>
          </cell>
          <cell r="C451">
            <v>1</v>
          </cell>
          <cell r="D451">
            <v>7072065097714</v>
          </cell>
          <cell r="E451">
            <v>58581472300</v>
          </cell>
        </row>
        <row r="452">
          <cell r="A452" t="str">
            <v>2007.11.16</v>
          </cell>
          <cell r="B452" t="str">
            <v>USD_TOD</v>
          </cell>
          <cell r="C452">
            <v>1</v>
          </cell>
          <cell r="D452">
            <v>7537947250795</v>
          </cell>
          <cell r="E452">
            <v>62454057300</v>
          </cell>
        </row>
        <row r="453">
          <cell r="A453" t="str">
            <v>2007.11.19</v>
          </cell>
          <cell r="B453" t="str">
            <v>USD_TOD</v>
          </cell>
          <cell r="C453">
            <v>1</v>
          </cell>
          <cell r="D453">
            <v>3546729654977</v>
          </cell>
          <cell r="E453">
            <v>29386653500</v>
          </cell>
        </row>
        <row r="454">
          <cell r="A454" t="str">
            <v>2007.11.20</v>
          </cell>
          <cell r="B454" t="str">
            <v>USD_TOD</v>
          </cell>
          <cell r="C454">
            <v>1</v>
          </cell>
          <cell r="D454">
            <v>3384579917716</v>
          </cell>
          <cell r="E454">
            <v>28063760000</v>
          </cell>
        </row>
        <row r="455">
          <cell r="A455" t="str">
            <v>2007.11.21</v>
          </cell>
          <cell r="B455" t="str">
            <v>USD_TOD</v>
          </cell>
          <cell r="C455">
            <v>1</v>
          </cell>
          <cell r="D455">
            <v>8074585291621</v>
          </cell>
          <cell r="E455">
            <v>67053474800</v>
          </cell>
        </row>
        <row r="456">
          <cell r="A456" t="str">
            <v>2007.11.23</v>
          </cell>
          <cell r="B456" t="str">
            <v>USD_TOD</v>
          </cell>
          <cell r="C456">
            <v>1</v>
          </cell>
          <cell r="D456">
            <v>3886238191449</v>
          </cell>
          <cell r="E456">
            <v>32263113800</v>
          </cell>
        </row>
        <row r="457">
          <cell r="A457" t="str">
            <v>2007.11.26</v>
          </cell>
          <cell r="B457" t="str">
            <v>USD_TOD</v>
          </cell>
          <cell r="C457">
            <v>1</v>
          </cell>
          <cell r="D457">
            <v>3662115432299.5</v>
          </cell>
          <cell r="E457">
            <v>30405906650</v>
          </cell>
        </row>
        <row r="458">
          <cell r="A458" t="str">
            <v>2007.11.27</v>
          </cell>
          <cell r="B458" t="str">
            <v>USD_TOD</v>
          </cell>
          <cell r="C458">
            <v>1</v>
          </cell>
          <cell r="D458">
            <v>8200229598050</v>
          </cell>
          <cell r="E458">
            <v>67976370800</v>
          </cell>
        </row>
        <row r="459">
          <cell r="A459" t="str">
            <v>2007.11.28</v>
          </cell>
          <cell r="B459" t="str">
            <v>USD_TOD</v>
          </cell>
          <cell r="C459">
            <v>1</v>
          </cell>
          <cell r="D459">
            <v>11659310429447.5</v>
          </cell>
          <cell r="E459">
            <v>96521318250</v>
          </cell>
        </row>
        <row r="460">
          <cell r="A460" t="str">
            <v>2007.11.29</v>
          </cell>
          <cell r="B460" t="str">
            <v>USD_TOD</v>
          </cell>
          <cell r="C460">
            <v>1</v>
          </cell>
          <cell r="D460">
            <v>11754211810635.5</v>
          </cell>
          <cell r="E460">
            <v>97240898650</v>
          </cell>
        </row>
        <row r="461">
          <cell r="A461" t="str">
            <v>2007.11.30</v>
          </cell>
          <cell r="B461" t="str">
            <v>USD_TOD</v>
          </cell>
          <cell r="C461">
            <v>1</v>
          </cell>
          <cell r="D461">
            <v>6483152732407.5</v>
          </cell>
          <cell r="E461">
            <v>53646089750</v>
          </cell>
        </row>
        <row r="462">
          <cell r="A462" t="str">
            <v>2007.12.03</v>
          </cell>
          <cell r="B462" t="str">
            <v>USD_TOD</v>
          </cell>
          <cell r="C462">
            <v>1</v>
          </cell>
          <cell r="D462">
            <v>5594574215568</v>
          </cell>
          <cell r="E462">
            <v>46289238900</v>
          </cell>
        </row>
        <row r="463">
          <cell r="A463" t="str">
            <v>2007.12.04</v>
          </cell>
          <cell r="B463" t="str">
            <v>USD_TOD</v>
          </cell>
          <cell r="C463">
            <v>1</v>
          </cell>
          <cell r="D463">
            <v>4618717372714</v>
          </cell>
          <cell r="E463">
            <v>38207523800</v>
          </cell>
        </row>
        <row r="464">
          <cell r="A464" t="str">
            <v>2007.12.05</v>
          </cell>
          <cell r="B464" t="str">
            <v>USD_TOD</v>
          </cell>
          <cell r="C464">
            <v>1</v>
          </cell>
          <cell r="D464">
            <v>4834235819513.5</v>
          </cell>
          <cell r="E464">
            <v>40004062350</v>
          </cell>
        </row>
        <row r="465">
          <cell r="A465" t="str">
            <v>2007.12.06</v>
          </cell>
          <cell r="B465" t="str">
            <v>USD_TOD</v>
          </cell>
          <cell r="C465">
            <v>1</v>
          </cell>
          <cell r="D465">
            <v>7506005763300</v>
          </cell>
          <cell r="E465">
            <v>62167850000</v>
          </cell>
        </row>
        <row r="466">
          <cell r="A466" t="str">
            <v>2007.12.07</v>
          </cell>
          <cell r="B466" t="str">
            <v>USD_TOD</v>
          </cell>
          <cell r="C466">
            <v>1</v>
          </cell>
          <cell r="D466">
            <v>5072824429084</v>
          </cell>
          <cell r="E466">
            <v>41996959700</v>
          </cell>
        </row>
        <row r="467">
          <cell r="A467" t="str">
            <v>2007.12.10</v>
          </cell>
          <cell r="B467" t="str">
            <v>USD_TOD</v>
          </cell>
          <cell r="C467">
            <v>1</v>
          </cell>
          <cell r="D467">
            <v>4524853648263</v>
          </cell>
          <cell r="E467">
            <v>37441205600</v>
          </cell>
        </row>
        <row r="468">
          <cell r="A468" t="str">
            <v>2007.12.11</v>
          </cell>
          <cell r="B468" t="str">
            <v>USD_TOD</v>
          </cell>
          <cell r="C468">
            <v>1</v>
          </cell>
          <cell r="D468">
            <v>8242062215086</v>
          </cell>
          <cell r="E468">
            <v>68272485900</v>
          </cell>
        </row>
        <row r="469">
          <cell r="A469" t="str">
            <v>2007.12.12</v>
          </cell>
          <cell r="B469" t="str">
            <v>USD_TOD</v>
          </cell>
          <cell r="C469">
            <v>1</v>
          </cell>
          <cell r="D469">
            <v>7869849724493.5</v>
          </cell>
          <cell r="E469">
            <v>65196505050</v>
          </cell>
        </row>
        <row r="470">
          <cell r="A470" t="str">
            <v>2007.12.13</v>
          </cell>
          <cell r="B470" t="str">
            <v>USD_TOD</v>
          </cell>
          <cell r="C470">
            <v>1</v>
          </cell>
          <cell r="D470">
            <v>1493421804560.5</v>
          </cell>
          <cell r="E470">
            <v>12356671450</v>
          </cell>
        </row>
        <row r="471">
          <cell r="A471" t="str">
            <v>2007.12.14</v>
          </cell>
          <cell r="B471" t="str">
            <v>USD_TOD</v>
          </cell>
          <cell r="C471">
            <v>1</v>
          </cell>
          <cell r="D471">
            <v>1919782273597</v>
          </cell>
          <cell r="E471">
            <v>15898380200</v>
          </cell>
        </row>
        <row r="472">
          <cell r="A472" t="str">
            <v>2007.12.19</v>
          </cell>
          <cell r="B472" t="str">
            <v>USD_TOD</v>
          </cell>
          <cell r="C472">
            <v>1</v>
          </cell>
          <cell r="D472">
            <v>6559082145255</v>
          </cell>
          <cell r="E472">
            <v>54356570300</v>
          </cell>
        </row>
        <row r="473">
          <cell r="A473" t="str">
            <v>2007.12.21</v>
          </cell>
          <cell r="B473" t="str">
            <v>USD_TOD</v>
          </cell>
          <cell r="C473">
            <v>1</v>
          </cell>
          <cell r="D473">
            <v>4703342472522</v>
          </cell>
          <cell r="E473">
            <v>38942245000</v>
          </cell>
        </row>
        <row r="474">
          <cell r="A474" t="str">
            <v>2007.12.24</v>
          </cell>
          <cell r="B474" t="str">
            <v>USD_TOD</v>
          </cell>
          <cell r="C474">
            <v>1</v>
          </cell>
          <cell r="D474">
            <v>2852775782974</v>
          </cell>
          <cell r="E474">
            <v>23616042900</v>
          </cell>
        </row>
        <row r="475">
          <cell r="A475" t="str">
            <v>2007.12.26</v>
          </cell>
          <cell r="B475" t="str">
            <v>USD_TOD</v>
          </cell>
          <cell r="C475">
            <v>1</v>
          </cell>
          <cell r="D475">
            <v>9896271904446.5</v>
          </cell>
          <cell r="E475">
            <v>81805589350</v>
          </cell>
        </row>
        <row r="476">
          <cell r="A476" t="str">
            <v>2007.12.27</v>
          </cell>
          <cell r="B476" t="str">
            <v>USD_TOD</v>
          </cell>
          <cell r="C476">
            <v>1</v>
          </cell>
          <cell r="D476">
            <v>8586247490730</v>
          </cell>
          <cell r="E476">
            <v>70902388500</v>
          </cell>
        </row>
        <row r="477">
          <cell r="A477" t="str">
            <v>2007.12.28</v>
          </cell>
          <cell r="B477" t="str">
            <v>USD_TOD</v>
          </cell>
          <cell r="C477">
            <v>1</v>
          </cell>
          <cell r="D477">
            <v>9153348151001.5</v>
          </cell>
          <cell r="E477">
            <v>75916753150</v>
          </cell>
        </row>
        <row r="478">
          <cell r="A478" t="str">
            <v>2008.01.03</v>
          </cell>
          <cell r="B478" t="str">
            <v>USD_TOD</v>
          </cell>
          <cell r="C478">
            <v>1</v>
          </cell>
          <cell r="D478">
            <v>3586801042310</v>
          </cell>
          <cell r="E478">
            <v>29763227000</v>
          </cell>
        </row>
        <row r="479">
          <cell r="A479" t="str">
            <v>2008.01.04</v>
          </cell>
          <cell r="B479" t="str">
            <v>USD_TOD</v>
          </cell>
          <cell r="C479">
            <v>1</v>
          </cell>
          <cell r="D479">
            <v>4283034576501.5</v>
          </cell>
          <cell r="E479">
            <v>35520963150</v>
          </cell>
        </row>
        <row r="480">
          <cell r="A480" t="str">
            <v>2008.01.08</v>
          </cell>
          <cell r="B480" t="str">
            <v>USD_TOD</v>
          </cell>
          <cell r="C480">
            <v>1</v>
          </cell>
          <cell r="D480">
            <v>4271919346582.5</v>
          </cell>
          <cell r="E480">
            <v>35405233650</v>
          </cell>
        </row>
        <row r="481">
          <cell r="A481" t="str">
            <v>2008.01.09</v>
          </cell>
          <cell r="B481" t="str">
            <v>USD_TOD</v>
          </cell>
          <cell r="C481">
            <v>1</v>
          </cell>
          <cell r="D481">
            <v>2248090042333</v>
          </cell>
          <cell r="E481">
            <v>18629547700</v>
          </cell>
        </row>
        <row r="482">
          <cell r="A482" t="str">
            <v>2008.01.10</v>
          </cell>
          <cell r="B482" t="str">
            <v>USD_TOD</v>
          </cell>
          <cell r="C482">
            <v>1</v>
          </cell>
          <cell r="D482">
            <v>3690123915967.5</v>
          </cell>
          <cell r="E482">
            <v>30599842250</v>
          </cell>
        </row>
        <row r="483">
          <cell r="A483" t="str">
            <v>2008.01.11</v>
          </cell>
          <cell r="B483" t="str">
            <v>USD_TOD</v>
          </cell>
          <cell r="C483">
            <v>1</v>
          </cell>
          <cell r="D483">
            <v>3275461261675</v>
          </cell>
          <cell r="E483">
            <v>27181112500</v>
          </cell>
        </row>
        <row r="484">
          <cell r="A484" t="str">
            <v>2008.01.14</v>
          </cell>
          <cell r="B484" t="str">
            <v>USD_TOD</v>
          </cell>
          <cell r="C484">
            <v>1</v>
          </cell>
          <cell r="D484">
            <v>2633306109888</v>
          </cell>
          <cell r="E484">
            <v>21863759200</v>
          </cell>
        </row>
        <row r="485">
          <cell r="A485" t="str">
            <v>2008.01.15</v>
          </cell>
          <cell r="B485" t="str">
            <v>USD_TOD</v>
          </cell>
          <cell r="C485">
            <v>1</v>
          </cell>
          <cell r="D485">
            <v>2754216789240.5</v>
          </cell>
          <cell r="E485">
            <v>22860685950</v>
          </cell>
        </row>
        <row r="486">
          <cell r="A486" t="str">
            <v>2008.01.16</v>
          </cell>
          <cell r="B486" t="str">
            <v>USD_TOD</v>
          </cell>
          <cell r="C486">
            <v>1</v>
          </cell>
          <cell r="D486">
            <v>4618567506865</v>
          </cell>
          <cell r="E486">
            <v>38408544000</v>
          </cell>
        </row>
        <row r="487">
          <cell r="A487" t="str">
            <v>2008.01.17</v>
          </cell>
          <cell r="B487" t="str">
            <v>USD_TOD</v>
          </cell>
          <cell r="C487">
            <v>1</v>
          </cell>
          <cell r="D487">
            <v>3676647763175</v>
          </cell>
          <cell r="E487">
            <v>30617554600</v>
          </cell>
        </row>
        <row r="488">
          <cell r="A488" t="str">
            <v>2008.01.18</v>
          </cell>
          <cell r="B488" t="str">
            <v>USD_TOD</v>
          </cell>
          <cell r="C488">
            <v>1</v>
          </cell>
          <cell r="D488">
            <v>5509353960412</v>
          </cell>
          <cell r="E488">
            <v>45803808100</v>
          </cell>
        </row>
        <row r="489">
          <cell r="A489" t="str">
            <v>2008.01.22</v>
          </cell>
          <cell r="B489" t="str">
            <v>USD_TOD</v>
          </cell>
          <cell r="C489">
            <v>1</v>
          </cell>
          <cell r="D489">
            <v>7462508605623</v>
          </cell>
          <cell r="E489">
            <v>61989864800</v>
          </cell>
        </row>
        <row r="490">
          <cell r="A490" t="str">
            <v>2008.01.23</v>
          </cell>
          <cell r="B490" t="str">
            <v>USD_TOD</v>
          </cell>
          <cell r="C490">
            <v>1</v>
          </cell>
          <cell r="D490">
            <v>4766738319478</v>
          </cell>
          <cell r="E490">
            <v>39637014800</v>
          </cell>
        </row>
        <row r="491">
          <cell r="A491" t="str">
            <v>2008.01.24</v>
          </cell>
          <cell r="B491" t="str">
            <v>USD_TOD</v>
          </cell>
          <cell r="C491">
            <v>1</v>
          </cell>
          <cell r="D491">
            <v>3848883611723.5</v>
          </cell>
          <cell r="E491">
            <v>32011951550</v>
          </cell>
        </row>
        <row r="492">
          <cell r="A492" t="str">
            <v>2008.01.25</v>
          </cell>
          <cell r="B492" t="str">
            <v>USD_TOD</v>
          </cell>
          <cell r="C492">
            <v>1</v>
          </cell>
          <cell r="D492">
            <v>5594255709577</v>
          </cell>
          <cell r="E492">
            <v>46569271200</v>
          </cell>
        </row>
        <row r="493">
          <cell r="A493" t="str">
            <v>2008.01.28</v>
          </cell>
          <cell r="B493" t="str">
            <v>USD_TOD</v>
          </cell>
          <cell r="C493">
            <v>1</v>
          </cell>
          <cell r="D493">
            <v>2391583428091.5</v>
          </cell>
          <cell r="E493">
            <v>19892793550</v>
          </cell>
        </row>
        <row r="494">
          <cell r="A494" t="str">
            <v>2008.01.29</v>
          </cell>
          <cell r="B494" t="str">
            <v>USD_TOD</v>
          </cell>
          <cell r="C494">
            <v>1</v>
          </cell>
          <cell r="D494">
            <v>2424325590129</v>
          </cell>
          <cell r="E494">
            <v>20163317200</v>
          </cell>
        </row>
        <row r="495">
          <cell r="A495" t="str">
            <v>2008.01.30</v>
          </cell>
          <cell r="B495" t="str">
            <v>USD_TOD</v>
          </cell>
          <cell r="C495">
            <v>1</v>
          </cell>
          <cell r="D495">
            <v>2299029182056.5</v>
          </cell>
          <cell r="E495">
            <v>19122253250</v>
          </cell>
        </row>
        <row r="496">
          <cell r="A496" t="str">
            <v>2008.01.31</v>
          </cell>
          <cell r="B496" t="str">
            <v>USD_TOD</v>
          </cell>
          <cell r="C496">
            <v>1</v>
          </cell>
          <cell r="D496">
            <v>1604072631420</v>
          </cell>
          <cell r="E496">
            <v>13343614700</v>
          </cell>
        </row>
        <row r="497">
          <cell r="A497" t="str">
            <v>2008.02.01</v>
          </cell>
          <cell r="B497" t="str">
            <v>USD_TOD</v>
          </cell>
          <cell r="C497">
            <v>1</v>
          </cell>
          <cell r="D497">
            <v>2456895631383</v>
          </cell>
          <cell r="E497">
            <v>20455955600</v>
          </cell>
        </row>
        <row r="498">
          <cell r="A498" t="str">
            <v>2008.02.04</v>
          </cell>
          <cell r="B498" t="str">
            <v>USD_TOD</v>
          </cell>
          <cell r="C498">
            <v>1</v>
          </cell>
          <cell r="D498">
            <v>2632982355058</v>
          </cell>
          <cell r="E498">
            <v>21897613300</v>
          </cell>
        </row>
        <row r="499">
          <cell r="A499" t="str">
            <v>2008.02.05</v>
          </cell>
          <cell r="B499" t="str">
            <v>USD_TOD</v>
          </cell>
          <cell r="C499">
            <v>1</v>
          </cell>
          <cell r="D499">
            <v>2812010954859</v>
          </cell>
          <cell r="E499">
            <v>23359293200</v>
          </cell>
        </row>
        <row r="500">
          <cell r="A500" t="str">
            <v>2008.02.06</v>
          </cell>
          <cell r="B500" t="str">
            <v>USD_TOD</v>
          </cell>
          <cell r="C500">
            <v>1</v>
          </cell>
          <cell r="D500">
            <v>3128555420022.5</v>
          </cell>
          <cell r="E500">
            <v>25984399250</v>
          </cell>
        </row>
        <row r="501">
          <cell r="A501" t="str">
            <v>2008.02.07</v>
          </cell>
          <cell r="B501" t="str">
            <v>USD_TOD</v>
          </cell>
          <cell r="C501">
            <v>1</v>
          </cell>
          <cell r="D501">
            <v>2233783711842</v>
          </cell>
          <cell r="E501">
            <v>18571981900</v>
          </cell>
        </row>
        <row r="502">
          <cell r="A502" t="str">
            <v>2008.02.08</v>
          </cell>
          <cell r="B502" t="str">
            <v>USD_TOD</v>
          </cell>
          <cell r="C502">
            <v>1</v>
          </cell>
          <cell r="D502">
            <v>3246839227365</v>
          </cell>
          <cell r="E502">
            <v>26982793500</v>
          </cell>
        </row>
        <row r="503">
          <cell r="A503" t="str">
            <v>2008.02.11</v>
          </cell>
          <cell r="B503" t="str">
            <v>USD_TOD</v>
          </cell>
          <cell r="C503">
            <v>1</v>
          </cell>
          <cell r="D503">
            <v>4544074883045</v>
          </cell>
          <cell r="E503">
            <v>37752771500</v>
          </cell>
        </row>
        <row r="504">
          <cell r="A504" t="str">
            <v>2008.02.12</v>
          </cell>
          <cell r="B504" t="str">
            <v>USD_TOD</v>
          </cell>
          <cell r="C504">
            <v>1</v>
          </cell>
          <cell r="D504">
            <v>3570983516660.5</v>
          </cell>
          <cell r="E504">
            <v>29663848150</v>
          </cell>
        </row>
        <row r="505">
          <cell r="A505" t="str">
            <v>2008.02.13</v>
          </cell>
          <cell r="B505" t="str">
            <v>USD_TOD</v>
          </cell>
          <cell r="C505">
            <v>1</v>
          </cell>
          <cell r="D505">
            <v>3293555536237.5</v>
          </cell>
          <cell r="E505">
            <v>27375454950</v>
          </cell>
        </row>
        <row r="506">
          <cell r="A506" t="str">
            <v>2008.02.14</v>
          </cell>
          <cell r="B506" t="str">
            <v>USD_TOD</v>
          </cell>
          <cell r="C506">
            <v>1</v>
          </cell>
          <cell r="D506">
            <v>11765694267039.5</v>
          </cell>
          <cell r="E506">
            <v>97910424850</v>
          </cell>
        </row>
        <row r="507">
          <cell r="A507" t="str">
            <v>2008.02.15</v>
          </cell>
          <cell r="B507" t="str">
            <v>USD_TOD</v>
          </cell>
          <cell r="C507">
            <v>1</v>
          </cell>
          <cell r="D507">
            <v>12175827623665</v>
          </cell>
          <cell r="E507">
            <v>101268309000</v>
          </cell>
        </row>
        <row r="508">
          <cell r="A508" t="str">
            <v>2008.02.19</v>
          </cell>
          <cell r="B508" t="str">
            <v>USD_TOD</v>
          </cell>
          <cell r="C508">
            <v>1</v>
          </cell>
          <cell r="D508">
            <v>4750718605697.5</v>
          </cell>
          <cell r="E508">
            <v>39521096550</v>
          </cell>
        </row>
        <row r="509">
          <cell r="A509" t="str">
            <v>2008.02.20</v>
          </cell>
          <cell r="B509" t="str">
            <v>USD_TOD</v>
          </cell>
          <cell r="C509">
            <v>1</v>
          </cell>
          <cell r="D509">
            <v>9341302592152.5</v>
          </cell>
          <cell r="E509">
            <v>77747728550</v>
          </cell>
        </row>
        <row r="510">
          <cell r="A510" t="str">
            <v>2008.02.21</v>
          </cell>
          <cell r="B510" t="str">
            <v>USD_TOD</v>
          </cell>
          <cell r="C510">
            <v>1</v>
          </cell>
          <cell r="D510">
            <v>7126527082649.5</v>
          </cell>
          <cell r="E510">
            <v>59262327150</v>
          </cell>
        </row>
        <row r="511">
          <cell r="A511" t="str">
            <v>2008.02.22</v>
          </cell>
          <cell r="B511" t="str">
            <v>USD_TOD</v>
          </cell>
          <cell r="C511">
            <v>1</v>
          </cell>
          <cell r="D511">
            <v>3371297594525</v>
          </cell>
          <cell r="E511">
            <v>27996903500</v>
          </cell>
        </row>
        <row r="512">
          <cell r="A512" t="str">
            <v>2008.02.25</v>
          </cell>
          <cell r="B512" t="str">
            <v>USD_TOD</v>
          </cell>
          <cell r="C512">
            <v>1</v>
          </cell>
          <cell r="D512">
            <v>2384481879014</v>
          </cell>
          <cell r="E512">
            <v>19782342800</v>
          </cell>
        </row>
        <row r="513">
          <cell r="A513" t="str">
            <v>2008.02.26</v>
          </cell>
          <cell r="B513" t="str">
            <v>USD_TOD</v>
          </cell>
          <cell r="C513">
            <v>1</v>
          </cell>
          <cell r="D513">
            <v>3882826948967.5</v>
          </cell>
          <cell r="E513">
            <v>32137690750</v>
          </cell>
        </row>
        <row r="514">
          <cell r="A514" t="str">
            <v>2008.02.27</v>
          </cell>
          <cell r="B514" t="str">
            <v>USD_TOD</v>
          </cell>
          <cell r="C514">
            <v>1</v>
          </cell>
          <cell r="D514">
            <v>3084475790681.5</v>
          </cell>
          <cell r="E514">
            <v>25534824650</v>
          </cell>
        </row>
        <row r="515">
          <cell r="A515" t="str">
            <v>2008.02.28</v>
          </cell>
          <cell r="B515" t="str">
            <v>USD_TOD</v>
          </cell>
          <cell r="C515">
            <v>1</v>
          </cell>
          <cell r="D515">
            <v>5239405378961.5</v>
          </cell>
          <cell r="E515">
            <v>43368061150</v>
          </cell>
        </row>
        <row r="516">
          <cell r="A516" t="str">
            <v>2008.02.29</v>
          </cell>
          <cell r="B516" t="str">
            <v>USD_TOD</v>
          </cell>
          <cell r="C516">
            <v>1</v>
          </cell>
          <cell r="D516">
            <v>9768847567706</v>
          </cell>
          <cell r="E516">
            <v>80837935700</v>
          </cell>
        </row>
        <row r="517">
          <cell r="A517" t="str">
            <v>2008.03.03</v>
          </cell>
          <cell r="B517" t="str">
            <v>USD_TOD</v>
          </cell>
          <cell r="C517">
            <v>1</v>
          </cell>
          <cell r="D517">
            <v>2821766995742.5</v>
          </cell>
          <cell r="E517">
            <v>23376250750</v>
          </cell>
        </row>
        <row r="518">
          <cell r="A518" t="str">
            <v>2008.03.04</v>
          </cell>
          <cell r="B518" t="str">
            <v>USD_TOD</v>
          </cell>
          <cell r="C518">
            <v>1</v>
          </cell>
          <cell r="D518">
            <v>7394144672839.5</v>
          </cell>
          <cell r="E518">
            <v>61222265050</v>
          </cell>
        </row>
        <row r="519">
          <cell r="A519" t="str">
            <v>2008.03.05</v>
          </cell>
          <cell r="B519" t="str">
            <v>USD_TOD</v>
          </cell>
          <cell r="C519">
            <v>1</v>
          </cell>
          <cell r="D519">
            <v>2947568992651.5</v>
          </cell>
          <cell r="E519">
            <v>24397679450</v>
          </cell>
        </row>
        <row r="520">
          <cell r="A520" t="str">
            <v>2008.03.06</v>
          </cell>
          <cell r="B520" t="str">
            <v>USD_TOD</v>
          </cell>
          <cell r="C520">
            <v>1</v>
          </cell>
          <cell r="D520">
            <v>5566419550600.5</v>
          </cell>
          <cell r="E520">
            <v>46112900450</v>
          </cell>
        </row>
        <row r="521">
          <cell r="A521" t="str">
            <v>2008.03.07</v>
          </cell>
          <cell r="B521" t="str">
            <v>USD_TOD</v>
          </cell>
          <cell r="C521">
            <v>1</v>
          </cell>
          <cell r="D521">
            <v>1631411578163.5</v>
          </cell>
          <cell r="E521">
            <v>13518833450</v>
          </cell>
        </row>
        <row r="522">
          <cell r="A522" t="str">
            <v>2008.03.11</v>
          </cell>
          <cell r="B522" t="str">
            <v>USD_TOD</v>
          </cell>
          <cell r="C522">
            <v>1</v>
          </cell>
          <cell r="D522">
            <v>3947635087050</v>
          </cell>
          <cell r="E522">
            <v>32714271000</v>
          </cell>
        </row>
        <row r="523">
          <cell r="A523" t="str">
            <v>2008.03.12</v>
          </cell>
          <cell r="B523" t="str">
            <v>USD_TOD</v>
          </cell>
          <cell r="C523">
            <v>1</v>
          </cell>
          <cell r="D523">
            <v>4553139086501</v>
          </cell>
          <cell r="E523">
            <v>37699018100</v>
          </cell>
        </row>
        <row r="524">
          <cell r="A524" t="str">
            <v>2008.03.13</v>
          </cell>
          <cell r="B524" t="str">
            <v>USD_TOD</v>
          </cell>
          <cell r="C524">
            <v>1</v>
          </cell>
          <cell r="D524">
            <v>10280463413876</v>
          </cell>
          <cell r="E524">
            <v>85256655200</v>
          </cell>
        </row>
        <row r="525">
          <cell r="A525" t="str">
            <v>2008.03.14</v>
          </cell>
          <cell r="B525" t="str">
            <v>USD_TOD</v>
          </cell>
          <cell r="C525">
            <v>1</v>
          </cell>
          <cell r="D525">
            <v>3894519170189.5</v>
          </cell>
          <cell r="E525">
            <v>32312849250</v>
          </cell>
        </row>
        <row r="526">
          <cell r="A526" t="str">
            <v>2008.03.17</v>
          </cell>
          <cell r="B526" t="str">
            <v>USD_TOD</v>
          </cell>
          <cell r="C526">
            <v>1</v>
          </cell>
          <cell r="D526">
            <v>4542668300517.5</v>
          </cell>
          <cell r="E526">
            <v>37633026750</v>
          </cell>
        </row>
        <row r="527">
          <cell r="A527" t="str">
            <v>2008.03.18</v>
          </cell>
          <cell r="B527" t="str">
            <v>USD_TOD</v>
          </cell>
          <cell r="C527">
            <v>1</v>
          </cell>
          <cell r="D527">
            <v>5261711803740</v>
          </cell>
          <cell r="E527">
            <v>43568206700</v>
          </cell>
        </row>
        <row r="528">
          <cell r="A528" t="str">
            <v>2008.03.19</v>
          </cell>
          <cell r="B528" t="str">
            <v>USD_TOD</v>
          </cell>
          <cell r="C528">
            <v>1</v>
          </cell>
          <cell r="D528">
            <v>6042783124348</v>
          </cell>
          <cell r="E528">
            <v>50080200200</v>
          </cell>
        </row>
        <row r="529">
          <cell r="A529" t="str">
            <v>2008.03.20</v>
          </cell>
          <cell r="B529" t="str">
            <v>USD_TOD</v>
          </cell>
          <cell r="C529">
            <v>1</v>
          </cell>
          <cell r="D529">
            <v>4827418662295</v>
          </cell>
          <cell r="E529">
            <v>40067213800</v>
          </cell>
        </row>
        <row r="530">
          <cell r="A530" t="str">
            <v>2008.03.21</v>
          </cell>
          <cell r="B530" t="str">
            <v>USD_TOD</v>
          </cell>
          <cell r="C530">
            <v>1</v>
          </cell>
          <cell r="D530">
            <v>4685844106883.5</v>
          </cell>
          <cell r="E530">
            <v>38892634950</v>
          </cell>
        </row>
        <row r="531">
          <cell r="A531" t="str">
            <v>2008.03.25</v>
          </cell>
          <cell r="B531" t="str">
            <v>USD_TOD</v>
          </cell>
          <cell r="C531">
            <v>1</v>
          </cell>
          <cell r="D531">
            <v>3806430184150</v>
          </cell>
          <cell r="E531">
            <v>31543935000</v>
          </cell>
        </row>
        <row r="532">
          <cell r="A532" t="str">
            <v>2008.03.26</v>
          </cell>
          <cell r="B532" t="str">
            <v>USD_TOD</v>
          </cell>
          <cell r="C532">
            <v>1</v>
          </cell>
          <cell r="D532">
            <v>3191804484807</v>
          </cell>
          <cell r="E532">
            <v>26424214100</v>
          </cell>
        </row>
        <row r="533">
          <cell r="A533" t="str">
            <v>2008.03.27</v>
          </cell>
          <cell r="B533" t="str">
            <v>USD_TOD</v>
          </cell>
          <cell r="C533">
            <v>1</v>
          </cell>
          <cell r="D533">
            <v>4354569363943</v>
          </cell>
          <cell r="E533">
            <v>36084064400</v>
          </cell>
        </row>
        <row r="534">
          <cell r="A534" t="str">
            <v>2008.03.28</v>
          </cell>
          <cell r="B534" t="str">
            <v>USD_TOD</v>
          </cell>
          <cell r="C534">
            <v>1</v>
          </cell>
          <cell r="D534">
            <v>3756651419902</v>
          </cell>
          <cell r="E534">
            <v>31119258700</v>
          </cell>
        </row>
        <row r="535">
          <cell r="A535" t="str">
            <v>2008.03.31</v>
          </cell>
          <cell r="B535" t="str">
            <v>USD_TOD</v>
          </cell>
          <cell r="C535">
            <v>1</v>
          </cell>
          <cell r="D535">
            <v>3560005367574</v>
          </cell>
          <cell r="E535">
            <v>29495360200</v>
          </cell>
        </row>
        <row r="536">
          <cell r="A536" t="str">
            <v>2008.04.01</v>
          </cell>
          <cell r="B536" t="str">
            <v>USD_TOD</v>
          </cell>
          <cell r="C536">
            <v>1</v>
          </cell>
          <cell r="D536">
            <v>4640353970657.5</v>
          </cell>
          <cell r="E536">
            <v>38472202750</v>
          </cell>
        </row>
        <row r="537">
          <cell r="A537" t="str">
            <v>2008.04.02</v>
          </cell>
          <cell r="B537" t="str">
            <v>USD_TOD</v>
          </cell>
          <cell r="C537">
            <v>1</v>
          </cell>
          <cell r="D537">
            <v>4388289125060</v>
          </cell>
          <cell r="E537">
            <v>36380952500</v>
          </cell>
        </row>
        <row r="538">
          <cell r="A538" t="str">
            <v>2008.04.03</v>
          </cell>
          <cell r="B538" t="str">
            <v>USD_TOD</v>
          </cell>
          <cell r="C538">
            <v>1</v>
          </cell>
          <cell r="D538">
            <v>3346682354386.5</v>
          </cell>
          <cell r="E538">
            <v>27778188350</v>
          </cell>
        </row>
        <row r="539">
          <cell r="A539" t="str">
            <v>2008.04.04</v>
          </cell>
          <cell r="B539" t="str">
            <v>USD_TOD</v>
          </cell>
          <cell r="C539">
            <v>1</v>
          </cell>
          <cell r="D539">
            <v>6341089735031</v>
          </cell>
          <cell r="E539">
            <v>52563667100</v>
          </cell>
        </row>
        <row r="540">
          <cell r="A540" t="str">
            <v>2008.04.07</v>
          </cell>
          <cell r="B540" t="str">
            <v>USD_TOD</v>
          </cell>
          <cell r="C540">
            <v>1</v>
          </cell>
          <cell r="D540">
            <v>4666771329814.5</v>
          </cell>
          <cell r="E540">
            <v>38704135150</v>
          </cell>
        </row>
        <row r="541">
          <cell r="A541" t="str">
            <v>2008.04.08</v>
          </cell>
          <cell r="B541" t="str">
            <v>USD_TOD</v>
          </cell>
          <cell r="C541">
            <v>1</v>
          </cell>
          <cell r="D541">
            <v>4044042142025.5</v>
          </cell>
          <cell r="E541">
            <v>33543308850</v>
          </cell>
        </row>
        <row r="542">
          <cell r="A542" t="str">
            <v>2008.04.09</v>
          </cell>
          <cell r="B542" t="str">
            <v>USD_TOD</v>
          </cell>
          <cell r="C542">
            <v>1</v>
          </cell>
          <cell r="D542">
            <v>2673690871074.5</v>
          </cell>
          <cell r="E542">
            <v>22176231850</v>
          </cell>
        </row>
        <row r="543">
          <cell r="A543" t="str">
            <v>2008.04.10</v>
          </cell>
          <cell r="B543" t="str">
            <v>USD_TOD</v>
          </cell>
          <cell r="C543">
            <v>1</v>
          </cell>
          <cell r="D543">
            <v>3248994674766</v>
          </cell>
          <cell r="E543">
            <v>26953806500</v>
          </cell>
        </row>
        <row r="544">
          <cell r="A544" t="str">
            <v>2008.04.11</v>
          </cell>
          <cell r="B544" t="str">
            <v>USD_TOD</v>
          </cell>
          <cell r="C544">
            <v>1</v>
          </cell>
          <cell r="D544">
            <v>9349394993889</v>
          </cell>
          <cell r="E544">
            <v>77577997700</v>
          </cell>
        </row>
        <row r="545">
          <cell r="A545" t="str">
            <v>2008.04.14</v>
          </cell>
          <cell r="B545" t="str">
            <v>USD_TOD</v>
          </cell>
          <cell r="C545">
            <v>1</v>
          </cell>
          <cell r="D545">
            <v>4573418584780</v>
          </cell>
          <cell r="E545">
            <v>37967938300</v>
          </cell>
        </row>
        <row r="546">
          <cell r="A546" t="str">
            <v>2008.04.15</v>
          </cell>
          <cell r="B546" t="str">
            <v>USD_TOD</v>
          </cell>
          <cell r="C546">
            <v>1</v>
          </cell>
          <cell r="D546">
            <v>9401071348625</v>
          </cell>
          <cell r="E546">
            <v>78124926500</v>
          </cell>
        </row>
        <row r="547">
          <cell r="A547" t="str">
            <v>2008.04.16</v>
          </cell>
          <cell r="B547" t="str">
            <v>USD_TOD</v>
          </cell>
          <cell r="C547">
            <v>1</v>
          </cell>
          <cell r="D547">
            <v>8921470786085</v>
          </cell>
          <cell r="E547">
            <v>74162857300</v>
          </cell>
        </row>
        <row r="548">
          <cell r="A548" t="str">
            <v>2008.04.17</v>
          </cell>
          <cell r="B548" t="str">
            <v>USD_TOD</v>
          </cell>
          <cell r="C548">
            <v>1</v>
          </cell>
          <cell r="D548">
            <v>7646711078447</v>
          </cell>
          <cell r="E548">
            <v>63473000300</v>
          </cell>
        </row>
        <row r="549">
          <cell r="A549" t="str">
            <v>2008.04.18</v>
          </cell>
          <cell r="B549" t="str">
            <v>USD_TOD</v>
          </cell>
          <cell r="C549">
            <v>1</v>
          </cell>
          <cell r="D549">
            <v>8181555018259.5</v>
          </cell>
          <cell r="E549">
            <v>67836527550</v>
          </cell>
        </row>
        <row r="550">
          <cell r="A550" t="str">
            <v>2008.04.21</v>
          </cell>
          <cell r="B550" t="str">
            <v>USD_TOD</v>
          </cell>
          <cell r="C550">
            <v>1</v>
          </cell>
          <cell r="D550">
            <v>3960072667831.5</v>
          </cell>
          <cell r="E550">
            <v>32850861950</v>
          </cell>
        </row>
        <row r="551">
          <cell r="A551" t="str">
            <v>2008.04.22</v>
          </cell>
          <cell r="B551" t="str">
            <v>USD_TOD</v>
          </cell>
          <cell r="C551">
            <v>1</v>
          </cell>
          <cell r="D551">
            <v>6151713538880</v>
          </cell>
          <cell r="E551">
            <v>51071175000</v>
          </cell>
        </row>
        <row r="552">
          <cell r="A552" t="str">
            <v>2008.04.23</v>
          </cell>
          <cell r="B552" t="str">
            <v>USD_TOD</v>
          </cell>
          <cell r="C552">
            <v>1</v>
          </cell>
          <cell r="D552">
            <v>5211680239274</v>
          </cell>
          <cell r="E552">
            <v>43295623600</v>
          </cell>
        </row>
        <row r="553">
          <cell r="A553" t="str">
            <v>2008.04.24</v>
          </cell>
          <cell r="B553" t="str">
            <v>USD_TOD</v>
          </cell>
          <cell r="C553">
            <v>1</v>
          </cell>
          <cell r="D553">
            <v>4458471318721.5</v>
          </cell>
          <cell r="E553">
            <v>37014401550</v>
          </cell>
        </row>
        <row r="554">
          <cell r="A554" t="str">
            <v>2008.04.25</v>
          </cell>
          <cell r="B554" t="str">
            <v>USD_TOD</v>
          </cell>
          <cell r="C554">
            <v>1</v>
          </cell>
          <cell r="D554">
            <v>1758739483600</v>
          </cell>
          <cell r="E554">
            <v>14593948000</v>
          </cell>
        </row>
        <row r="555">
          <cell r="A555" t="str">
            <v>2008.04.28</v>
          </cell>
          <cell r="B555" t="str">
            <v>USD_TOD</v>
          </cell>
          <cell r="C555">
            <v>1</v>
          </cell>
          <cell r="D555">
            <v>2553955844025</v>
          </cell>
          <cell r="E555">
            <v>21189275500</v>
          </cell>
        </row>
        <row r="556">
          <cell r="A556" t="str">
            <v>2008.04.29</v>
          </cell>
          <cell r="B556" t="str">
            <v>USD_TOD</v>
          </cell>
          <cell r="C556">
            <v>1</v>
          </cell>
          <cell r="D556">
            <v>5176747632338</v>
          </cell>
          <cell r="E556">
            <v>42994336400</v>
          </cell>
        </row>
        <row r="557">
          <cell r="A557" t="str">
            <v>2008.04.30</v>
          </cell>
          <cell r="B557" t="str">
            <v>USD_TOD</v>
          </cell>
          <cell r="C557">
            <v>1</v>
          </cell>
          <cell r="D557">
            <v>8433246048686</v>
          </cell>
          <cell r="E557">
            <v>70044938500</v>
          </cell>
        </row>
        <row r="558">
          <cell r="A558" t="str">
            <v>2008.05.05</v>
          </cell>
          <cell r="B558" t="str">
            <v>USD_TOD</v>
          </cell>
          <cell r="C558">
            <v>1</v>
          </cell>
          <cell r="D558">
            <v>7832894740838</v>
          </cell>
          <cell r="E558">
            <v>65021569200</v>
          </cell>
        </row>
        <row r="559">
          <cell r="A559" t="str">
            <v>2008.05.06</v>
          </cell>
          <cell r="B559" t="str">
            <v>USD_TOD</v>
          </cell>
          <cell r="C559">
            <v>1</v>
          </cell>
          <cell r="D559">
            <v>1975438765118</v>
          </cell>
          <cell r="E559">
            <v>16395058400</v>
          </cell>
        </row>
        <row r="560">
          <cell r="A560" t="str">
            <v>2008.05.07</v>
          </cell>
          <cell r="B560" t="str">
            <v>USD_TOD</v>
          </cell>
          <cell r="C560">
            <v>1</v>
          </cell>
          <cell r="D560">
            <v>4494089795800</v>
          </cell>
          <cell r="E560">
            <v>37292640000</v>
          </cell>
        </row>
        <row r="561">
          <cell r="A561" t="str">
            <v>2008.05.08</v>
          </cell>
          <cell r="B561" t="str">
            <v>USD_TOD</v>
          </cell>
          <cell r="C561">
            <v>1</v>
          </cell>
          <cell r="D561">
            <v>2032537119440</v>
          </cell>
          <cell r="E561">
            <v>16856710000</v>
          </cell>
        </row>
        <row r="562">
          <cell r="A562" t="str">
            <v>2008.05.12</v>
          </cell>
          <cell r="B562" t="str">
            <v>USD_TOD</v>
          </cell>
          <cell r="C562">
            <v>1</v>
          </cell>
          <cell r="D562">
            <v>3820575654366</v>
          </cell>
          <cell r="E562">
            <v>31686101200</v>
          </cell>
        </row>
        <row r="563">
          <cell r="A563" t="str">
            <v>2008.05.13</v>
          </cell>
          <cell r="B563" t="str">
            <v>USD_TOD</v>
          </cell>
          <cell r="C563">
            <v>1</v>
          </cell>
          <cell r="D563">
            <v>4686063031364.5</v>
          </cell>
          <cell r="E563">
            <v>38854066850</v>
          </cell>
        </row>
        <row r="564">
          <cell r="A564" t="str">
            <v>2008.05.14</v>
          </cell>
          <cell r="B564" t="str">
            <v>USD_TOD</v>
          </cell>
          <cell r="C564">
            <v>1</v>
          </cell>
          <cell r="D564">
            <v>4290817655145</v>
          </cell>
          <cell r="E564">
            <v>35580973500</v>
          </cell>
        </row>
        <row r="565">
          <cell r="A565" t="str">
            <v>2008.05.15</v>
          </cell>
          <cell r="B565" t="str">
            <v>USD_TOD</v>
          </cell>
          <cell r="C565">
            <v>1</v>
          </cell>
          <cell r="D565">
            <v>9761016596918</v>
          </cell>
          <cell r="E565">
            <v>80845688400</v>
          </cell>
        </row>
        <row r="566">
          <cell r="A566" t="str">
            <v>2008.05.16</v>
          </cell>
          <cell r="B566" t="str">
            <v>USD_TOD</v>
          </cell>
          <cell r="C566">
            <v>1</v>
          </cell>
          <cell r="D566">
            <v>4690201906145</v>
          </cell>
          <cell r="E566">
            <v>38857645700</v>
          </cell>
        </row>
        <row r="567">
          <cell r="A567" t="str">
            <v>2008.05.19</v>
          </cell>
          <cell r="B567" t="str">
            <v>USD_TOD</v>
          </cell>
          <cell r="C567">
            <v>1</v>
          </cell>
          <cell r="D567">
            <v>11759648277826</v>
          </cell>
          <cell r="E567">
            <v>97438843400</v>
          </cell>
        </row>
        <row r="568">
          <cell r="A568" t="str">
            <v>2008.05.20</v>
          </cell>
          <cell r="B568" t="str">
            <v>USD_TOD</v>
          </cell>
          <cell r="C568">
            <v>1</v>
          </cell>
          <cell r="D568">
            <v>7365976028362</v>
          </cell>
          <cell r="E568">
            <v>61060918800</v>
          </cell>
        </row>
        <row r="569">
          <cell r="A569" t="str">
            <v>2008.05.21</v>
          </cell>
          <cell r="B569" t="str">
            <v>USD_TOD</v>
          </cell>
          <cell r="C569">
            <v>1</v>
          </cell>
          <cell r="D569">
            <v>4871835331058</v>
          </cell>
          <cell r="E569">
            <v>40394898800</v>
          </cell>
        </row>
        <row r="570">
          <cell r="A570" t="str">
            <v>2008.05.22</v>
          </cell>
          <cell r="B570" t="str">
            <v>USD_TOD</v>
          </cell>
          <cell r="C570">
            <v>1</v>
          </cell>
          <cell r="D570">
            <v>6778125047158</v>
          </cell>
          <cell r="E570">
            <v>56211727100</v>
          </cell>
        </row>
        <row r="571">
          <cell r="A571" t="str">
            <v>2008.05.23</v>
          </cell>
          <cell r="B571" t="str">
            <v>USD_TOD</v>
          </cell>
          <cell r="C571">
            <v>1</v>
          </cell>
          <cell r="D571">
            <v>4190308105265</v>
          </cell>
          <cell r="E571">
            <v>34751211700</v>
          </cell>
        </row>
        <row r="572">
          <cell r="A572" t="str">
            <v>2008.05.27</v>
          </cell>
          <cell r="B572" t="str">
            <v>USD_TOD</v>
          </cell>
          <cell r="C572">
            <v>1</v>
          </cell>
          <cell r="D572">
            <v>3615017484442</v>
          </cell>
          <cell r="E572">
            <v>29979721400</v>
          </cell>
        </row>
        <row r="573">
          <cell r="A573" t="str">
            <v>2008.05.28</v>
          </cell>
          <cell r="B573" t="str">
            <v>USD_TOD</v>
          </cell>
          <cell r="C573">
            <v>1</v>
          </cell>
          <cell r="D573">
            <v>2390885552406</v>
          </cell>
          <cell r="E573">
            <v>19833316400</v>
          </cell>
        </row>
        <row r="574">
          <cell r="A574" t="str">
            <v>2008.05.29</v>
          </cell>
          <cell r="B574" t="str">
            <v>USD_TOD</v>
          </cell>
          <cell r="C574">
            <v>1</v>
          </cell>
          <cell r="D574">
            <v>5478138151475</v>
          </cell>
          <cell r="E574">
            <v>45460172500</v>
          </cell>
        </row>
        <row r="575">
          <cell r="A575" t="str">
            <v>2008.05.30</v>
          </cell>
          <cell r="B575" t="str">
            <v>USD_TOD</v>
          </cell>
          <cell r="C575">
            <v>1</v>
          </cell>
          <cell r="D575">
            <v>3315987793880</v>
          </cell>
          <cell r="E575">
            <v>27498688000</v>
          </cell>
        </row>
        <row r="576">
          <cell r="A576" t="str">
            <v>2008.06.02</v>
          </cell>
          <cell r="B576" t="str">
            <v>USD_TOD</v>
          </cell>
          <cell r="C576">
            <v>1</v>
          </cell>
          <cell r="D576">
            <v>2537712519100</v>
          </cell>
          <cell r="E576">
            <v>21031483000</v>
          </cell>
        </row>
        <row r="577">
          <cell r="A577" t="str">
            <v>2008.06.03</v>
          </cell>
          <cell r="B577" t="str">
            <v>USD_TOD</v>
          </cell>
          <cell r="C577">
            <v>1</v>
          </cell>
          <cell r="D577">
            <v>4059577847260</v>
          </cell>
          <cell r="E577">
            <v>33594070000</v>
          </cell>
        </row>
        <row r="578">
          <cell r="A578" t="str">
            <v>2008.06.04</v>
          </cell>
          <cell r="B578" t="str">
            <v>USD_TOD</v>
          </cell>
          <cell r="C578">
            <v>1</v>
          </cell>
          <cell r="D578">
            <v>16882915946037.5</v>
          </cell>
          <cell r="E578">
            <v>139839405750</v>
          </cell>
        </row>
        <row r="579">
          <cell r="A579" t="str">
            <v>2008.06.05</v>
          </cell>
          <cell r="B579" t="str">
            <v>USD_TOD</v>
          </cell>
          <cell r="C579">
            <v>1</v>
          </cell>
          <cell r="D579">
            <v>2490209921820</v>
          </cell>
          <cell r="E579">
            <v>20635549000</v>
          </cell>
        </row>
        <row r="580">
          <cell r="A580" t="str">
            <v>2008.06.06</v>
          </cell>
          <cell r="B580" t="str">
            <v>USD_TOD</v>
          </cell>
          <cell r="C580">
            <v>1</v>
          </cell>
          <cell r="D580">
            <v>6015897406140</v>
          </cell>
          <cell r="E580">
            <v>49875580000</v>
          </cell>
        </row>
        <row r="581">
          <cell r="A581" t="str">
            <v>2008.06.09</v>
          </cell>
          <cell r="B581" t="str">
            <v>USD_TOD</v>
          </cell>
          <cell r="C581">
            <v>1</v>
          </cell>
          <cell r="D581">
            <v>9717187410711</v>
          </cell>
          <cell r="E581">
            <v>80503295300</v>
          </cell>
        </row>
        <row r="582">
          <cell r="A582" t="str">
            <v>2008.06.10</v>
          </cell>
          <cell r="B582" t="str">
            <v>USD_TOD</v>
          </cell>
          <cell r="C582">
            <v>1</v>
          </cell>
          <cell r="D582">
            <v>10520297962176</v>
          </cell>
          <cell r="E582">
            <v>87156978400</v>
          </cell>
        </row>
        <row r="583">
          <cell r="A583" t="str">
            <v>2008.06.11</v>
          </cell>
          <cell r="B583" t="str">
            <v>USD_TOD</v>
          </cell>
          <cell r="C583">
            <v>1</v>
          </cell>
          <cell r="D583">
            <v>5458569842611</v>
          </cell>
          <cell r="E583">
            <v>45213813900</v>
          </cell>
        </row>
        <row r="584">
          <cell r="A584" t="str">
            <v>2008.06.12</v>
          </cell>
          <cell r="B584" t="str">
            <v>USD_TOD</v>
          </cell>
          <cell r="C584">
            <v>1</v>
          </cell>
          <cell r="D584">
            <v>2394684091283</v>
          </cell>
          <cell r="E584">
            <v>19827033600</v>
          </cell>
        </row>
        <row r="585">
          <cell r="A585" t="str">
            <v>2008.06.13</v>
          </cell>
          <cell r="B585" t="str">
            <v>USD_TOD</v>
          </cell>
          <cell r="C585">
            <v>1</v>
          </cell>
          <cell r="D585">
            <v>10008841930896</v>
          </cell>
          <cell r="E585">
            <v>82938390400</v>
          </cell>
        </row>
        <row r="586">
          <cell r="A586" t="str">
            <v>2008.06.16</v>
          </cell>
          <cell r="B586" t="str">
            <v>USD_TOD</v>
          </cell>
          <cell r="C586">
            <v>1</v>
          </cell>
          <cell r="D586">
            <v>3165985817405.5</v>
          </cell>
          <cell r="E586">
            <v>26225231550</v>
          </cell>
        </row>
        <row r="587">
          <cell r="A587" t="str">
            <v>2008.06.17</v>
          </cell>
          <cell r="B587" t="str">
            <v>USD_TOD</v>
          </cell>
          <cell r="C587">
            <v>1</v>
          </cell>
          <cell r="D587">
            <v>5557414604338.5</v>
          </cell>
          <cell r="E587">
            <v>46041202050</v>
          </cell>
        </row>
        <row r="588">
          <cell r="A588" t="str">
            <v>2008.06.18</v>
          </cell>
          <cell r="B588" t="str">
            <v>USD_TOD</v>
          </cell>
          <cell r="C588">
            <v>1</v>
          </cell>
          <cell r="D588">
            <v>4536674383800.5</v>
          </cell>
          <cell r="E588">
            <v>37595523550</v>
          </cell>
        </row>
        <row r="589">
          <cell r="A589" t="str">
            <v>2008.06.19</v>
          </cell>
          <cell r="B589" t="str">
            <v>USD_TOD</v>
          </cell>
          <cell r="C589">
            <v>1</v>
          </cell>
          <cell r="D589">
            <v>3083790983234.5</v>
          </cell>
          <cell r="E589">
            <v>25542556750</v>
          </cell>
        </row>
        <row r="590">
          <cell r="A590" t="str">
            <v>2008.06.20</v>
          </cell>
          <cell r="B590" t="str">
            <v>USD_TOD</v>
          </cell>
          <cell r="C590">
            <v>1</v>
          </cell>
          <cell r="D590">
            <v>3544580080015</v>
          </cell>
          <cell r="E590">
            <v>29358738000</v>
          </cell>
        </row>
        <row r="591">
          <cell r="A591" t="str">
            <v>2008.06.23</v>
          </cell>
          <cell r="B591" t="str">
            <v>USD_TOD</v>
          </cell>
          <cell r="C591">
            <v>1</v>
          </cell>
          <cell r="D591">
            <v>1896635907336</v>
          </cell>
          <cell r="E591">
            <v>15709861200</v>
          </cell>
        </row>
        <row r="592">
          <cell r="A592" t="str">
            <v>2008.06.24</v>
          </cell>
          <cell r="B592" t="str">
            <v>USD_TOD</v>
          </cell>
          <cell r="C592">
            <v>1</v>
          </cell>
          <cell r="D592">
            <v>4472592060862.5</v>
          </cell>
          <cell r="E592">
            <v>37030117350</v>
          </cell>
        </row>
        <row r="593">
          <cell r="A593" t="str">
            <v>2008.06.25</v>
          </cell>
          <cell r="B593" t="str">
            <v>USD_TOD</v>
          </cell>
          <cell r="C593">
            <v>1</v>
          </cell>
          <cell r="D593">
            <v>9439976361841</v>
          </cell>
          <cell r="E593">
            <v>78112278300</v>
          </cell>
        </row>
        <row r="594">
          <cell r="A594" t="str">
            <v>2008.06.26</v>
          </cell>
          <cell r="B594" t="str">
            <v>USD_TOD</v>
          </cell>
          <cell r="C594">
            <v>1</v>
          </cell>
          <cell r="D594">
            <v>5082664163712</v>
          </cell>
          <cell r="E594">
            <v>42093254200</v>
          </cell>
        </row>
        <row r="595">
          <cell r="A595" t="str">
            <v>2008.06.27</v>
          </cell>
          <cell r="B595" t="str">
            <v>USD_TOD</v>
          </cell>
          <cell r="C595">
            <v>1</v>
          </cell>
          <cell r="D595">
            <v>3633762842746</v>
          </cell>
          <cell r="E595">
            <v>30091180900</v>
          </cell>
        </row>
        <row r="596">
          <cell r="A596" t="str">
            <v>2008.06.30</v>
          </cell>
          <cell r="B596" t="str">
            <v>USD_TOD</v>
          </cell>
          <cell r="C596">
            <v>1</v>
          </cell>
          <cell r="D596">
            <v>5211358784800</v>
          </cell>
          <cell r="E596">
            <v>43157150000</v>
          </cell>
        </row>
        <row r="597">
          <cell r="A597" t="str">
            <v>2008.07.01</v>
          </cell>
          <cell r="B597" t="str">
            <v>USD_TOD</v>
          </cell>
          <cell r="C597">
            <v>1</v>
          </cell>
          <cell r="D597">
            <v>9114358597575.5</v>
          </cell>
          <cell r="E597">
            <v>75542585050</v>
          </cell>
        </row>
        <row r="598">
          <cell r="A598" t="str">
            <v>2008.07.02</v>
          </cell>
          <cell r="B598" t="str">
            <v>USD_TOD</v>
          </cell>
          <cell r="C598">
            <v>1</v>
          </cell>
          <cell r="D598">
            <v>8041809823348</v>
          </cell>
          <cell r="E598">
            <v>66691256900</v>
          </cell>
        </row>
        <row r="599">
          <cell r="A599" t="str">
            <v>2008.07.03</v>
          </cell>
          <cell r="B599" t="str">
            <v>USD_TOD</v>
          </cell>
          <cell r="C599">
            <v>1</v>
          </cell>
          <cell r="D599">
            <v>15472934386591</v>
          </cell>
          <cell r="E599">
            <v>128330711100</v>
          </cell>
        </row>
        <row r="600">
          <cell r="A600" t="str">
            <v>2008.07.08</v>
          </cell>
          <cell r="B600" t="str">
            <v>USD_TOD</v>
          </cell>
          <cell r="C600">
            <v>1</v>
          </cell>
          <cell r="D600">
            <v>8219081664092</v>
          </cell>
          <cell r="E600">
            <v>68213703900</v>
          </cell>
        </row>
        <row r="601">
          <cell r="A601" t="str">
            <v>2008.07.09</v>
          </cell>
          <cell r="B601" t="str">
            <v>USD_TOD</v>
          </cell>
          <cell r="C601">
            <v>1</v>
          </cell>
          <cell r="D601">
            <v>4844435737099.5</v>
          </cell>
          <cell r="E601">
            <v>40239637050</v>
          </cell>
        </row>
        <row r="602">
          <cell r="A602" t="str">
            <v>2008.07.10</v>
          </cell>
          <cell r="B602" t="str">
            <v>USD_TOD</v>
          </cell>
          <cell r="C602">
            <v>1</v>
          </cell>
          <cell r="D602">
            <v>6404284283603.5</v>
          </cell>
          <cell r="E602">
            <v>53274933650</v>
          </cell>
        </row>
        <row r="603">
          <cell r="A603" t="str">
            <v>2008.07.11</v>
          </cell>
          <cell r="B603" t="str">
            <v>USD_TOD</v>
          </cell>
          <cell r="C603">
            <v>1</v>
          </cell>
          <cell r="D603">
            <v>6263788420648.5</v>
          </cell>
          <cell r="E603">
            <v>52095506850</v>
          </cell>
        </row>
        <row r="604">
          <cell r="A604" t="str">
            <v>2008.07.14</v>
          </cell>
          <cell r="B604" t="str">
            <v>USD_TOD</v>
          </cell>
          <cell r="C604">
            <v>1</v>
          </cell>
          <cell r="D604">
            <v>11699178990590.5</v>
          </cell>
          <cell r="E604">
            <v>97334740950</v>
          </cell>
        </row>
        <row r="605">
          <cell r="A605" t="str">
            <v>2008.07.15</v>
          </cell>
          <cell r="B605" t="str">
            <v>USD_TOD</v>
          </cell>
          <cell r="C605">
            <v>1</v>
          </cell>
          <cell r="D605">
            <v>6230508454623</v>
          </cell>
          <cell r="E605">
            <v>51888539400</v>
          </cell>
        </row>
        <row r="606">
          <cell r="A606" t="str">
            <v>2008.07.16</v>
          </cell>
          <cell r="B606" t="str">
            <v>USD_TOD</v>
          </cell>
          <cell r="C606">
            <v>1</v>
          </cell>
          <cell r="D606">
            <v>2830985105340</v>
          </cell>
          <cell r="E606">
            <v>23579768000</v>
          </cell>
        </row>
        <row r="607">
          <cell r="A607" t="str">
            <v>2008.07.17</v>
          </cell>
          <cell r="B607" t="str">
            <v>USD_TOD</v>
          </cell>
          <cell r="C607">
            <v>1</v>
          </cell>
          <cell r="D607">
            <v>4035993886990</v>
          </cell>
          <cell r="E607">
            <v>33587206600</v>
          </cell>
        </row>
        <row r="608">
          <cell r="A608" t="str">
            <v>2008.07.18</v>
          </cell>
          <cell r="B608" t="str">
            <v>USD_TOD</v>
          </cell>
          <cell r="C608">
            <v>1</v>
          </cell>
          <cell r="D608">
            <v>4299000067909</v>
          </cell>
          <cell r="E608">
            <v>35764848100</v>
          </cell>
        </row>
        <row r="609">
          <cell r="A609" t="str">
            <v>2008.07.21</v>
          </cell>
          <cell r="B609" t="str">
            <v>USD_TOD</v>
          </cell>
          <cell r="C609">
            <v>1</v>
          </cell>
          <cell r="D609">
            <v>3308682442860</v>
          </cell>
          <cell r="E609">
            <v>27526138000</v>
          </cell>
        </row>
        <row r="610">
          <cell r="A610" t="str">
            <v>2008.07.22</v>
          </cell>
          <cell r="B610" t="str">
            <v>USD_TOD</v>
          </cell>
          <cell r="C610">
            <v>1</v>
          </cell>
          <cell r="D610">
            <v>5371810539504</v>
          </cell>
          <cell r="E610">
            <v>44694988800</v>
          </cell>
        </row>
        <row r="611">
          <cell r="A611" t="str">
            <v>2008.07.23</v>
          </cell>
          <cell r="B611" t="str">
            <v>USD_TOD</v>
          </cell>
          <cell r="C611">
            <v>1</v>
          </cell>
          <cell r="D611">
            <v>4277869153250.5</v>
          </cell>
          <cell r="E611">
            <v>35596415550</v>
          </cell>
        </row>
        <row r="612">
          <cell r="A612" t="str">
            <v>2008.07.24</v>
          </cell>
          <cell r="B612" t="str">
            <v>USD_TOD</v>
          </cell>
          <cell r="C612">
            <v>1</v>
          </cell>
          <cell r="D612">
            <v>4412061822310</v>
          </cell>
          <cell r="E612">
            <v>36709946200</v>
          </cell>
        </row>
        <row r="613">
          <cell r="A613" t="str">
            <v>2008.07.25</v>
          </cell>
          <cell r="B613" t="str">
            <v>USD_TOD</v>
          </cell>
          <cell r="C613">
            <v>1</v>
          </cell>
          <cell r="D613">
            <v>3873663123661</v>
          </cell>
          <cell r="E613">
            <v>32227117400</v>
          </cell>
        </row>
        <row r="614">
          <cell r="A614" t="str">
            <v>2008.07.28</v>
          </cell>
          <cell r="B614" t="str">
            <v>USD_TOD</v>
          </cell>
          <cell r="C614">
            <v>1</v>
          </cell>
          <cell r="D614">
            <v>3428442834048.5</v>
          </cell>
          <cell r="E614">
            <v>28526143950</v>
          </cell>
        </row>
        <row r="615">
          <cell r="A615" t="str">
            <v>2008.07.29</v>
          </cell>
          <cell r="B615" t="str">
            <v>USD_TOD</v>
          </cell>
          <cell r="C615">
            <v>1</v>
          </cell>
          <cell r="D615">
            <v>4641905336000</v>
          </cell>
          <cell r="E615">
            <v>38622225000</v>
          </cell>
        </row>
        <row r="616">
          <cell r="A616" t="str">
            <v>2008.07.30</v>
          </cell>
          <cell r="B616" t="str">
            <v>USD_TOD</v>
          </cell>
          <cell r="C616">
            <v>1</v>
          </cell>
          <cell r="D616">
            <v>3572542380690</v>
          </cell>
          <cell r="E616">
            <v>29723555000</v>
          </cell>
        </row>
        <row r="617">
          <cell r="A617" t="str">
            <v>2008.07.31</v>
          </cell>
          <cell r="B617" t="str">
            <v>USD_TOD</v>
          </cell>
          <cell r="C617">
            <v>1</v>
          </cell>
          <cell r="D617">
            <v>3482102306798.5</v>
          </cell>
          <cell r="E617">
            <v>28972324350</v>
          </cell>
        </row>
        <row r="618">
          <cell r="A618" t="str">
            <v>2008.08.01</v>
          </cell>
          <cell r="B618" t="str">
            <v>USD_TOD</v>
          </cell>
          <cell r="C618">
            <v>1</v>
          </cell>
          <cell r="D618">
            <v>5274970822397</v>
          </cell>
          <cell r="E618">
            <v>43893396800</v>
          </cell>
        </row>
        <row r="619">
          <cell r="A619" t="str">
            <v>2008.08.04</v>
          </cell>
          <cell r="B619" t="str">
            <v>USD_TOD</v>
          </cell>
          <cell r="C619">
            <v>1</v>
          </cell>
          <cell r="D619">
            <v>3218839524954.5</v>
          </cell>
          <cell r="E619">
            <v>26789108650</v>
          </cell>
        </row>
        <row r="620">
          <cell r="A620" t="str">
            <v>2008.08.05</v>
          </cell>
          <cell r="B620" t="str">
            <v>USD_TOD</v>
          </cell>
          <cell r="C620">
            <v>1</v>
          </cell>
          <cell r="D620">
            <v>6696695127241.5</v>
          </cell>
          <cell r="E620">
            <v>55750068050</v>
          </cell>
        </row>
        <row r="621">
          <cell r="A621" t="str">
            <v>2008.08.06</v>
          </cell>
          <cell r="B621" t="str">
            <v>USD_TOD</v>
          </cell>
          <cell r="C621">
            <v>1</v>
          </cell>
          <cell r="D621">
            <v>3466371233940</v>
          </cell>
          <cell r="E621">
            <v>28870808000</v>
          </cell>
        </row>
        <row r="622">
          <cell r="A622" t="str">
            <v>2008.08.07</v>
          </cell>
          <cell r="B622" t="str">
            <v>USD_TOD</v>
          </cell>
          <cell r="C622">
            <v>1</v>
          </cell>
          <cell r="D622">
            <v>3858958506513</v>
          </cell>
          <cell r="E622">
            <v>32133183700</v>
          </cell>
        </row>
        <row r="623">
          <cell r="A623" t="str">
            <v>2008.08.08</v>
          </cell>
          <cell r="B623" t="str">
            <v>USD_TOD</v>
          </cell>
          <cell r="C623">
            <v>1</v>
          </cell>
          <cell r="D623">
            <v>3856112954325</v>
          </cell>
          <cell r="E623">
            <v>32114130500</v>
          </cell>
        </row>
        <row r="624">
          <cell r="A624" t="str">
            <v>2008.08.11</v>
          </cell>
          <cell r="B624" t="str">
            <v>USD_TOD</v>
          </cell>
          <cell r="C624">
            <v>1</v>
          </cell>
          <cell r="D624">
            <v>4827557781799.5</v>
          </cell>
          <cell r="E624">
            <v>40178489450</v>
          </cell>
        </row>
        <row r="625">
          <cell r="A625" t="str">
            <v>2008.08.12</v>
          </cell>
          <cell r="B625" t="str">
            <v>USD_TOD</v>
          </cell>
          <cell r="C625">
            <v>1</v>
          </cell>
          <cell r="D625">
            <v>6162380695527</v>
          </cell>
          <cell r="E625">
            <v>51278531600</v>
          </cell>
        </row>
        <row r="626">
          <cell r="A626" t="str">
            <v>2008.08.13</v>
          </cell>
          <cell r="B626" t="str">
            <v>USD_TOD</v>
          </cell>
          <cell r="C626">
            <v>1</v>
          </cell>
          <cell r="D626">
            <v>5525810531601.5</v>
          </cell>
          <cell r="E626">
            <v>46013191950</v>
          </cell>
        </row>
        <row r="627">
          <cell r="A627" t="str">
            <v>2008.08.14</v>
          </cell>
          <cell r="B627" t="str">
            <v>USD_TOD</v>
          </cell>
          <cell r="C627">
            <v>1</v>
          </cell>
          <cell r="D627">
            <v>9664194861402.5</v>
          </cell>
          <cell r="E627">
            <v>80429906750</v>
          </cell>
        </row>
        <row r="628">
          <cell r="A628" t="str">
            <v>2008.08.15</v>
          </cell>
          <cell r="B628" t="str">
            <v>USD_TOD</v>
          </cell>
          <cell r="C628">
            <v>1</v>
          </cell>
          <cell r="D628">
            <v>10114770021022.5</v>
          </cell>
          <cell r="E628">
            <v>84180503750</v>
          </cell>
        </row>
        <row r="629">
          <cell r="A629" t="str">
            <v>2008.08.18</v>
          </cell>
          <cell r="B629" t="str">
            <v>USD_TOD</v>
          </cell>
          <cell r="C629">
            <v>1</v>
          </cell>
          <cell r="D629">
            <v>5237358248965</v>
          </cell>
          <cell r="E629">
            <v>43597199900</v>
          </cell>
        </row>
        <row r="630">
          <cell r="A630" t="str">
            <v>2008.08.19</v>
          </cell>
          <cell r="B630" t="str">
            <v>USD_TOD</v>
          </cell>
          <cell r="C630">
            <v>1</v>
          </cell>
          <cell r="D630">
            <v>8008536990990</v>
          </cell>
          <cell r="E630">
            <v>66686883000</v>
          </cell>
        </row>
        <row r="631">
          <cell r="A631" t="str">
            <v>2008.08.20</v>
          </cell>
          <cell r="B631" t="str">
            <v>USD_TOD</v>
          </cell>
          <cell r="C631">
            <v>1</v>
          </cell>
          <cell r="D631">
            <v>8898472741665</v>
          </cell>
          <cell r="E631">
            <v>74144967500</v>
          </cell>
        </row>
        <row r="632">
          <cell r="A632" t="str">
            <v>2008.08.21</v>
          </cell>
          <cell r="B632" t="str">
            <v>USD_TOD</v>
          </cell>
          <cell r="C632">
            <v>1</v>
          </cell>
          <cell r="D632">
            <v>5624317972188.5</v>
          </cell>
          <cell r="E632">
            <v>46884753150</v>
          </cell>
        </row>
        <row r="633">
          <cell r="A633" t="str">
            <v>2008.08.22</v>
          </cell>
          <cell r="B633" t="str">
            <v>USD_TOD</v>
          </cell>
          <cell r="C633">
            <v>1</v>
          </cell>
          <cell r="D633">
            <v>9967001905741</v>
          </cell>
          <cell r="E633">
            <v>83230182300</v>
          </cell>
        </row>
        <row r="634">
          <cell r="A634" t="str">
            <v>2008.08.25</v>
          </cell>
          <cell r="B634" t="str">
            <v>USD_TOD</v>
          </cell>
          <cell r="C634">
            <v>1</v>
          </cell>
          <cell r="D634">
            <v>12824285772770</v>
          </cell>
          <cell r="E634">
            <v>107032397000</v>
          </cell>
        </row>
        <row r="635">
          <cell r="A635" t="str">
            <v>2008.08.26</v>
          </cell>
          <cell r="B635" t="str">
            <v>USD_TOD</v>
          </cell>
          <cell r="C635">
            <v>1</v>
          </cell>
          <cell r="D635">
            <v>10667463660230</v>
          </cell>
          <cell r="E635">
            <v>89012687000</v>
          </cell>
        </row>
        <row r="636">
          <cell r="A636" t="str">
            <v>2008.08.27</v>
          </cell>
          <cell r="B636" t="str">
            <v>USD_TOD</v>
          </cell>
          <cell r="C636">
            <v>1</v>
          </cell>
          <cell r="D636">
            <v>8248738574475</v>
          </cell>
          <cell r="E636">
            <v>68857941600</v>
          </cell>
        </row>
        <row r="637">
          <cell r="A637" t="str">
            <v>2008.08.28</v>
          </cell>
          <cell r="B637" t="str">
            <v>USD_TOD</v>
          </cell>
          <cell r="C637">
            <v>1</v>
          </cell>
          <cell r="D637">
            <v>11303766963990</v>
          </cell>
          <cell r="E637">
            <v>94480593000</v>
          </cell>
        </row>
        <row r="638">
          <cell r="A638" t="str">
            <v>2008.08.29</v>
          </cell>
          <cell r="B638" t="str">
            <v>USD_TOD</v>
          </cell>
          <cell r="C638">
            <v>1</v>
          </cell>
          <cell r="D638">
            <v>10891945031972</v>
          </cell>
          <cell r="E638">
            <v>91054626300</v>
          </cell>
        </row>
        <row r="639">
          <cell r="A639" t="str">
            <v>2008.09.02</v>
          </cell>
          <cell r="B639" t="str">
            <v>USD_TOD</v>
          </cell>
          <cell r="C639">
            <v>1</v>
          </cell>
          <cell r="D639">
            <v>9938012241384.5</v>
          </cell>
          <cell r="E639">
            <v>83048657150</v>
          </cell>
        </row>
        <row r="640">
          <cell r="A640" t="str">
            <v>2008.09.03</v>
          </cell>
          <cell r="B640" t="str">
            <v>USD_TOD</v>
          </cell>
          <cell r="C640">
            <v>1</v>
          </cell>
          <cell r="D640">
            <v>6465504445587</v>
          </cell>
          <cell r="E640">
            <v>53976710700</v>
          </cell>
        </row>
        <row r="641">
          <cell r="A641" t="str">
            <v>2008.09.04</v>
          </cell>
          <cell r="B641" t="str">
            <v>USD_TOD</v>
          </cell>
          <cell r="C641">
            <v>1</v>
          </cell>
          <cell r="D641">
            <v>12056804965102</v>
          </cell>
          <cell r="E641">
            <v>100738633600</v>
          </cell>
        </row>
        <row r="642">
          <cell r="A642" t="str">
            <v>2008.09.05</v>
          </cell>
          <cell r="B642" t="str">
            <v>USD_TOD</v>
          </cell>
          <cell r="C642">
            <v>1</v>
          </cell>
          <cell r="D642">
            <v>5482242130521</v>
          </cell>
          <cell r="E642">
            <v>45827851300</v>
          </cell>
        </row>
        <row r="643">
          <cell r="A643" t="str">
            <v>2008.09.08</v>
          </cell>
          <cell r="B643" t="str">
            <v>USD_TOD</v>
          </cell>
          <cell r="C643">
            <v>1</v>
          </cell>
          <cell r="D643">
            <v>3380193941867</v>
          </cell>
          <cell r="E643">
            <v>28253013100</v>
          </cell>
        </row>
        <row r="644">
          <cell r="A644" t="str">
            <v>2008.09.09</v>
          </cell>
          <cell r="B644" t="str">
            <v>USD_TOD</v>
          </cell>
          <cell r="C644">
            <v>1</v>
          </cell>
          <cell r="D644">
            <v>4489885922209</v>
          </cell>
          <cell r="E644">
            <v>37506646800</v>
          </cell>
        </row>
        <row r="645">
          <cell r="A645" t="str">
            <v>2008.09.10</v>
          </cell>
          <cell r="B645" t="str">
            <v>USD_TOD</v>
          </cell>
          <cell r="C645">
            <v>1</v>
          </cell>
          <cell r="D645">
            <v>5711093224991</v>
          </cell>
          <cell r="E645">
            <v>47748564900</v>
          </cell>
        </row>
        <row r="646">
          <cell r="A646" t="str">
            <v>2008.09.11</v>
          </cell>
          <cell r="B646" t="str">
            <v>USD_TOD</v>
          </cell>
          <cell r="C646">
            <v>1</v>
          </cell>
          <cell r="D646">
            <v>6238192534520</v>
          </cell>
          <cell r="E646">
            <v>52161468600</v>
          </cell>
        </row>
        <row r="647">
          <cell r="A647" t="str">
            <v>2008.09.12</v>
          </cell>
          <cell r="B647" t="str">
            <v>USD_TOD</v>
          </cell>
          <cell r="C647">
            <v>1</v>
          </cell>
          <cell r="D647">
            <v>3161436118148</v>
          </cell>
          <cell r="E647">
            <v>26456415400</v>
          </cell>
        </row>
        <row r="648">
          <cell r="A648" t="str">
            <v>2008.09.15</v>
          </cell>
          <cell r="B648" t="str">
            <v>USD_TOD</v>
          </cell>
          <cell r="C648">
            <v>1</v>
          </cell>
          <cell r="D648">
            <v>4296772895152.5</v>
          </cell>
          <cell r="E648">
            <v>35963174250</v>
          </cell>
        </row>
        <row r="649">
          <cell r="A649" t="str">
            <v>2008.09.16</v>
          </cell>
          <cell r="B649" t="str">
            <v>USD_TOD</v>
          </cell>
          <cell r="C649">
            <v>1</v>
          </cell>
          <cell r="D649">
            <v>6015228194364.5</v>
          </cell>
          <cell r="E649">
            <v>50322457650</v>
          </cell>
        </row>
        <row r="650">
          <cell r="A650" t="str">
            <v>2008.09.17</v>
          </cell>
          <cell r="B650" t="str">
            <v>USD_TOD</v>
          </cell>
          <cell r="C650">
            <v>1</v>
          </cell>
          <cell r="D650">
            <v>12644936835709.5</v>
          </cell>
          <cell r="E650">
            <v>105611103050</v>
          </cell>
        </row>
        <row r="651">
          <cell r="A651" t="str">
            <v>2008.09.18</v>
          </cell>
          <cell r="B651" t="str">
            <v>USD_TOD</v>
          </cell>
          <cell r="C651">
            <v>1</v>
          </cell>
          <cell r="D651">
            <v>3623393125625</v>
          </cell>
          <cell r="E651">
            <v>30231248500</v>
          </cell>
        </row>
        <row r="652">
          <cell r="A652" t="str">
            <v>2008.09.19</v>
          </cell>
          <cell r="B652" t="str">
            <v>USD_TOD</v>
          </cell>
          <cell r="C652">
            <v>1</v>
          </cell>
          <cell r="D652">
            <v>7014907232331.5</v>
          </cell>
          <cell r="E652">
            <v>58557593550</v>
          </cell>
        </row>
        <row r="653">
          <cell r="A653" t="str">
            <v>2008.09.22</v>
          </cell>
          <cell r="B653" t="str">
            <v>USD_TOD</v>
          </cell>
          <cell r="C653">
            <v>1</v>
          </cell>
          <cell r="D653">
            <v>5931373803265.5</v>
          </cell>
          <cell r="E653">
            <v>49535639650</v>
          </cell>
        </row>
        <row r="654">
          <cell r="A654" t="str">
            <v>2008.09.23</v>
          </cell>
          <cell r="B654" t="str">
            <v>USD_TOD</v>
          </cell>
          <cell r="C654">
            <v>1</v>
          </cell>
          <cell r="D654">
            <v>7751090303894</v>
          </cell>
          <cell r="E654">
            <v>64745825400</v>
          </cell>
        </row>
        <row r="655">
          <cell r="A655" t="str">
            <v>2008.09.24</v>
          </cell>
          <cell r="B655" t="str">
            <v>USD_TOD</v>
          </cell>
          <cell r="C655">
            <v>1</v>
          </cell>
          <cell r="D655">
            <v>3329792625874</v>
          </cell>
          <cell r="E655">
            <v>27803679800</v>
          </cell>
        </row>
        <row r="656">
          <cell r="A656" t="str">
            <v>2008.09.25</v>
          </cell>
          <cell r="B656" t="str">
            <v>USD_TOD</v>
          </cell>
          <cell r="C656">
            <v>1</v>
          </cell>
          <cell r="D656">
            <v>6145008793057.5</v>
          </cell>
          <cell r="E656">
            <v>51300919150</v>
          </cell>
        </row>
        <row r="657">
          <cell r="A657" t="str">
            <v>2008.09.26</v>
          </cell>
          <cell r="B657" t="str">
            <v>USD_TOD</v>
          </cell>
          <cell r="C657">
            <v>1</v>
          </cell>
          <cell r="D657">
            <v>10781015930104</v>
          </cell>
          <cell r="E657">
            <v>89995467000</v>
          </cell>
        </row>
        <row r="658">
          <cell r="A658" t="str">
            <v>2008.09.29</v>
          </cell>
          <cell r="B658" t="str">
            <v>USD_TOD</v>
          </cell>
          <cell r="C658">
            <v>1</v>
          </cell>
          <cell r="D658">
            <v>3888398248184</v>
          </cell>
          <cell r="E658">
            <v>32450824200</v>
          </cell>
        </row>
        <row r="659">
          <cell r="A659" t="str">
            <v>2008.09.30</v>
          </cell>
          <cell r="B659" t="str">
            <v>USD_TOD</v>
          </cell>
          <cell r="C659">
            <v>1</v>
          </cell>
          <cell r="D659">
            <v>6500287933647.5</v>
          </cell>
          <cell r="E659">
            <v>54231196150</v>
          </cell>
        </row>
        <row r="660">
          <cell r="A660" t="str">
            <v>2008.10.01</v>
          </cell>
          <cell r="B660" t="str">
            <v>USD_TOD</v>
          </cell>
          <cell r="C660">
            <v>1</v>
          </cell>
          <cell r="D660">
            <v>3881986497644.5</v>
          </cell>
          <cell r="E660">
            <v>32326626650</v>
          </cell>
        </row>
        <row r="661">
          <cell r="A661" t="str">
            <v>2008.10.02</v>
          </cell>
          <cell r="B661" t="str">
            <v>USD_TOD</v>
          </cell>
          <cell r="C661">
            <v>1</v>
          </cell>
          <cell r="D661">
            <v>10509604036360.5</v>
          </cell>
          <cell r="E661">
            <v>87572613550</v>
          </cell>
        </row>
        <row r="662">
          <cell r="A662" t="str">
            <v>2008.10.03</v>
          </cell>
          <cell r="B662" t="str">
            <v>USD_TOD</v>
          </cell>
          <cell r="C662">
            <v>1</v>
          </cell>
          <cell r="D662">
            <v>5759231925957.5</v>
          </cell>
          <cell r="E662">
            <v>48003098250</v>
          </cell>
        </row>
        <row r="663">
          <cell r="A663" t="str">
            <v>2008.10.06</v>
          </cell>
          <cell r="B663" t="str">
            <v>USD_TOD</v>
          </cell>
          <cell r="C663">
            <v>1</v>
          </cell>
          <cell r="D663">
            <v>8747297233361</v>
          </cell>
          <cell r="E663">
            <v>72895570300</v>
          </cell>
        </row>
        <row r="664">
          <cell r="A664" t="str">
            <v>2008.10.07</v>
          </cell>
          <cell r="B664" t="str">
            <v>USD_TOD</v>
          </cell>
          <cell r="C664">
            <v>1</v>
          </cell>
          <cell r="D664">
            <v>4333042411480.5</v>
          </cell>
          <cell r="E664">
            <v>36094840250</v>
          </cell>
        </row>
        <row r="665">
          <cell r="A665" t="str">
            <v>2008.10.08</v>
          </cell>
          <cell r="B665" t="str">
            <v>USD_TOD</v>
          </cell>
          <cell r="C665">
            <v>1</v>
          </cell>
          <cell r="D665">
            <v>6178911905536</v>
          </cell>
          <cell r="E665">
            <v>51510061800</v>
          </cell>
        </row>
        <row r="666">
          <cell r="A666" t="str">
            <v>2008.10.09</v>
          </cell>
          <cell r="B666" t="str">
            <v>USD_TOD</v>
          </cell>
          <cell r="C666">
            <v>1</v>
          </cell>
          <cell r="D666">
            <v>4397615903414.5</v>
          </cell>
          <cell r="E666">
            <v>36680679150</v>
          </cell>
        </row>
        <row r="667">
          <cell r="A667" t="str">
            <v>2008.10.10</v>
          </cell>
          <cell r="B667" t="str">
            <v>USD_TOD</v>
          </cell>
          <cell r="C667">
            <v>1</v>
          </cell>
          <cell r="D667">
            <v>7476037203888</v>
          </cell>
          <cell r="E667">
            <v>62367515700</v>
          </cell>
        </row>
        <row r="668">
          <cell r="A668" t="str">
            <v>2008.10.14</v>
          </cell>
          <cell r="B668" t="str">
            <v>USD_TOD</v>
          </cell>
          <cell r="C668">
            <v>1</v>
          </cell>
          <cell r="D668">
            <v>1582485588630.5</v>
          </cell>
          <cell r="E668">
            <v>13199083950</v>
          </cell>
        </row>
        <row r="669">
          <cell r="A669" t="str">
            <v>2008.10.15</v>
          </cell>
          <cell r="B669" t="str">
            <v>USD_TOD</v>
          </cell>
          <cell r="C669">
            <v>1</v>
          </cell>
          <cell r="D669">
            <v>3265255429026.5</v>
          </cell>
          <cell r="E669">
            <v>27254294950</v>
          </cell>
        </row>
        <row r="670">
          <cell r="A670" t="str">
            <v>2008.10.16</v>
          </cell>
          <cell r="B670" t="str">
            <v>USD_TOD</v>
          </cell>
          <cell r="C670">
            <v>1</v>
          </cell>
          <cell r="D670">
            <v>3018546114910</v>
          </cell>
          <cell r="E670">
            <v>25204524300</v>
          </cell>
        </row>
        <row r="671">
          <cell r="A671" t="str">
            <v>2008.10.17</v>
          </cell>
          <cell r="B671" t="str">
            <v>USD_TOD</v>
          </cell>
          <cell r="C671">
            <v>1</v>
          </cell>
          <cell r="D671">
            <v>4640161309333.5</v>
          </cell>
          <cell r="E671">
            <v>38744828850</v>
          </cell>
        </row>
        <row r="672">
          <cell r="A672" t="str">
            <v>2008.10.20</v>
          </cell>
          <cell r="B672" t="str">
            <v>USD_TOD</v>
          </cell>
          <cell r="C672">
            <v>1</v>
          </cell>
          <cell r="D672">
            <v>4575141817180.5</v>
          </cell>
          <cell r="E672">
            <v>38201215850</v>
          </cell>
        </row>
        <row r="673">
          <cell r="A673" t="str">
            <v>2008.10.21</v>
          </cell>
          <cell r="B673" t="str">
            <v>USD_TOD</v>
          </cell>
          <cell r="C673">
            <v>1</v>
          </cell>
          <cell r="D673">
            <v>2522801595235.5</v>
          </cell>
          <cell r="E673">
            <v>21055146450</v>
          </cell>
        </row>
        <row r="674">
          <cell r="A674" t="str">
            <v>2008.10.22</v>
          </cell>
          <cell r="B674" t="str">
            <v>USD_TOD</v>
          </cell>
          <cell r="C674">
            <v>1</v>
          </cell>
          <cell r="D674">
            <v>4393747301344.5</v>
          </cell>
          <cell r="E674">
            <v>36670830550</v>
          </cell>
        </row>
        <row r="675">
          <cell r="A675" t="str">
            <v>2008.10.23</v>
          </cell>
          <cell r="B675" t="str">
            <v>USD_TOD</v>
          </cell>
          <cell r="C675">
            <v>1</v>
          </cell>
          <cell r="D675">
            <v>9188837230071</v>
          </cell>
          <cell r="E675">
            <v>76694814400</v>
          </cell>
        </row>
        <row r="676">
          <cell r="A676" t="str">
            <v>2008.10.24</v>
          </cell>
          <cell r="B676" t="str">
            <v>USD_TOD</v>
          </cell>
          <cell r="C676">
            <v>1</v>
          </cell>
          <cell r="D676">
            <v>3819481202892.5</v>
          </cell>
          <cell r="E676">
            <v>31881660650</v>
          </cell>
        </row>
        <row r="677">
          <cell r="A677" t="str">
            <v>2008.10.28</v>
          </cell>
          <cell r="B677" t="str">
            <v>USD_TOD</v>
          </cell>
          <cell r="C677">
            <v>1</v>
          </cell>
          <cell r="D677">
            <v>12082732676009</v>
          </cell>
          <cell r="E677">
            <v>100828620100</v>
          </cell>
        </row>
        <row r="678">
          <cell r="A678" t="str">
            <v>2008.10.29</v>
          </cell>
          <cell r="B678" t="str">
            <v>USD_TOD</v>
          </cell>
          <cell r="C678">
            <v>1</v>
          </cell>
          <cell r="D678">
            <v>5183700406407.5</v>
          </cell>
          <cell r="E678">
            <v>43258406250</v>
          </cell>
        </row>
        <row r="679">
          <cell r="A679" t="str">
            <v>2008.10.30</v>
          </cell>
          <cell r="B679" t="str">
            <v>USD_TOD</v>
          </cell>
          <cell r="C679">
            <v>1</v>
          </cell>
          <cell r="D679">
            <v>6838336052177</v>
          </cell>
          <cell r="E679">
            <v>57068905300</v>
          </cell>
        </row>
        <row r="680">
          <cell r="A680" t="str">
            <v>2008.10.31</v>
          </cell>
          <cell r="B680" t="str">
            <v>USD_TOD</v>
          </cell>
          <cell r="C680">
            <v>1</v>
          </cell>
          <cell r="D680">
            <v>3303660356833</v>
          </cell>
          <cell r="E680">
            <v>27549941300</v>
          </cell>
        </row>
        <row r="681">
          <cell r="A681" t="str">
            <v>2008.11.03</v>
          </cell>
          <cell r="B681" t="str">
            <v>USD_TOD</v>
          </cell>
          <cell r="C681">
            <v>1</v>
          </cell>
          <cell r="D681">
            <v>3288684578880</v>
          </cell>
          <cell r="E681">
            <v>27398743600</v>
          </cell>
        </row>
        <row r="682">
          <cell r="A682" t="str">
            <v>2008.11.04</v>
          </cell>
          <cell r="B682" t="str">
            <v>USD_TOD</v>
          </cell>
          <cell r="C682">
            <v>1</v>
          </cell>
          <cell r="D682">
            <v>6117109437385.5</v>
          </cell>
          <cell r="E682">
            <v>50996947550</v>
          </cell>
        </row>
        <row r="683">
          <cell r="A683" t="str">
            <v>2008.11.05</v>
          </cell>
          <cell r="B683" t="str">
            <v>USD_TOD</v>
          </cell>
          <cell r="C683">
            <v>1</v>
          </cell>
          <cell r="D683">
            <v>3492008210816</v>
          </cell>
          <cell r="E683">
            <v>29119827100</v>
          </cell>
        </row>
        <row r="684">
          <cell r="A684" t="str">
            <v>2008.11.06</v>
          </cell>
          <cell r="B684" t="str">
            <v>USD_TOD</v>
          </cell>
          <cell r="C684">
            <v>1</v>
          </cell>
          <cell r="D684">
            <v>6532272312669</v>
          </cell>
          <cell r="E684">
            <v>54501555200</v>
          </cell>
        </row>
        <row r="685">
          <cell r="A685" t="str">
            <v>2008.11.07</v>
          </cell>
          <cell r="B685" t="str">
            <v>USD_TOD</v>
          </cell>
          <cell r="C685">
            <v>1</v>
          </cell>
          <cell r="D685">
            <v>1880976995527</v>
          </cell>
          <cell r="E685">
            <v>15686299200</v>
          </cell>
        </row>
        <row r="686">
          <cell r="A686" t="str">
            <v>2008.11.10</v>
          </cell>
          <cell r="B686" t="str">
            <v>USD_TOD</v>
          </cell>
          <cell r="C686">
            <v>1</v>
          </cell>
          <cell r="D686">
            <v>3679719052749</v>
          </cell>
          <cell r="E686">
            <v>30674459700</v>
          </cell>
        </row>
        <row r="687">
          <cell r="A687" t="str">
            <v>2008.11.12</v>
          </cell>
          <cell r="B687" t="str">
            <v>USD_TOD</v>
          </cell>
          <cell r="C687">
            <v>1</v>
          </cell>
          <cell r="D687">
            <v>5680534885437.5</v>
          </cell>
          <cell r="E687">
            <v>47305579550</v>
          </cell>
        </row>
        <row r="688">
          <cell r="A688" t="str">
            <v>2008.11.13</v>
          </cell>
          <cell r="B688" t="str">
            <v>USD_TOD</v>
          </cell>
          <cell r="C688">
            <v>1</v>
          </cell>
          <cell r="D688">
            <v>7937966476847.5</v>
          </cell>
          <cell r="E688">
            <v>66073615050</v>
          </cell>
        </row>
        <row r="689">
          <cell r="A689" t="str">
            <v>2008.11.14</v>
          </cell>
          <cell r="B689" t="str">
            <v>USD_TOD</v>
          </cell>
          <cell r="C689">
            <v>1</v>
          </cell>
          <cell r="D689">
            <v>5522096829358.5</v>
          </cell>
          <cell r="E689">
            <v>45968309650</v>
          </cell>
        </row>
        <row r="690">
          <cell r="A690" t="str">
            <v>2008.11.17</v>
          </cell>
          <cell r="B690" t="str">
            <v>USD_TOD</v>
          </cell>
          <cell r="C690">
            <v>1</v>
          </cell>
          <cell r="D690">
            <v>6454550349713</v>
          </cell>
          <cell r="E690">
            <v>53732230700</v>
          </cell>
        </row>
        <row r="691">
          <cell r="A691" t="str">
            <v>2008.11.18</v>
          </cell>
          <cell r="B691" t="str">
            <v>USD_TOD</v>
          </cell>
          <cell r="C691">
            <v>1</v>
          </cell>
          <cell r="D691">
            <v>10168313430150.5</v>
          </cell>
          <cell r="E691">
            <v>84656233250</v>
          </cell>
        </row>
        <row r="692">
          <cell r="A692" t="str">
            <v>2008.11.19</v>
          </cell>
          <cell r="B692" t="str">
            <v>USD_TOD</v>
          </cell>
          <cell r="C692">
            <v>1</v>
          </cell>
          <cell r="D692">
            <v>3414188648044.5</v>
          </cell>
          <cell r="E692">
            <v>28407646250</v>
          </cell>
        </row>
        <row r="693">
          <cell r="A693" t="str">
            <v>2008.11.20</v>
          </cell>
          <cell r="B693" t="str">
            <v>USD_TOD</v>
          </cell>
          <cell r="C693">
            <v>1</v>
          </cell>
          <cell r="D693">
            <v>9462869138222</v>
          </cell>
          <cell r="E693">
            <v>78716194000</v>
          </cell>
        </row>
        <row r="694">
          <cell r="A694" t="str">
            <v>2008.11.21</v>
          </cell>
          <cell r="B694" t="str">
            <v>USD_TOD</v>
          </cell>
          <cell r="C694">
            <v>1</v>
          </cell>
          <cell r="D694">
            <v>4522673653119.5</v>
          </cell>
          <cell r="E694">
            <v>37618706250</v>
          </cell>
        </row>
        <row r="695">
          <cell r="A695" t="str">
            <v>2008.11.24</v>
          </cell>
          <cell r="B695" t="str">
            <v>USD_TOD</v>
          </cell>
          <cell r="C695">
            <v>1</v>
          </cell>
          <cell r="D695">
            <v>4961740441686.5</v>
          </cell>
          <cell r="E695">
            <v>41288975950</v>
          </cell>
        </row>
        <row r="696">
          <cell r="A696" t="str">
            <v>2008.11.25</v>
          </cell>
          <cell r="B696" t="str">
            <v>USD_TOD</v>
          </cell>
          <cell r="C696">
            <v>1</v>
          </cell>
          <cell r="D696">
            <v>3439993153364.5</v>
          </cell>
          <cell r="E696">
            <v>28608141450</v>
          </cell>
        </row>
        <row r="697">
          <cell r="A697" t="str">
            <v>2008.11.26</v>
          </cell>
          <cell r="B697" t="str">
            <v>USD_TOD</v>
          </cell>
          <cell r="C697">
            <v>1</v>
          </cell>
          <cell r="D697">
            <v>7764519140413</v>
          </cell>
          <cell r="E697">
            <v>64562406100</v>
          </cell>
        </row>
        <row r="698">
          <cell r="A698" t="str">
            <v>2008.11.28</v>
          </cell>
          <cell r="B698" t="str">
            <v>USD_TOD</v>
          </cell>
          <cell r="C698">
            <v>1</v>
          </cell>
          <cell r="D698">
            <v>3829699768732</v>
          </cell>
          <cell r="E698">
            <v>31819742300</v>
          </cell>
        </row>
        <row r="699">
          <cell r="A699" t="str">
            <v>2008.12.01</v>
          </cell>
          <cell r="B699" t="str">
            <v>USD_TOD</v>
          </cell>
          <cell r="C699">
            <v>1</v>
          </cell>
          <cell r="D699">
            <v>5097760774594.5</v>
          </cell>
          <cell r="E699">
            <v>42340331350</v>
          </cell>
        </row>
        <row r="700">
          <cell r="A700" t="str">
            <v>2008.12.02</v>
          </cell>
          <cell r="B700" t="str">
            <v>USD_TOD</v>
          </cell>
          <cell r="C700">
            <v>1</v>
          </cell>
          <cell r="D700">
            <v>18062646676123</v>
          </cell>
          <cell r="E700">
            <v>149926240800</v>
          </cell>
        </row>
        <row r="701">
          <cell r="A701" t="str">
            <v>2008.12.03</v>
          </cell>
          <cell r="B701" t="str">
            <v>USD_TOD</v>
          </cell>
          <cell r="C701">
            <v>1</v>
          </cell>
          <cell r="D701">
            <v>9483234585835.5</v>
          </cell>
          <cell r="E701">
            <v>78712946950</v>
          </cell>
        </row>
        <row r="702">
          <cell r="A702" t="str">
            <v>2008.12.04</v>
          </cell>
          <cell r="B702" t="str">
            <v>USD_TOD</v>
          </cell>
          <cell r="C702">
            <v>1</v>
          </cell>
          <cell r="D702">
            <v>17070691584421.5</v>
          </cell>
          <cell r="E702">
            <v>141731004250</v>
          </cell>
        </row>
        <row r="703">
          <cell r="A703" t="str">
            <v>2008.12.05</v>
          </cell>
          <cell r="B703" t="str">
            <v>USD_TOD</v>
          </cell>
          <cell r="C703">
            <v>1</v>
          </cell>
          <cell r="D703">
            <v>4851457965776.5</v>
          </cell>
          <cell r="E703">
            <v>40304315950</v>
          </cell>
        </row>
        <row r="704">
          <cell r="A704" t="str">
            <v>2008.12.09</v>
          </cell>
          <cell r="B704" t="str">
            <v>USD_TOD</v>
          </cell>
          <cell r="C704">
            <v>1</v>
          </cell>
          <cell r="D704">
            <v>4771154920326</v>
          </cell>
          <cell r="E704">
            <v>39607219300</v>
          </cell>
        </row>
        <row r="705">
          <cell r="A705" t="str">
            <v>2008.12.10</v>
          </cell>
          <cell r="B705" t="str">
            <v>USD_TOD</v>
          </cell>
          <cell r="C705">
            <v>1</v>
          </cell>
          <cell r="D705">
            <v>6190561593039</v>
          </cell>
          <cell r="E705">
            <v>51384804800</v>
          </cell>
        </row>
        <row r="706">
          <cell r="A706" t="str">
            <v>2008.12.11</v>
          </cell>
          <cell r="B706" t="str">
            <v>USD_TOD</v>
          </cell>
          <cell r="C706">
            <v>1</v>
          </cell>
          <cell r="D706">
            <v>5665810004706.5</v>
          </cell>
          <cell r="E706">
            <v>47030278050</v>
          </cell>
        </row>
        <row r="707">
          <cell r="A707" t="str">
            <v>2008.12.12</v>
          </cell>
          <cell r="B707" t="str">
            <v>USD_TOD</v>
          </cell>
          <cell r="C707">
            <v>1</v>
          </cell>
          <cell r="D707">
            <v>7490375970082</v>
          </cell>
          <cell r="E707">
            <v>62146799900</v>
          </cell>
        </row>
        <row r="708">
          <cell r="A708" t="str">
            <v>2008.12.15</v>
          </cell>
          <cell r="B708" t="str">
            <v>USD_TOD</v>
          </cell>
          <cell r="C708">
            <v>1</v>
          </cell>
          <cell r="D708">
            <v>4721943099586</v>
          </cell>
          <cell r="E708">
            <v>39144527900</v>
          </cell>
        </row>
        <row r="709">
          <cell r="A709" t="str">
            <v>2008.12.18</v>
          </cell>
          <cell r="B709" t="str">
            <v>USD_TOD</v>
          </cell>
          <cell r="C709">
            <v>1</v>
          </cell>
          <cell r="D709">
            <v>6734014857732</v>
          </cell>
          <cell r="E709">
            <v>55799697900</v>
          </cell>
        </row>
        <row r="710">
          <cell r="A710" t="str">
            <v>2008.12.19</v>
          </cell>
          <cell r="B710" t="str">
            <v>USD_TOD</v>
          </cell>
          <cell r="C710">
            <v>1</v>
          </cell>
          <cell r="D710">
            <v>5819139581098</v>
          </cell>
          <cell r="E710">
            <v>48181817100</v>
          </cell>
        </row>
        <row r="711">
          <cell r="A711" t="str">
            <v>2008.12.22</v>
          </cell>
          <cell r="B711" t="str">
            <v>USD_TOD</v>
          </cell>
          <cell r="C711">
            <v>1</v>
          </cell>
          <cell r="D711">
            <v>5863747624285</v>
          </cell>
          <cell r="E711">
            <v>48527114900</v>
          </cell>
        </row>
        <row r="712">
          <cell r="A712" t="str">
            <v>2008.12.23</v>
          </cell>
          <cell r="B712" t="str">
            <v>USD_TOD</v>
          </cell>
          <cell r="C712">
            <v>1</v>
          </cell>
          <cell r="D712">
            <v>4584381585623</v>
          </cell>
          <cell r="E712">
            <v>37944915700</v>
          </cell>
        </row>
        <row r="713">
          <cell r="A713" t="str">
            <v>2008.12.24</v>
          </cell>
          <cell r="B713" t="str">
            <v>USD_TOD</v>
          </cell>
          <cell r="C713">
            <v>1</v>
          </cell>
          <cell r="D713">
            <v>8196892468977.5</v>
          </cell>
          <cell r="E713">
            <v>67880775350</v>
          </cell>
        </row>
        <row r="714">
          <cell r="A714" t="str">
            <v>2008.12.26</v>
          </cell>
          <cell r="B714" t="str">
            <v>USD_TOD</v>
          </cell>
          <cell r="C714">
            <v>1</v>
          </cell>
          <cell r="D714">
            <v>9505286173098.5</v>
          </cell>
          <cell r="E714">
            <v>78754943550</v>
          </cell>
        </row>
        <row r="715">
          <cell r="A715" t="str">
            <v>2008.12.29</v>
          </cell>
          <cell r="B715" t="str">
            <v>USD_TOD</v>
          </cell>
          <cell r="C715">
            <v>1</v>
          </cell>
          <cell r="D715">
            <v>5414818066706.5</v>
          </cell>
          <cell r="E715">
            <v>44817995850</v>
          </cell>
        </row>
        <row r="716">
          <cell r="A716" t="str">
            <v>2008.12.30</v>
          </cell>
          <cell r="B716" t="str">
            <v>USD_TOD</v>
          </cell>
          <cell r="C716">
            <v>1</v>
          </cell>
          <cell r="D716">
            <v>7015869652893.5</v>
          </cell>
          <cell r="E716">
            <v>58076184450</v>
          </cell>
        </row>
        <row r="717">
          <cell r="A717" t="str">
            <v>2008.12.31</v>
          </cell>
          <cell r="B717" t="str">
            <v>USD_TOD</v>
          </cell>
          <cell r="C717">
            <v>1</v>
          </cell>
          <cell r="D717">
            <v>3990091044897.5</v>
          </cell>
          <cell r="E717">
            <v>33027125250</v>
          </cell>
        </row>
        <row r="718">
          <cell r="A718" t="str">
            <v>2009.01.05</v>
          </cell>
          <cell r="B718" t="str">
            <v>USD_TOD</v>
          </cell>
          <cell r="C718">
            <v>1</v>
          </cell>
          <cell r="D718">
            <v>6409159291405.5</v>
          </cell>
          <cell r="E718">
            <v>52991885550</v>
          </cell>
        </row>
        <row r="719">
          <cell r="A719" t="str">
            <v>2009.01.06</v>
          </cell>
          <cell r="B719" t="str">
            <v>USD_TOD</v>
          </cell>
          <cell r="C719">
            <v>1</v>
          </cell>
          <cell r="D719">
            <v>3197710252130</v>
          </cell>
          <cell r="E719">
            <v>26432927000</v>
          </cell>
        </row>
        <row r="720">
          <cell r="A720" t="str">
            <v>2009.01.08</v>
          </cell>
          <cell r="B720" t="str">
            <v>USD_TOD</v>
          </cell>
          <cell r="C720">
            <v>1</v>
          </cell>
          <cell r="D720">
            <v>7873655613389</v>
          </cell>
          <cell r="E720">
            <v>65066009900</v>
          </cell>
        </row>
        <row r="721">
          <cell r="A721" t="str">
            <v>2009.01.09</v>
          </cell>
          <cell r="B721" t="str">
            <v>USD_TOD</v>
          </cell>
          <cell r="C721">
            <v>1</v>
          </cell>
          <cell r="D721">
            <v>3868831882800</v>
          </cell>
          <cell r="E721">
            <v>31971613000</v>
          </cell>
        </row>
        <row r="722">
          <cell r="A722" t="str">
            <v>2009.01.12</v>
          </cell>
          <cell r="B722" t="str">
            <v>USD_TOD</v>
          </cell>
          <cell r="C722">
            <v>1</v>
          </cell>
          <cell r="D722">
            <v>5076385746250</v>
          </cell>
          <cell r="E722">
            <v>41921885000</v>
          </cell>
        </row>
        <row r="723">
          <cell r="A723" t="str">
            <v>2009.01.13</v>
          </cell>
          <cell r="B723" t="str">
            <v>USD_TOD</v>
          </cell>
          <cell r="C723">
            <v>1</v>
          </cell>
          <cell r="D723">
            <v>5756500452699</v>
          </cell>
          <cell r="E723">
            <v>47515254100</v>
          </cell>
        </row>
        <row r="724">
          <cell r="A724" t="str">
            <v>2009.01.14</v>
          </cell>
          <cell r="B724" t="str">
            <v>USD_TOD</v>
          </cell>
          <cell r="C724">
            <v>1</v>
          </cell>
          <cell r="D724">
            <v>8263493798858</v>
          </cell>
          <cell r="E724">
            <v>68142054500</v>
          </cell>
        </row>
        <row r="725">
          <cell r="A725" t="str">
            <v>2009.01.15</v>
          </cell>
          <cell r="B725" t="str">
            <v>USD_TOD</v>
          </cell>
          <cell r="C725">
            <v>1</v>
          </cell>
          <cell r="D725">
            <v>6561969445028.5</v>
          </cell>
          <cell r="E725">
            <v>54058975550</v>
          </cell>
        </row>
        <row r="726">
          <cell r="A726" t="str">
            <v>2009.01.16</v>
          </cell>
          <cell r="B726" t="str">
            <v>USD_TOD</v>
          </cell>
          <cell r="C726">
            <v>1</v>
          </cell>
          <cell r="D726">
            <v>13710837670892.5</v>
          </cell>
          <cell r="E726">
            <v>113028383250</v>
          </cell>
        </row>
        <row r="727">
          <cell r="A727" t="str">
            <v>2009.01.20</v>
          </cell>
          <cell r="B727" t="str">
            <v>USD_TOD</v>
          </cell>
          <cell r="C727">
            <v>1</v>
          </cell>
          <cell r="D727">
            <v>7496833776976</v>
          </cell>
          <cell r="E727">
            <v>61793501600</v>
          </cell>
        </row>
        <row r="728">
          <cell r="A728" t="str">
            <v>2009.01.21</v>
          </cell>
          <cell r="B728" t="str">
            <v>USD_TOD</v>
          </cell>
          <cell r="C728">
            <v>1</v>
          </cell>
          <cell r="D728">
            <v>7079556447657</v>
          </cell>
          <cell r="E728">
            <v>58354054900</v>
          </cell>
        </row>
        <row r="729">
          <cell r="A729" t="str">
            <v>2009.01.22</v>
          </cell>
          <cell r="B729" t="str">
            <v>USD_TOD</v>
          </cell>
          <cell r="C729">
            <v>1</v>
          </cell>
          <cell r="D729">
            <v>8488411958804</v>
          </cell>
          <cell r="E729">
            <v>69922480400</v>
          </cell>
        </row>
        <row r="730">
          <cell r="A730" t="str">
            <v>2009.01.23</v>
          </cell>
          <cell r="B730" t="str">
            <v>USD_TOD</v>
          </cell>
          <cell r="C730">
            <v>1</v>
          </cell>
          <cell r="D730">
            <v>22552168603464.5</v>
          </cell>
          <cell r="E730">
            <v>185506865250</v>
          </cell>
        </row>
        <row r="731">
          <cell r="A731" t="str">
            <v>2009.01.26</v>
          </cell>
          <cell r="B731" t="str">
            <v>USD_TOD</v>
          </cell>
          <cell r="C731">
            <v>1</v>
          </cell>
          <cell r="D731">
            <v>6878358204677</v>
          </cell>
          <cell r="E731">
            <v>56503282600</v>
          </cell>
        </row>
        <row r="732">
          <cell r="A732" t="str">
            <v>2009.01.27</v>
          </cell>
          <cell r="B732" t="str">
            <v>USD_TOD</v>
          </cell>
          <cell r="C732">
            <v>1</v>
          </cell>
          <cell r="D732">
            <v>12014272576340.5</v>
          </cell>
          <cell r="E732">
            <v>98708329350</v>
          </cell>
        </row>
        <row r="733">
          <cell r="A733" t="str">
            <v>2009.01.28</v>
          </cell>
          <cell r="B733" t="str">
            <v>USD_TOD</v>
          </cell>
          <cell r="C733">
            <v>1</v>
          </cell>
          <cell r="D733">
            <v>6503022923778</v>
          </cell>
          <cell r="E733">
            <v>53420531600</v>
          </cell>
        </row>
        <row r="734">
          <cell r="A734" t="str">
            <v>2009.01.29</v>
          </cell>
          <cell r="B734" t="str">
            <v>USD_TOD</v>
          </cell>
          <cell r="C734">
            <v>1</v>
          </cell>
          <cell r="D734">
            <v>5454378126011</v>
          </cell>
          <cell r="E734">
            <v>44890970900</v>
          </cell>
        </row>
        <row r="735">
          <cell r="A735" t="str">
            <v>2009.01.30</v>
          </cell>
          <cell r="B735" t="str">
            <v>USD_TOD</v>
          </cell>
          <cell r="C735">
            <v>1</v>
          </cell>
          <cell r="D735">
            <v>4426297881572.5</v>
          </cell>
          <cell r="E735">
            <v>36396744750</v>
          </cell>
        </row>
        <row r="736">
          <cell r="A736" t="str">
            <v>2009.02.02</v>
          </cell>
          <cell r="B736" t="str">
            <v>USD_TOD</v>
          </cell>
          <cell r="C736">
            <v>1</v>
          </cell>
          <cell r="D736">
            <v>14998943138910</v>
          </cell>
          <cell r="E736">
            <v>122932076500</v>
          </cell>
        </row>
        <row r="737">
          <cell r="A737" t="str">
            <v>2009.02.03</v>
          </cell>
          <cell r="B737" t="str">
            <v>USD_TOD</v>
          </cell>
          <cell r="C737">
            <v>1</v>
          </cell>
          <cell r="D737">
            <v>23447934067734.5</v>
          </cell>
          <cell r="E737">
            <v>190464979550</v>
          </cell>
        </row>
        <row r="738">
          <cell r="A738" t="str">
            <v>2009.02.04</v>
          </cell>
          <cell r="B738" t="str">
            <v>USD_TOD</v>
          </cell>
          <cell r="C738">
            <v>1</v>
          </cell>
          <cell r="D738">
            <v>14558138812987.5</v>
          </cell>
          <cell r="E738">
            <v>98216345450</v>
          </cell>
        </row>
        <row r="739">
          <cell r="A739" t="str">
            <v>2009.02.05</v>
          </cell>
          <cell r="B739" t="str">
            <v>USD_TOD</v>
          </cell>
          <cell r="C739">
            <v>1</v>
          </cell>
          <cell r="D739">
            <v>10542352786080</v>
          </cell>
          <cell r="E739">
            <v>70183389000</v>
          </cell>
        </row>
        <row r="740">
          <cell r="A740" t="str">
            <v>2009.02.06</v>
          </cell>
          <cell r="B740" t="str">
            <v>USD_TOD</v>
          </cell>
          <cell r="C740">
            <v>1</v>
          </cell>
          <cell r="D740">
            <v>12893235927285.5</v>
          </cell>
          <cell r="E740">
            <v>86279866650</v>
          </cell>
        </row>
        <row r="741">
          <cell r="A741" t="str">
            <v>2009.02.09</v>
          </cell>
          <cell r="B741" t="str">
            <v>USD_TOD</v>
          </cell>
          <cell r="C741">
            <v>1</v>
          </cell>
          <cell r="D741">
            <v>3795854113843.5</v>
          </cell>
          <cell r="E741">
            <v>25503537550</v>
          </cell>
        </row>
        <row r="742">
          <cell r="A742" t="str">
            <v>2009.02.10</v>
          </cell>
          <cell r="B742" t="str">
            <v>USD_TOD</v>
          </cell>
          <cell r="C742">
            <v>1</v>
          </cell>
          <cell r="D742">
            <v>25024944913107.5</v>
          </cell>
          <cell r="E742">
            <v>168764663250</v>
          </cell>
        </row>
        <row r="743">
          <cell r="A743" t="str">
            <v>2009.02.11</v>
          </cell>
          <cell r="B743" t="str">
            <v>USD_TOD</v>
          </cell>
          <cell r="C743">
            <v>1</v>
          </cell>
          <cell r="D743">
            <v>4167471911623</v>
          </cell>
          <cell r="E743">
            <v>28130399700</v>
          </cell>
        </row>
        <row r="744">
          <cell r="A744" t="str">
            <v>2009.02.12</v>
          </cell>
          <cell r="B744" t="str">
            <v>USD_TOD</v>
          </cell>
          <cell r="C744">
            <v>1</v>
          </cell>
          <cell r="D744">
            <v>6577696281715</v>
          </cell>
          <cell r="E744">
            <v>44292168500</v>
          </cell>
        </row>
        <row r="745">
          <cell r="A745" t="str">
            <v>2009.02.13</v>
          </cell>
          <cell r="B745" t="str">
            <v>USD_TOD</v>
          </cell>
          <cell r="C745">
            <v>1</v>
          </cell>
          <cell r="D745">
            <v>12723650373421</v>
          </cell>
          <cell r="E745">
            <v>85435947400</v>
          </cell>
        </row>
        <row r="746">
          <cell r="A746" t="str">
            <v>2009.02.17</v>
          </cell>
          <cell r="B746" t="str">
            <v>USD_TOD</v>
          </cell>
          <cell r="C746">
            <v>1</v>
          </cell>
          <cell r="D746">
            <v>13154331072778</v>
          </cell>
          <cell r="E746">
            <v>88102813200</v>
          </cell>
        </row>
        <row r="747">
          <cell r="A747" t="str">
            <v>2009.02.18</v>
          </cell>
          <cell r="B747" t="str">
            <v>USD_TOD</v>
          </cell>
          <cell r="C747">
            <v>1</v>
          </cell>
          <cell r="D747">
            <v>8328597646997</v>
          </cell>
          <cell r="E747">
            <v>55739944200</v>
          </cell>
        </row>
        <row r="748">
          <cell r="A748" t="str">
            <v>2009.02.19</v>
          </cell>
          <cell r="B748" t="str">
            <v>USD_TOD</v>
          </cell>
          <cell r="C748">
            <v>1</v>
          </cell>
          <cell r="D748">
            <v>6245127756972</v>
          </cell>
          <cell r="E748">
            <v>41898363800</v>
          </cell>
        </row>
        <row r="749">
          <cell r="A749" t="str">
            <v>2009.02.20</v>
          </cell>
          <cell r="B749" t="str">
            <v>USD_TOD</v>
          </cell>
          <cell r="C749">
            <v>1</v>
          </cell>
          <cell r="D749">
            <v>17904644244370</v>
          </cell>
          <cell r="E749">
            <v>119636687000</v>
          </cell>
        </row>
        <row r="750">
          <cell r="A750" t="str">
            <v>2009.02.23</v>
          </cell>
          <cell r="B750" t="str">
            <v>USD_TOD</v>
          </cell>
          <cell r="C750">
            <v>1</v>
          </cell>
          <cell r="D750">
            <v>6602310595690</v>
          </cell>
          <cell r="E750">
            <v>44005195000</v>
          </cell>
        </row>
        <row r="751">
          <cell r="A751" t="str">
            <v>2009.02.24</v>
          </cell>
          <cell r="B751" t="str">
            <v>USD_TOD</v>
          </cell>
          <cell r="C751">
            <v>1</v>
          </cell>
          <cell r="D751">
            <v>32773441784172.5</v>
          </cell>
          <cell r="E751">
            <v>218219095250</v>
          </cell>
        </row>
        <row r="752">
          <cell r="A752" t="str">
            <v>2009.02.25</v>
          </cell>
          <cell r="B752" t="str">
            <v>USD_TOD</v>
          </cell>
          <cell r="C752">
            <v>1</v>
          </cell>
          <cell r="D752">
            <v>18676762965640</v>
          </cell>
          <cell r="E752">
            <v>124449564000</v>
          </cell>
        </row>
        <row r="753">
          <cell r="A753" t="str">
            <v>2009.02.26</v>
          </cell>
          <cell r="B753" t="str">
            <v>USD_TOD</v>
          </cell>
          <cell r="C753">
            <v>1</v>
          </cell>
          <cell r="D753">
            <v>14074001281820</v>
          </cell>
          <cell r="E753">
            <v>93638135000</v>
          </cell>
        </row>
        <row r="754">
          <cell r="A754" t="str">
            <v>2009.02.27</v>
          </cell>
          <cell r="B754" t="str">
            <v>USD_TOD</v>
          </cell>
          <cell r="C754">
            <v>1</v>
          </cell>
          <cell r="D754">
            <v>7809390013210</v>
          </cell>
          <cell r="E754">
            <v>51892889500</v>
          </cell>
        </row>
        <row r="755">
          <cell r="A755" t="str">
            <v>2009.03.02</v>
          </cell>
          <cell r="B755" t="str">
            <v>USD_TOD</v>
          </cell>
          <cell r="C755">
            <v>1</v>
          </cell>
          <cell r="D755">
            <v>8104782657034</v>
          </cell>
          <cell r="E755">
            <v>53807723800</v>
          </cell>
        </row>
        <row r="756">
          <cell r="A756" t="str">
            <v>2009.03.03</v>
          </cell>
          <cell r="B756" t="str">
            <v>USD_TOD</v>
          </cell>
          <cell r="C756">
            <v>1</v>
          </cell>
          <cell r="D756">
            <v>7640630058721</v>
          </cell>
          <cell r="E756">
            <v>50751675900</v>
          </cell>
        </row>
        <row r="757">
          <cell r="A757" t="str">
            <v>2009.03.04</v>
          </cell>
          <cell r="B757" t="str">
            <v>USD_TOD</v>
          </cell>
          <cell r="C757">
            <v>1</v>
          </cell>
          <cell r="D757">
            <v>6656446551880</v>
          </cell>
          <cell r="E757">
            <v>44237936000</v>
          </cell>
        </row>
        <row r="758">
          <cell r="A758" t="str">
            <v>2009.03.05</v>
          </cell>
          <cell r="B758" t="str">
            <v>USD_TOD</v>
          </cell>
          <cell r="C758">
            <v>1</v>
          </cell>
          <cell r="D758">
            <v>5363873066560</v>
          </cell>
          <cell r="E758">
            <v>35669834500</v>
          </cell>
        </row>
        <row r="759">
          <cell r="A759" t="str">
            <v>2009.03.06</v>
          </cell>
          <cell r="B759" t="str">
            <v>USD_TOD</v>
          </cell>
          <cell r="C759">
            <v>1</v>
          </cell>
          <cell r="D759">
            <v>9586028088464.5</v>
          </cell>
          <cell r="E759">
            <v>63685916850</v>
          </cell>
        </row>
        <row r="760">
          <cell r="A760" t="str">
            <v>2009.03.10</v>
          </cell>
          <cell r="B760" t="str">
            <v>USD_TOD</v>
          </cell>
          <cell r="C760">
            <v>1</v>
          </cell>
          <cell r="D760">
            <v>4721931049707.5</v>
          </cell>
          <cell r="E760">
            <v>31360918250</v>
          </cell>
        </row>
        <row r="761">
          <cell r="A761" t="str">
            <v>2009.03.11</v>
          </cell>
          <cell r="B761" t="str">
            <v>USD_TOD</v>
          </cell>
          <cell r="C761">
            <v>1</v>
          </cell>
          <cell r="D761">
            <v>7907566115885</v>
          </cell>
          <cell r="E761">
            <v>52540754500</v>
          </cell>
        </row>
        <row r="762">
          <cell r="A762" t="str">
            <v>2009.03.12</v>
          </cell>
          <cell r="B762" t="str">
            <v>USD_TOD</v>
          </cell>
          <cell r="C762">
            <v>1</v>
          </cell>
          <cell r="D762">
            <v>5177278872290</v>
          </cell>
          <cell r="E762">
            <v>34403916200</v>
          </cell>
        </row>
        <row r="763">
          <cell r="A763" t="str">
            <v>2009.03.13</v>
          </cell>
          <cell r="B763" t="str">
            <v>USD_TOD</v>
          </cell>
          <cell r="C763">
            <v>1</v>
          </cell>
          <cell r="D763">
            <v>6205296396402</v>
          </cell>
          <cell r="E763">
            <v>41295001200</v>
          </cell>
        </row>
        <row r="764">
          <cell r="A764" t="str">
            <v>2009.03.16</v>
          </cell>
          <cell r="B764" t="str">
            <v>USD_TOD</v>
          </cell>
          <cell r="C764">
            <v>1</v>
          </cell>
          <cell r="D764">
            <v>4105059594325</v>
          </cell>
          <cell r="E764">
            <v>27303454500</v>
          </cell>
        </row>
        <row r="765">
          <cell r="A765" t="str">
            <v>2009.03.17</v>
          </cell>
          <cell r="B765" t="str">
            <v>USD_TOD</v>
          </cell>
          <cell r="C765">
            <v>1</v>
          </cell>
          <cell r="D765">
            <v>2848967624887</v>
          </cell>
          <cell r="E765">
            <v>18936346500</v>
          </cell>
        </row>
        <row r="766">
          <cell r="A766" t="str">
            <v>2009.03.18</v>
          </cell>
          <cell r="B766" t="str">
            <v>USD_TOD</v>
          </cell>
          <cell r="C766">
            <v>1</v>
          </cell>
          <cell r="D766">
            <v>5929440929672</v>
          </cell>
          <cell r="E766">
            <v>39384532800</v>
          </cell>
        </row>
        <row r="767">
          <cell r="A767" t="str">
            <v>2009.03.19</v>
          </cell>
          <cell r="B767" t="str">
            <v>USD_TOD</v>
          </cell>
          <cell r="C767">
            <v>1</v>
          </cell>
          <cell r="D767">
            <v>12233599446810</v>
          </cell>
          <cell r="E767">
            <v>81025600000</v>
          </cell>
        </row>
        <row r="768">
          <cell r="A768" t="str">
            <v>2009.03.20</v>
          </cell>
          <cell r="B768" t="str">
            <v>USD_TOD</v>
          </cell>
          <cell r="C768">
            <v>1</v>
          </cell>
          <cell r="D768">
            <v>7354161196585</v>
          </cell>
          <cell r="E768">
            <v>48632266500</v>
          </cell>
        </row>
        <row r="769">
          <cell r="A769" t="str">
            <v>2009.03.24</v>
          </cell>
          <cell r="B769" t="str">
            <v>USD_TOD</v>
          </cell>
          <cell r="C769">
            <v>1</v>
          </cell>
          <cell r="D769">
            <v>6460689737426</v>
          </cell>
          <cell r="E769">
            <v>42681237000</v>
          </cell>
        </row>
        <row r="770">
          <cell r="A770" t="str">
            <v>2009.03.25</v>
          </cell>
          <cell r="B770" t="str">
            <v>USD_TOD</v>
          </cell>
          <cell r="C770">
            <v>1</v>
          </cell>
          <cell r="D770">
            <v>7401536924970</v>
          </cell>
          <cell r="E770">
            <v>48879603000</v>
          </cell>
        </row>
        <row r="771">
          <cell r="A771" t="str">
            <v>2009.03.26</v>
          </cell>
          <cell r="B771" t="str">
            <v>USD_TOD</v>
          </cell>
          <cell r="C771">
            <v>1</v>
          </cell>
          <cell r="D771">
            <v>4689917878475</v>
          </cell>
          <cell r="E771">
            <v>30985045500</v>
          </cell>
        </row>
        <row r="772">
          <cell r="A772" t="str">
            <v>2009.03.27</v>
          </cell>
          <cell r="B772" t="str">
            <v>USD_TOD</v>
          </cell>
          <cell r="C772">
            <v>1</v>
          </cell>
          <cell r="D772">
            <v>8559450407320</v>
          </cell>
          <cell r="E772">
            <v>56534796000</v>
          </cell>
        </row>
        <row r="773">
          <cell r="A773" t="str">
            <v>2009.03.30</v>
          </cell>
          <cell r="B773" t="str">
            <v>USD_TOD</v>
          </cell>
          <cell r="C773">
            <v>1</v>
          </cell>
          <cell r="D773">
            <v>6864827328905</v>
          </cell>
          <cell r="E773">
            <v>45335734500</v>
          </cell>
        </row>
        <row r="774">
          <cell r="A774" t="str">
            <v>2009.03.31</v>
          </cell>
          <cell r="B774" t="str">
            <v>USD_TOD</v>
          </cell>
          <cell r="C774">
            <v>1</v>
          </cell>
          <cell r="D774">
            <v>6241514988168.5</v>
          </cell>
          <cell r="E774">
            <v>41306276550</v>
          </cell>
        </row>
        <row r="775">
          <cell r="A775" t="str">
            <v>2009.04.01</v>
          </cell>
          <cell r="B775" t="str">
            <v>USD_TOD</v>
          </cell>
          <cell r="C775">
            <v>1</v>
          </cell>
          <cell r="D775">
            <v>5184068925842</v>
          </cell>
          <cell r="E775">
            <v>34321643400</v>
          </cell>
        </row>
        <row r="776">
          <cell r="A776" t="str">
            <v>2009.04.02</v>
          </cell>
          <cell r="B776" t="str">
            <v>USD_TOD</v>
          </cell>
          <cell r="C776">
            <v>1</v>
          </cell>
          <cell r="D776">
            <v>4407711948622.5</v>
          </cell>
          <cell r="E776">
            <v>29187330750</v>
          </cell>
        </row>
        <row r="777">
          <cell r="A777" t="str">
            <v>2009.04.03</v>
          </cell>
          <cell r="B777" t="str">
            <v>USD_TOD</v>
          </cell>
          <cell r="C777">
            <v>1</v>
          </cell>
          <cell r="D777">
            <v>3910514435817.5</v>
          </cell>
          <cell r="E777">
            <v>25887149150</v>
          </cell>
        </row>
        <row r="778">
          <cell r="A778" t="str">
            <v>2009.04.06</v>
          </cell>
          <cell r="B778" t="str">
            <v>USD_TOD</v>
          </cell>
          <cell r="C778">
            <v>1</v>
          </cell>
          <cell r="D778">
            <v>3456693917432</v>
          </cell>
          <cell r="E778">
            <v>22872164200</v>
          </cell>
        </row>
        <row r="779">
          <cell r="A779" t="str">
            <v>2009.04.07</v>
          </cell>
          <cell r="B779" t="str">
            <v>USD_TOD</v>
          </cell>
          <cell r="C779">
            <v>1</v>
          </cell>
          <cell r="D779">
            <v>6564432508770</v>
          </cell>
          <cell r="E779">
            <v>43450321000</v>
          </cell>
        </row>
        <row r="780">
          <cell r="A780" t="str">
            <v>2009.04.08</v>
          </cell>
          <cell r="B780" t="str">
            <v>USD_TOD</v>
          </cell>
          <cell r="C780">
            <v>1</v>
          </cell>
          <cell r="D780">
            <v>8324498512215</v>
          </cell>
          <cell r="E780">
            <v>55113750700</v>
          </cell>
        </row>
        <row r="781">
          <cell r="A781" t="str">
            <v>2009.04.09</v>
          </cell>
          <cell r="B781" t="str">
            <v>USD_TOD</v>
          </cell>
          <cell r="C781">
            <v>1</v>
          </cell>
          <cell r="D781">
            <v>6097265149373.5</v>
          </cell>
          <cell r="E781">
            <v>40433016250</v>
          </cell>
        </row>
        <row r="782">
          <cell r="A782" t="str">
            <v>2009.04.10</v>
          </cell>
          <cell r="B782" t="str">
            <v>USD_TOD</v>
          </cell>
          <cell r="C782">
            <v>1</v>
          </cell>
          <cell r="D782">
            <v>8851451353080</v>
          </cell>
          <cell r="E782">
            <v>58677012500</v>
          </cell>
        </row>
        <row r="783">
          <cell r="A783" t="str">
            <v>2009.04.13</v>
          </cell>
          <cell r="B783" t="str">
            <v>USD_TOD</v>
          </cell>
          <cell r="C783">
            <v>1</v>
          </cell>
          <cell r="D783">
            <v>7415152389381</v>
          </cell>
          <cell r="E783">
            <v>49167190900</v>
          </cell>
        </row>
        <row r="784">
          <cell r="A784" t="str">
            <v>2009.04.14</v>
          </cell>
          <cell r="B784" t="str">
            <v>USD_TOD</v>
          </cell>
          <cell r="C784">
            <v>1</v>
          </cell>
          <cell r="D784">
            <v>12204736903995</v>
          </cell>
          <cell r="E784">
            <v>81035902500</v>
          </cell>
        </row>
        <row r="785">
          <cell r="A785" t="str">
            <v>2009.04.15</v>
          </cell>
          <cell r="B785" t="str">
            <v>USD_TOD</v>
          </cell>
          <cell r="C785">
            <v>1</v>
          </cell>
          <cell r="D785">
            <v>9454581225123</v>
          </cell>
          <cell r="E785">
            <v>62913152900</v>
          </cell>
        </row>
        <row r="786">
          <cell r="A786" t="str">
            <v>2009.04.16</v>
          </cell>
          <cell r="B786" t="str">
            <v>USD_TOD</v>
          </cell>
          <cell r="C786">
            <v>1</v>
          </cell>
          <cell r="D786">
            <v>3784579510439</v>
          </cell>
          <cell r="E786">
            <v>25199490500</v>
          </cell>
        </row>
        <row r="787">
          <cell r="A787" t="str">
            <v>2009.04.17</v>
          </cell>
          <cell r="B787" t="str">
            <v>USD_TOD</v>
          </cell>
          <cell r="C787">
            <v>1</v>
          </cell>
          <cell r="D787">
            <v>5022386865685</v>
          </cell>
          <cell r="E787">
            <v>33428742500</v>
          </cell>
        </row>
        <row r="788">
          <cell r="A788" t="str">
            <v>2009.04.20</v>
          </cell>
          <cell r="B788" t="str">
            <v>USD_TOD</v>
          </cell>
          <cell r="C788">
            <v>1</v>
          </cell>
          <cell r="D788">
            <v>5375566504545</v>
          </cell>
          <cell r="E788">
            <v>35750448500</v>
          </cell>
        </row>
        <row r="789">
          <cell r="A789" t="str">
            <v>2009.04.21</v>
          </cell>
          <cell r="B789" t="str">
            <v>USD_TOD</v>
          </cell>
          <cell r="C789">
            <v>1</v>
          </cell>
          <cell r="D789">
            <v>3671409641888</v>
          </cell>
          <cell r="E789">
            <v>24382221400</v>
          </cell>
        </row>
        <row r="790">
          <cell r="A790" t="str">
            <v>2009.04.22</v>
          </cell>
          <cell r="B790" t="str">
            <v>USD_TOD</v>
          </cell>
          <cell r="C790">
            <v>1</v>
          </cell>
          <cell r="D790">
            <v>7425056230560</v>
          </cell>
          <cell r="E790">
            <v>49251307500</v>
          </cell>
        </row>
        <row r="791">
          <cell r="A791" t="str">
            <v>2009.04.23</v>
          </cell>
          <cell r="B791" t="str">
            <v>USD_TOD</v>
          </cell>
          <cell r="C791">
            <v>1</v>
          </cell>
          <cell r="D791">
            <v>4783953073740</v>
          </cell>
          <cell r="E791">
            <v>31769765200</v>
          </cell>
        </row>
        <row r="792">
          <cell r="A792" t="str">
            <v>2009.04.24</v>
          </cell>
          <cell r="B792" t="str">
            <v>USD_TOD</v>
          </cell>
          <cell r="C792">
            <v>1</v>
          </cell>
          <cell r="D792">
            <v>4207233045262.5</v>
          </cell>
          <cell r="E792">
            <v>27926970750</v>
          </cell>
        </row>
        <row r="793">
          <cell r="A793" t="str">
            <v>2009.04.27</v>
          </cell>
          <cell r="B793" t="str">
            <v>USD_TOD</v>
          </cell>
          <cell r="C793">
            <v>1</v>
          </cell>
          <cell r="D793">
            <v>2235530948975</v>
          </cell>
          <cell r="E793">
            <v>14836869500</v>
          </cell>
        </row>
        <row r="794">
          <cell r="A794" t="str">
            <v>2009.04.28</v>
          </cell>
          <cell r="B794" t="str">
            <v>USD_TOD</v>
          </cell>
          <cell r="C794">
            <v>1</v>
          </cell>
          <cell r="D794">
            <v>5066914057277</v>
          </cell>
          <cell r="E794">
            <v>33623351900</v>
          </cell>
        </row>
        <row r="795">
          <cell r="A795" t="str">
            <v>2009.04.29</v>
          </cell>
          <cell r="B795" t="str">
            <v>USD_TOD</v>
          </cell>
          <cell r="C795">
            <v>1</v>
          </cell>
          <cell r="D795">
            <v>5203046366060</v>
          </cell>
          <cell r="E795">
            <v>34518076000</v>
          </cell>
        </row>
        <row r="796">
          <cell r="A796" t="str">
            <v>2009.04.30</v>
          </cell>
          <cell r="B796" t="str">
            <v>USD_TOD</v>
          </cell>
          <cell r="C796">
            <v>1</v>
          </cell>
          <cell r="D796">
            <v>3818092299216.5</v>
          </cell>
          <cell r="E796">
            <v>25334188150</v>
          </cell>
        </row>
        <row r="797">
          <cell r="A797" t="str">
            <v>2009.05.04</v>
          </cell>
          <cell r="B797" t="str">
            <v>USD_TOD</v>
          </cell>
          <cell r="C797">
            <v>1</v>
          </cell>
          <cell r="D797">
            <v>4333095645297.5</v>
          </cell>
          <cell r="E797">
            <v>28753716650</v>
          </cell>
        </row>
        <row r="798">
          <cell r="A798" t="str">
            <v>2009.05.05</v>
          </cell>
          <cell r="B798" t="str">
            <v>USD_TOD</v>
          </cell>
          <cell r="C798">
            <v>1</v>
          </cell>
          <cell r="D798">
            <v>2843228363291</v>
          </cell>
          <cell r="E798">
            <v>18873627900</v>
          </cell>
        </row>
        <row r="799">
          <cell r="A799" t="str">
            <v>2009.05.06</v>
          </cell>
          <cell r="B799" t="str">
            <v>USD_TOD</v>
          </cell>
          <cell r="C799">
            <v>1</v>
          </cell>
          <cell r="D799">
            <v>2199842648762</v>
          </cell>
          <cell r="E799">
            <v>14605434600</v>
          </cell>
        </row>
        <row r="800">
          <cell r="A800" t="str">
            <v>2009.05.07</v>
          </cell>
          <cell r="B800" t="str">
            <v>USD_TOD</v>
          </cell>
          <cell r="C800">
            <v>1</v>
          </cell>
          <cell r="D800">
            <v>3500303430155</v>
          </cell>
          <cell r="E800">
            <v>23259929900</v>
          </cell>
        </row>
        <row r="801">
          <cell r="A801" t="str">
            <v>2009.05.08</v>
          </cell>
          <cell r="B801" t="str">
            <v>USD_TOD</v>
          </cell>
          <cell r="C801">
            <v>1</v>
          </cell>
          <cell r="D801">
            <v>3951369529146.5</v>
          </cell>
          <cell r="E801">
            <v>26257468950</v>
          </cell>
        </row>
        <row r="802">
          <cell r="A802" t="str">
            <v>2009.05.12</v>
          </cell>
          <cell r="B802" t="str">
            <v>USD_TOD</v>
          </cell>
          <cell r="C802">
            <v>1</v>
          </cell>
          <cell r="D802">
            <v>2036806812732</v>
          </cell>
          <cell r="E802">
            <v>13554331800</v>
          </cell>
        </row>
        <row r="803">
          <cell r="A803" t="str">
            <v>2009.05.13</v>
          </cell>
          <cell r="B803" t="str">
            <v>USD_TOD</v>
          </cell>
          <cell r="C803">
            <v>1</v>
          </cell>
          <cell r="D803">
            <v>5178894571093</v>
          </cell>
          <cell r="E803">
            <v>34519727500</v>
          </cell>
        </row>
        <row r="804">
          <cell r="A804" t="str">
            <v>2009.05.14</v>
          </cell>
          <cell r="B804" t="str">
            <v>USD_TOD</v>
          </cell>
          <cell r="C804">
            <v>1</v>
          </cell>
          <cell r="D804">
            <v>4339563731172.5</v>
          </cell>
          <cell r="E804">
            <v>28943197650</v>
          </cell>
        </row>
        <row r="805">
          <cell r="A805" t="str">
            <v>2009.05.15</v>
          </cell>
          <cell r="B805" t="str">
            <v>USD_TOD</v>
          </cell>
          <cell r="C805">
            <v>1</v>
          </cell>
          <cell r="D805">
            <v>6746659315120</v>
          </cell>
          <cell r="E805">
            <v>44915316000</v>
          </cell>
        </row>
        <row r="806">
          <cell r="A806" t="str">
            <v>2009.05.18</v>
          </cell>
          <cell r="B806" t="str">
            <v>USD_TOD</v>
          </cell>
          <cell r="C806">
            <v>1</v>
          </cell>
          <cell r="D806">
            <v>3739023885228.5</v>
          </cell>
          <cell r="E806">
            <v>24875859950</v>
          </cell>
        </row>
        <row r="807">
          <cell r="A807" t="str">
            <v>2009.05.19</v>
          </cell>
          <cell r="B807" t="str">
            <v>USD_TOD</v>
          </cell>
          <cell r="C807">
            <v>1</v>
          </cell>
          <cell r="D807">
            <v>2947719611090.5</v>
          </cell>
          <cell r="E807">
            <v>19594398750</v>
          </cell>
        </row>
        <row r="808">
          <cell r="A808" t="str">
            <v>2009.05.20</v>
          </cell>
          <cell r="B808" t="str">
            <v>USD_TOD</v>
          </cell>
          <cell r="C808">
            <v>1</v>
          </cell>
          <cell r="D808">
            <v>6094193067025</v>
          </cell>
          <cell r="E808">
            <v>40471798500</v>
          </cell>
        </row>
        <row r="809">
          <cell r="A809" t="str">
            <v>2009.05.21</v>
          </cell>
          <cell r="B809" t="str">
            <v>USD_TOD</v>
          </cell>
          <cell r="C809">
            <v>1</v>
          </cell>
          <cell r="D809">
            <v>4843695305456</v>
          </cell>
          <cell r="E809">
            <v>32178947600</v>
          </cell>
        </row>
        <row r="810">
          <cell r="A810" t="str">
            <v>2009.05.22</v>
          </cell>
          <cell r="B810" t="str">
            <v>USD_TOD</v>
          </cell>
          <cell r="C810">
            <v>1</v>
          </cell>
          <cell r="D810">
            <v>4344482470940.5</v>
          </cell>
          <cell r="E810">
            <v>28900662650</v>
          </cell>
        </row>
        <row r="811">
          <cell r="A811" t="str">
            <v>2009.05.26</v>
          </cell>
          <cell r="B811" t="str">
            <v>USD_TOD</v>
          </cell>
          <cell r="C811">
            <v>1</v>
          </cell>
          <cell r="D811">
            <v>2976964296120</v>
          </cell>
          <cell r="E811">
            <v>19849460000</v>
          </cell>
        </row>
        <row r="812">
          <cell r="A812" t="str">
            <v>2009.05.27</v>
          </cell>
          <cell r="B812" t="str">
            <v>USD_TOD</v>
          </cell>
          <cell r="C812">
            <v>1</v>
          </cell>
          <cell r="D812">
            <v>4875973653192</v>
          </cell>
          <cell r="E812">
            <v>32460334200</v>
          </cell>
        </row>
        <row r="813">
          <cell r="A813" t="str">
            <v>2009.05.28</v>
          </cell>
          <cell r="B813" t="str">
            <v>USD_TOD</v>
          </cell>
          <cell r="C813">
            <v>1</v>
          </cell>
          <cell r="D813">
            <v>7510101724575</v>
          </cell>
          <cell r="E813">
            <v>49925968500</v>
          </cell>
        </row>
        <row r="814">
          <cell r="A814" t="str">
            <v>2009.05.29</v>
          </cell>
          <cell r="B814" t="str">
            <v>USD_TOD</v>
          </cell>
          <cell r="C814">
            <v>1</v>
          </cell>
          <cell r="D814">
            <v>3966064061524</v>
          </cell>
          <cell r="E814">
            <v>26356327400</v>
          </cell>
        </row>
        <row r="815">
          <cell r="A815" t="str">
            <v>2009.06.01</v>
          </cell>
          <cell r="B815" t="str">
            <v>USD_TOD</v>
          </cell>
          <cell r="C815">
            <v>1</v>
          </cell>
          <cell r="D815">
            <v>5949937316360</v>
          </cell>
          <cell r="E815">
            <v>39595555000</v>
          </cell>
        </row>
        <row r="816">
          <cell r="A816" t="str">
            <v>2009.06.02</v>
          </cell>
          <cell r="B816" t="str">
            <v>USD_TOD</v>
          </cell>
          <cell r="C816">
            <v>1</v>
          </cell>
          <cell r="D816">
            <v>3093478283963</v>
          </cell>
          <cell r="E816">
            <v>20575287100</v>
          </cell>
        </row>
        <row r="817">
          <cell r="A817" t="str">
            <v>2009.06.03</v>
          </cell>
          <cell r="B817" t="str">
            <v>USD_TOD</v>
          </cell>
          <cell r="C817">
            <v>1</v>
          </cell>
          <cell r="D817">
            <v>4062491666789</v>
          </cell>
          <cell r="E817">
            <v>27028080100</v>
          </cell>
        </row>
        <row r="818">
          <cell r="A818" t="str">
            <v>2009.06.04</v>
          </cell>
          <cell r="B818" t="str">
            <v>USD_TOD</v>
          </cell>
          <cell r="C818">
            <v>1</v>
          </cell>
          <cell r="D818">
            <v>3067038849044</v>
          </cell>
          <cell r="E818">
            <v>20409176600</v>
          </cell>
        </row>
        <row r="819">
          <cell r="A819" t="str">
            <v>2009.06.05</v>
          </cell>
          <cell r="B819" t="str">
            <v>USD_TOD</v>
          </cell>
          <cell r="C819">
            <v>1</v>
          </cell>
          <cell r="D819">
            <v>3254870028490</v>
          </cell>
          <cell r="E819">
            <v>21645749000</v>
          </cell>
        </row>
        <row r="820">
          <cell r="A820" t="str">
            <v>2009.06.08</v>
          </cell>
          <cell r="B820" t="str">
            <v>USD_TOD</v>
          </cell>
          <cell r="C820">
            <v>1</v>
          </cell>
          <cell r="D820">
            <v>4099817165270</v>
          </cell>
          <cell r="E820">
            <v>27254069000</v>
          </cell>
        </row>
        <row r="821">
          <cell r="A821" t="str">
            <v>2009.06.09</v>
          </cell>
          <cell r="B821" t="str">
            <v>USD_TOD</v>
          </cell>
          <cell r="C821">
            <v>1</v>
          </cell>
          <cell r="D821">
            <v>3404974067802</v>
          </cell>
          <cell r="E821">
            <v>22649356600</v>
          </cell>
        </row>
        <row r="822">
          <cell r="A822" t="str">
            <v>2009.06.10</v>
          </cell>
          <cell r="B822" t="str">
            <v>USD_TOD</v>
          </cell>
          <cell r="C822">
            <v>1</v>
          </cell>
          <cell r="D822">
            <v>3430244067451</v>
          </cell>
          <cell r="E822">
            <v>22812327100</v>
          </cell>
        </row>
        <row r="823">
          <cell r="A823" t="str">
            <v>2009.06.11</v>
          </cell>
          <cell r="B823" t="str">
            <v>USD_TOD</v>
          </cell>
          <cell r="C823">
            <v>1</v>
          </cell>
          <cell r="D823">
            <v>4157167635730.5</v>
          </cell>
          <cell r="E823">
            <v>27638746450</v>
          </cell>
        </row>
        <row r="824">
          <cell r="A824" t="str">
            <v>2009.06.12</v>
          </cell>
          <cell r="B824" t="str">
            <v>USD_TOD</v>
          </cell>
          <cell r="C824">
            <v>1</v>
          </cell>
          <cell r="D824">
            <v>3234362296229</v>
          </cell>
          <cell r="E824">
            <v>21510644300</v>
          </cell>
        </row>
        <row r="825">
          <cell r="A825" t="str">
            <v>2009.06.15</v>
          </cell>
          <cell r="B825" t="str">
            <v>USD_TOD</v>
          </cell>
          <cell r="C825">
            <v>1</v>
          </cell>
          <cell r="D825">
            <v>5187872216496</v>
          </cell>
          <cell r="E825">
            <v>34543624600</v>
          </cell>
        </row>
        <row r="826">
          <cell r="A826" t="str">
            <v>2009.06.16</v>
          </cell>
          <cell r="B826" t="str">
            <v>USD_TOD</v>
          </cell>
          <cell r="C826">
            <v>1</v>
          </cell>
          <cell r="D826">
            <v>3831788595743.5</v>
          </cell>
          <cell r="E826">
            <v>25496705450</v>
          </cell>
        </row>
        <row r="827">
          <cell r="A827" t="str">
            <v>2009.06.17</v>
          </cell>
          <cell r="B827" t="str">
            <v>USD_TOD</v>
          </cell>
          <cell r="C827">
            <v>1</v>
          </cell>
          <cell r="D827">
            <v>2590698932485</v>
          </cell>
          <cell r="E827">
            <v>17234371500</v>
          </cell>
        </row>
        <row r="828">
          <cell r="A828" t="str">
            <v>2009.06.18</v>
          </cell>
          <cell r="B828" t="str">
            <v>USD_TOD</v>
          </cell>
          <cell r="C828">
            <v>1</v>
          </cell>
          <cell r="D828">
            <v>3355542483743</v>
          </cell>
          <cell r="E828">
            <v>22317325500</v>
          </cell>
        </row>
        <row r="829">
          <cell r="A829" t="str">
            <v>2009.06.19</v>
          </cell>
          <cell r="B829" t="str">
            <v>USD_TOD</v>
          </cell>
          <cell r="C829">
            <v>1</v>
          </cell>
          <cell r="D829">
            <v>5785234743600</v>
          </cell>
          <cell r="E829">
            <v>38487781000</v>
          </cell>
        </row>
        <row r="830">
          <cell r="A830" t="str">
            <v>2009.06.22</v>
          </cell>
          <cell r="B830" t="str">
            <v>USD_TOD</v>
          </cell>
          <cell r="C830">
            <v>1</v>
          </cell>
          <cell r="D830">
            <v>3829413387667.5</v>
          </cell>
          <cell r="E830">
            <v>25451590750</v>
          </cell>
        </row>
        <row r="831">
          <cell r="A831" t="str">
            <v>2009.06.23</v>
          </cell>
          <cell r="B831" t="str">
            <v>USD_TOD</v>
          </cell>
          <cell r="C831">
            <v>1</v>
          </cell>
          <cell r="D831">
            <v>6631862884885.5</v>
          </cell>
          <cell r="E831">
            <v>44075745450</v>
          </cell>
        </row>
        <row r="832">
          <cell r="A832" t="str">
            <v>2009.06.24</v>
          </cell>
          <cell r="B832" t="str">
            <v>USD_TOD</v>
          </cell>
          <cell r="C832">
            <v>1</v>
          </cell>
          <cell r="D832">
            <v>3617049781099.5</v>
          </cell>
          <cell r="E832">
            <v>24023287150</v>
          </cell>
        </row>
        <row r="833">
          <cell r="A833" t="str">
            <v>2009.06.25</v>
          </cell>
          <cell r="B833" t="str">
            <v>USD_TOD</v>
          </cell>
          <cell r="C833">
            <v>1</v>
          </cell>
          <cell r="D833">
            <v>4865608266129.5</v>
          </cell>
          <cell r="E833">
            <v>32344307150</v>
          </cell>
        </row>
        <row r="834">
          <cell r="A834" t="str">
            <v>2009.06.26</v>
          </cell>
          <cell r="B834" t="str">
            <v>USD_TOD</v>
          </cell>
          <cell r="C834">
            <v>1</v>
          </cell>
          <cell r="D834">
            <v>7527713288096.5</v>
          </cell>
          <cell r="E834">
            <v>50033019650</v>
          </cell>
        </row>
        <row r="835">
          <cell r="A835" t="str">
            <v>2009.06.29</v>
          </cell>
          <cell r="B835" t="str">
            <v>USD_TOD</v>
          </cell>
          <cell r="C835">
            <v>1</v>
          </cell>
          <cell r="D835">
            <v>5506961836452</v>
          </cell>
          <cell r="E835">
            <v>36603121400</v>
          </cell>
        </row>
        <row r="836">
          <cell r="A836" t="str">
            <v>2009.06.30</v>
          </cell>
          <cell r="B836" t="str">
            <v>USD_TOD</v>
          </cell>
          <cell r="C836">
            <v>1</v>
          </cell>
          <cell r="D836">
            <v>8571722435945.5</v>
          </cell>
          <cell r="E836">
            <v>56966376250</v>
          </cell>
        </row>
        <row r="837">
          <cell r="A837" t="str">
            <v>2009.07.01</v>
          </cell>
          <cell r="B837" t="str">
            <v>USD_TOD</v>
          </cell>
          <cell r="C837">
            <v>1</v>
          </cell>
          <cell r="D837">
            <v>6592003580462</v>
          </cell>
          <cell r="E837">
            <v>43830439600</v>
          </cell>
        </row>
        <row r="838">
          <cell r="A838" t="str">
            <v>2009.07.02</v>
          </cell>
          <cell r="B838" t="str">
            <v>USD_TOD</v>
          </cell>
          <cell r="C838">
            <v>1</v>
          </cell>
          <cell r="D838">
            <v>9844349901112</v>
          </cell>
          <cell r="E838">
            <v>65488846400</v>
          </cell>
        </row>
        <row r="839">
          <cell r="A839" t="str">
            <v>2009.07.03</v>
          </cell>
          <cell r="B839" t="str">
            <v>USD_TOD</v>
          </cell>
          <cell r="C839">
            <v>1</v>
          </cell>
          <cell r="D839">
            <v>9447085365061</v>
          </cell>
          <cell r="E839">
            <v>62829972800</v>
          </cell>
        </row>
        <row r="840">
          <cell r="A840" t="str">
            <v>2009.07.07</v>
          </cell>
          <cell r="B840" t="str">
            <v>USD_TOD</v>
          </cell>
          <cell r="C840">
            <v>1</v>
          </cell>
          <cell r="D840">
            <v>4927443714495</v>
          </cell>
          <cell r="E840">
            <v>32737116000</v>
          </cell>
        </row>
        <row r="841">
          <cell r="A841" t="str">
            <v>2009.07.08</v>
          </cell>
          <cell r="B841" t="str">
            <v>USD_TOD</v>
          </cell>
          <cell r="C841">
            <v>1</v>
          </cell>
          <cell r="D841">
            <v>5637098263195</v>
          </cell>
          <cell r="E841">
            <v>37418097600</v>
          </cell>
        </row>
        <row r="842">
          <cell r="A842" t="str">
            <v>2009.07.09</v>
          </cell>
          <cell r="B842" t="str">
            <v>USD_TOD</v>
          </cell>
          <cell r="C842">
            <v>1</v>
          </cell>
          <cell r="D842">
            <v>4390458743515</v>
          </cell>
          <cell r="E842">
            <v>29150868500</v>
          </cell>
        </row>
        <row r="843">
          <cell r="A843" t="str">
            <v>2009.07.10</v>
          </cell>
          <cell r="B843" t="str">
            <v>USD_TOD</v>
          </cell>
          <cell r="C843">
            <v>1</v>
          </cell>
          <cell r="D843">
            <v>3371567282809.5</v>
          </cell>
          <cell r="E843">
            <v>22388256150</v>
          </cell>
        </row>
        <row r="844">
          <cell r="A844" t="str">
            <v>2009.07.13</v>
          </cell>
          <cell r="B844" t="str">
            <v>USD_TOD</v>
          </cell>
          <cell r="C844">
            <v>1</v>
          </cell>
          <cell r="D844">
            <v>3571380686171</v>
          </cell>
          <cell r="E844">
            <v>23735736800</v>
          </cell>
        </row>
        <row r="845">
          <cell r="A845" t="str">
            <v>2009.07.14</v>
          </cell>
          <cell r="B845" t="str">
            <v>USD_TOD</v>
          </cell>
          <cell r="C845">
            <v>1</v>
          </cell>
          <cell r="D845">
            <v>4503267301314.5</v>
          </cell>
          <cell r="E845">
            <v>29887208650</v>
          </cell>
        </row>
        <row r="846">
          <cell r="A846" t="str">
            <v>2009.07.15</v>
          </cell>
          <cell r="B846" t="str">
            <v>USD_TOD</v>
          </cell>
          <cell r="C846">
            <v>1</v>
          </cell>
          <cell r="D846">
            <v>11105813782712.5</v>
          </cell>
          <cell r="E846">
            <v>73675108250</v>
          </cell>
        </row>
        <row r="847">
          <cell r="A847" t="str">
            <v>2009.07.16</v>
          </cell>
          <cell r="B847" t="str">
            <v>USD_TOD</v>
          </cell>
          <cell r="C847">
            <v>1</v>
          </cell>
          <cell r="D847">
            <v>5624873695441</v>
          </cell>
          <cell r="E847">
            <v>37310100900</v>
          </cell>
        </row>
        <row r="848">
          <cell r="A848" t="str">
            <v>2009.07.17</v>
          </cell>
          <cell r="B848" t="str">
            <v>USD_TOD</v>
          </cell>
          <cell r="C848">
            <v>1</v>
          </cell>
          <cell r="D848">
            <v>5507914599545.5</v>
          </cell>
          <cell r="E848">
            <v>36534373350</v>
          </cell>
        </row>
        <row r="849">
          <cell r="A849" t="str">
            <v>2009.07.20</v>
          </cell>
          <cell r="B849" t="str">
            <v>USD_TOD</v>
          </cell>
          <cell r="C849">
            <v>1</v>
          </cell>
          <cell r="D849">
            <v>3707881189760</v>
          </cell>
          <cell r="E849">
            <v>24588005000</v>
          </cell>
        </row>
        <row r="850">
          <cell r="A850" t="str">
            <v>2009.07.21</v>
          </cell>
          <cell r="B850" t="str">
            <v>USD_TOD</v>
          </cell>
          <cell r="C850">
            <v>1</v>
          </cell>
          <cell r="D850">
            <v>3550815836686.5</v>
          </cell>
          <cell r="E850">
            <v>23536036550</v>
          </cell>
        </row>
        <row r="851">
          <cell r="A851" t="str">
            <v>2009.07.22</v>
          </cell>
          <cell r="B851" t="str">
            <v>USD_TOD</v>
          </cell>
          <cell r="C851">
            <v>1</v>
          </cell>
          <cell r="D851">
            <v>3824788330662.5</v>
          </cell>
          <cell r="E851">
            <v>25368461250</v>
          </cell>
        </row>
        <row r="852">
          <cell r="A852" t="str">
            <v>2009.07.23</v>
          </cell>
          <cell r="B852" t="str">
            <v>USD_TOD</v>
          </cell>
          <cell r="C852">
            <v>1</v>
          </cell>
          <cell r="D852">
            <v>5957117889547.5</v>
          </cell>
          <cell r="E852">
            <v>39529501250</v>
          </cell>
        </row>
        <row r="853">
          <cell r="A853" t="str">
            <v>2009.07.24</v>
          </cell>
          <cell r="B853" t="str">
            <v>USD_TOD</v>
          </cell>
          <cell r="C853">
            <v>1</v>
          </cell>
          <cell r="D853">
            <v>3254673353641</v>
          </cell>
          <cell r="E853">
            <v>21590142900</v>
          </cell>
        </row>
        <row r="854">
          <cell r="A854" t="str">
            <v>2009.07.27</v>
          </cell>
          <cell r="B854" t="str">
            <v>USD_TOD</v>
          </cell>
          <cell r="C854">
            <v>1</v>
          </cell>
          <cell r="D854">
            <v>3582983554285</v>
          </cell>
          <cell r="E854">
            <v>23761827300</v>
          </cell>
        </row>
        <row r="855">
          <cell r="A855" t="str">
            <v>2009.07.28</v>
          </cell>
          <cell r="B855" t="str">
            <v>USD_TOD</v>
          </cell>
          <cell r="C855">
            <v>1</v>
          </cell>
          <cell r="D855">
            <v>3158660015688</v>
          </cell>
          <cell r="E855">
            <v>20950594000</v>
          </cell>
        </row>
        <row r="856">
          <cell r="A856" t="str">
            <v>2009.07.29</v>
          </cell>
          <cell r="B856" t="str">
            <v>USD_TOD</v>
          </cell>
          <cell r="C856">
            <v>1</v>
          </cell>
          <cell r="D856">
            <v>6619415449525</v>
          </cell>
          <cell r="E856">
            <v>43921099500</v>
          </cell>
        </row>
        <row r="857">
          <cell r="A857" t="str">
            <v>2009.07.30</v>
          </cell>
          <cell r="B857" t="str">
            <v>USD_TOD</v>
          </cell>
          <cell r="C857">
            <v>1</v>
          </cell>
          <cell r="D857">
            <v>6339674796028</v>
          </cell>
          <cell r="E857">
            <v>42058244400</v>
          </cell>
        </row>
        <row r="858">
          <cell r="A858" t="str">
            <v>2009.07.31</v>
          </cell>
          <cell r="B858" t="str">
            <v>USD_TOD</v>
          </cell>
          <cell r="C858">
            <v>1</v>
          </cell>
          <cell r="D858">
            <v>3534849561182</v>
          </cell>
          <cell r="E858">
            <v>23453313900</v>
          </cell>
        </row>
        <row r="859">
          <cell r="A859" t="str">
            <v>2009.08.03</v>
          </cell>
          <cell r="B859" t="str">
            <v>USD_TOD</v>
          </cell>
          <cell r="C859">
            <v>1</v>
          </cell>
          <cell r="D859">
            <v>3095047837174</v>
          </cell>
          <cell r="E859">
            <v>20528558200</v>
          </cell>
        </row>
        <row r="860">
          <cell r="A860" t="str">
            <v>2009.08.04</v>
          </cell>
          <cell r="B860" t="str">
            <v>USD_TOD</v>
          </cell>
          <cell r="C860">
            <v>1</v>
          </cell>
          <cell r="D860">
            <v>6360825294880</v>
          </cell>
          <cell r="E860">
            <v>42178895000</v>
          </cell>
        </row>
        <row r="861">
          <cell r="A861" t="str">
            <v>2009.08.05</v>
          </cell>
          <cell r="B861" t="str">
            <v>USD_TOD</v>
          </cell>
          <cell r="C861">
            <v>1</v>
          </cell>
          <cell r="D861">
            <v>8182009775091.5</v>
          </cell>
          <cell r="E861">
            <v>54245532150</v>
          </cell>
        </row>
        <row r="862">
          <cell r="A862" t="str">
            <v>2009.08.06</v>
          </cell>
          <cell r="B862" t="str">
            <v>USD_TOD</v>
          </cell>
          <cell r="C862">
            <v>1</v>
          </cell>
          <cell r="D862">
            <v>5903873777088.5</v>
          </cell>
          <cell r="E862">
            <v>39147886850</v>
          </cell>
        </row>
        <row r="863">
          <cell r="A863" t="str">
            <v>2009.08.07</v>
          </cell>
          <cell r="B863" t="str">
            <v>USD_TOD</v>
          </cell>
          <cell r="C863">
            <v>1</v>
          </cell>
          <cell r="D863">
            <v>4278573871385</v>
          </cell>
          <cell r="E863">
            <v>28384070000</v>
          </cell>
        </row>
        <row r="864">
          <cell r="A864" t="str">
            <v>2009.08.10</v>
          </cell>
          <cell r="B864" t="str">
            <v>USD_TOD</v>
          </cell>
          <cell r="C864">
            <v>1</v>
          </cell>
          <cell r="D864">
            <v>4636918547298</v>
          </cell>
          <cell r="E864">
            <v>30757881700</v>
          </cell>
        </row>
        <row r="865">
          <cell r="A865" t="str">
            <v>2009.08.11</v>
          </cell>
          <cell r="B865" t="str">
            <v>USD_TOD</v>
          </cell>
          <cell r="C865">
            <v>1</v>
          </cell>
          <cell r="D865">
            <v>3412300007949</v>
          </cell>
          <cell r="E865">
            <v>22640199500</v>
          </cell>
        </row>
        <row r="866">
          <cell r="A866" t="str">
            <v>2009.08.12</v>
          </cell>
          <cell r="B866" t="str">
            <v>USD_TOD</v>
          </cell>
          <cell r="C866">
            <v>1</v>
          </cell>
          <cell r="D866">
            <v>6549049808223</v>
          </cell>
          <cell r="E866">
            <v>43432948400</v>
          </cell>
        </row>
        <row r="867">
          <cell r="A867" t="str">
            <v>2009.08.13</v>
          </cell>
          <cell r="B867" t="str">
            <v>USD_TOD</v>
          </cell>
          <cell r="C867">
            <v>1</v>
          </cell>
          <cell r="D867">
            <v>4061115238545</v>
          </cell>
          <cell r="E867">
            <v>26935445500</v>
          </cell>
        </row>
        <row r="868">
          <cell r="A868" t="str">
            <v>2009.08.14</v>
          </cell>
          <cell r="B868" t="str">
            <v>USD_TOD</v>
          </cell>
          <cell r="C868">
            <v>1</v>
          </cell>
          <cell r="D868">
            <v>5330895004515</v>
          </cell>
          <cell r="E868">
            <v>35352910500</v>
          </cell>
        </row>
        <row r="869">
          <cell r="A869" t="str">
            <v>2009.08.17</v>
          </cell>
          <cell r="B869" t="str">
            <v>USD_TOD</v>
          </cell>
          <cell r="C869">
            <v>1</v>
          </cell>
          <cell r="D869">
            <v>3359935792407.5</v>
          </cell>
          <cell r="E869">
            <v>22279212550</v>
          </cell>
        </row>
        <row r="870">
          <cell r="A870" t="str">
            <v>2009.08.18</v>
          </cell>
          <cell r="B870" t="str">
            <v>USD_TOD</v>
          </cell>
          <cell r="C870">
            <v>1</v>
          </cell>
          <cell r="D870">
            <v>3071907199382</v>
          </cell>
          <cell r="E870">
            <v>20365121600</v>
          </cell>
        </row>
        <row r="871">
          <cell r="A871" t="str">
            <v>2009.08.19</v>
          </cell>
          <cell r="B871" t="str">
            <v>USD_TOD</v>
          </cell>
          <cell r="C871">
            <v>1</v>
          </cell>
          <cell r="D871">
            <v>5586053335888.5</v>
          </cell>
          <cell r="E871">
            <v>37026437450</v>
          </cell>
        </row>
        <row r="872">
          <cell r="A872" t="str">
            <v>2009.08.20</v>
          </cell>
          <cell r="B872" t="str">
            <v>USD_TOD</v>
          </cell>
          <cell r="C872">
            <v>1</v>
          </cell>
          <cell r="D872">
            <v>5568131377644.5</v>
          </cell>
          <cell r="E872">
            <v>36913482850</v>
          </cell>
        </row>
        <row r="873">
          <cell r="A873" t="str">
            <v>2009.08.21</v>
          </cell>
          <cell r="B873" t="str">
            <v>USD_TOD</v>
          </cell>
          <cell r="C873">
            <v>1</v>
          </cell>
          <cell r="D873">
            <v>5092339210075</v>
          </cell>
          <cell r="E873">
            <v>33761948500</v>
          </cell>
        </row>
        <row r="874">
          <cell r="A874" t="str">
            <v>2009.08.24</v>
          </cell>
          <cell r="B874" t="str">
            <v>USD_TOD</v>
          </cell>
          <cell r="C874">
            <v>1</v>
          </cell>
          <cell r="D874">
            <v>5985552678977.5</v>
          </cell>
          <cell r="E874">
            <v>39702208050</v>
          </cell>
        </row>
        <row r="875">
          <cell r="A875" t="str">
            <v>2009.08.25</v>
          </cell>
          <cell r="B875" t="str">
            <v>USD_TOD</v>
          </cell>
          <cell r="C875">
            <v>1</v>
          </cell>
          <cell r="D875">
            <v>7977307467517</v>
          </cell>
          <cell r="E875">
            <v>52927410700</v>
          </cell>
        </row>
        <row r="876">
          <cell r="A876" t="str">
            <v>2009.08.26</v>
          </cell>
          <cell r="B876" t="str">
            <v>USD_TOD</v>
          </cell>
          <cell r="C876">
            <v>1</v>
          </cell>
          <cell r="D876">
            <v>3351858420576.5</v>
          </cell>
          <cell r="E876">
            <v>22232825850</v>
          </cell>
        </row>
        <row r="877">
          <cell r="A877" t="str">
            <v>2009.08.27</v>
          </cell>
          <cell r="B877" t="str">
            <v>USD_TOD</v>
          </cell>
          <cell r="C877">
            <v>1</v>
          </cell>
          <cell r="D877">
            <v>4376011712814.5</v>
          </cell>
          <cell r="E877">
            <v>29022314150</v>
          </cell>
        </row>
        <row r="878">
          <cell r="A878" t="str">
            <v>2009.08.28</v>
          </cell>
          <cell r="B878" t="str">
            <v>USD_TOD</v>
          </cell>
          <cell r="C878">
            <v>1</v>
          </cell>
          <cell r="D878">
            <v>3601538511332.5</v>
          </cell>
          <cell r="E878">
            <v>23882538450</v>
          </cell>
        </row>
        <row r="879">
          <cell r="A879" t="str">
            <v>2009.09.01</v>
          </cell>
          <cell r="B879" t="str">
            <v>USD_TOD</v>
          </cell>
          <cell r="C879">
            <v>1</v>
          </cell>
          <cell r="D879">
            <v>3452446051567.5</v>
          </cell>
          <cell r="E879">
            <v>22900361250</v>
          </cell>
        </row>
        <row r="880">
          <cell r="A880" t="str">
            <v>2009.09.02</v>
          </cell>
          <cell r="B880" t="str">
            <v>USD_TOD</v>
          </cell>
          <cell r="C880">
            <v>1</v>
          </cell>
          <cell r="D880">
            <v>3195388541056</v>
          </cell>
          <cell r="E880">
            <v>21199043200</v>
          </cell>
        </row>
        <row r="881">
          <cell r="A881" t="str">
            <v>2009.09.03</v>
          </cell>
          <cell r="B881" t="str">
            <v>USD_TOD</v>
          </cell>
          <cell r="C881">
            <v>1</v>
          </cell>
          <cell r="D881">
            <v>4289721543080</v>
          </cell>
          <cell r="E881">
            <v>28451194000</v>
          </cell>
        </row>
        <row r="882">
          <cell r="A882" t="str">
            <v>2009.09.04</v>
          </cell>
          <cell r="B882" t="str">
            <v>USD_TOD</v>
          </cell>
          <cell r="C882">
            <v>1</v>
          </cell>
          <cell r="D882">
            <v>4609717922236</v>
          </cell>
          <cell r="E882">
            <v>30568543900</v>
          </cell>
        </row>
        <row r="883">
          <cell r="A883" t="str">
            <v>2009.09.08</v>
          </cell>
          <cell r="B883" t="str">
            <v>USD_TOD</v>
          </cell>
          <cell r="C883">
            <v>1</v>
          </cell>
          <cell r="D883">
            <v>2255778689942</v>
          </cell>
          <cell r="E883">
            <v>14951132800</v>
          </cell>
        </row>
        <row r="884">
          <cell r="A884" t="str">
            <v>2009.09.09</v>
          </cell>
          <cell r="B884" t="str">
            <v>USD_TOD</v>
          </cell>
          <cell r="C884">
            <v>1</v>
          </cell>
          <cell r="D884">
            <v>4073132419594</v>
          </cell>
          <cell r="E884">
            <v>27004695800</v>
          </cell>
        </row>
        <row r="885">
          <cell r="A885" t="str">
            <v>2009.09.10</v>
          </cell>
          <cell r="B885" t="str">
            <v>USD_TOD</v>
          </cell>
          <cell r="C885">
            <v>1</v>
          </cell>
          <cell r="D885">
            <v>3765229010203</v>
          </cell>
          <cell r="E885">
            <v>24956846100</v>
          </cell>
        </row>
        <row r="886">
          <cell r="A886" t="str">
            <v>2009.09.11</v>
          </cell>
          <cell r="B886" t="str">
            <v>USD_TOD</v>
          </cell>
          <cell r="C886">
            <v>1</v>
          </cell>
          <cell r="D886">
            <v>3007317239679.5</v>
          </cell>
          <cell r="E886">
            <v>19929284550</v>
          </cell>
        </row>
        <row r="887">
          <cell r="A887" t="str">
            <v>2009.09.14</v>
          </cell>
          <cell r="B887" t="str">
            <v>USD_TOD</v>
          </cell>
          <cell r="C887">
            <v>1</v>
          </cell>
          <cell r="D887">
            <v>3540050978731</v>
          </cell>
          <cell r="E887">
            <v>23455475100</v>
          </cell>
        </row>
        <row r="888">
          <cell r="A888" t="str">
            <v>2009.09.15</v>
          </cell>
          <cell r="B888" t="str">
            <v>USD_TOD</v>
          </cell>
          <cell r="C888">
            <v>1</v>
          </cell>
          <cell r="D888">
            <v>3441892982345</v>
          </cell>
          <cell r="E888">
            <v>22802025100</v>
          </cell>
        </row>
        <row r="889">
          <cell r="A889" t="str">
            <v>2009.09.16</v>
          </cell>
          <cell r="B889" t="str">
            <v>USD_TOD</v>
          </cell>
          <cell r="C889">
            <v>1</v>
          </cell>
          <cell r="D889">
            <v>2663343898902</v>
          </cell>
          <cell r="E889">
            <v>17645722300</v>
          </cell>
        </row>
        <row r="890">
          <cell r="A890" t="str">
            <v>2009.09.17</v>
          </cell>
          <cell r="B890" t="str">
            <v>USD_TOD</v>
          </cell>
          <cell r="C890">
            <v>1</v>
          </cell>
          <cell r="D890">
            <v>2711569833762.5</v>
          </cell>
          <cell r="E890">
            <v>17966980250</v>
          </cell>
        </row>
        <row r="891">
          <cell r="A891" t="str">
            <v>2009.09.18</v>
          </cell>
          <cell r="B891" t="str">
            <v>USD_TOD</v>
          </cell>
          <cell r="C891">
            <v>1</v>
          </cell>
          <cell r="D891">
            <v>8783857616660</v>
          </cell>
          <cell r="E891">
            <v>58205960000</v>
          </cell>
        </row>
        <row r="892">
          <cell r="A892" t="str">
            <v>2009.09.21</v>
          </cell>
          <cell r="B892" t="str">
            <v>USD_TOD</v>
          </cell>
          <cell r="C892">
            <v>1</v>
          </cell>
          <cell r="D892">
            <v>4930559409517.5</v>
          </cell>
          <cell r="E892">
            <v>32677758250</v>
          </cell>
        </row>
        <row r="893">
          <cell r="A893" t="str">
            <v>2009.09.22</v>
          </cell>
          <cell r="B893" t="str">
            <v>USD_TOD</v>
          </cell>
          <cell r="C893">
            <v>1</v>
          </cell>
          <cell r="D893">
            <v>3379498652498</v>
          </cell>
          <cell r="E893">
            <v>22394965700</v>
          </cell>
        </row>
        <row r="894">
          <cell r="A894" t="str">
            <v>2009.09.23</v>
          </cell>
          <cell r="B894" t="str">
            <v>USD_TOD</v>
          </cell>
          <cell r="C894">
            <v>1</v>
          </cell>
          <cell r="D894">
            <v>2587229535715</v>
          </cell>
          <cell r="E894">
            <v>17141895800</v>
          </cell>
        </row>
        <row r="895">
          <cell r="A895" t="str">
            <v>2009.09.24</v>
          </cell>
          <cell r="B895" t="str">
            <v>USD_TOD</v>
          </cell>
          <cell r="C895">
            <v>1</v>
          </cell>
          <cell r="D895">
            <v>2657000693022</v>
          </cell>
          <cell r="E895">
            <v>17602824000</v>
          </cell>
        </row>
        <row r="896">
          <cell r="A896" t="str">
            <v>2009.09.25</v>
          </cell>
          <cell r="B896" t="str">
            <v>USD_TOD</v>
          </cell>
          <cell r="C896">
            <v>1</v>
          </cell>
          <cell r="D896">
            <v>3324644739738</v>
          </cell>
          <cell r="E896">
            <v>22022696600</v>
          </cell>
        </row>
        <row r="897">
          <cell r="A897" t="str">
            <v>2009.09.28</v>
          </cell>
          <cell r="B897" t="str">
            <v>USD_TOD</v>
          </cell>
          <cell r="C897">
            <v>1</v>
          </cell>
          <cell r="D897">
            <v>2808299225002.5</v>
          </cell>
          <cell r="E897">
            <v>18603245750</v>
          </cell>
        </row>
        <row r="898">
          <cell r="A898" t="str">
            <v>2009.09.29</v>
          </cell>
          <cell r="B898" t="str">
            <v>USD_TOD</v>
          </cell>
          <cell r="C898">
            <v>1</v>
          </cell>
          <cell r="D898">
            <v>3256011410159.5</v>
          </cell>
          <cell r="E898">
            <v>21568933850</v>
          </cell>
        </row>
        <row r="899">
          <cell r="A899" t="str">
            <v>2009.09.30</v>
          </cell>
          <cell r="B899" t="str">
            <v>USD_TOD</v>
          </cell>
          <cell r="C899">
            <v>1</v>
          </cell>
          <cell r="D899">
            <v>2347598718210</v>
          </cell>
          <cell r="E899">
            <v>15551515000</v>
          </cell>
        </row>
        <row r="900">
          <cell r="A900" t="str">
            <v>2009.10.01</v>
          </cell>
          <cell r="B900" t="str">
            <v>USD_TOD</v>
          </cell>
          <cell r="C900">
            <v>1</v>
          </cell>
          <cell r="D900">
            <v>3014018618323</v>
          </cell>
          <cell r="E900">
            <v>19965823300</v>
          </cell>
        </row>
        <row r="901">
          <cell r="A901" t="str">
            <v>2009.10.02</v>
          </cell>
          <cell r="B901" t="str">
            <v>USD_TOD</v>
          </cell>
          <cell r="C901">
            <v>1</v>
          </cell>
          <cell r="D901">
            <v>3573916177544</v>
          </cell>
          <cell r="E901">
            <v>23671426300</v>
          </cell>
        </row>
        <row r="902">
          <cell r="A902" t="str">
            <v>2009.10.05</v>
          </cell>
          <cell r="B902" t="str">
            <v>USD_TOD</v>
          </cell>
          <cell r="C902">
            <v>1</v>
          </cell>
          <cell r="D902">
            <v>3190244186192.5</v>
          </cell>
          <cell r="E902">
            <v>21129947250</v>
          </cell>
        </row>
        <row r="903">
          <cell r="A903" t="str">
            <v>2009.10.06</v>
          </cell>
          <cell r="B903" t="str">
            <v>USD_TOD</v>
          </cell>
          <cell r="C903">
            <v>1</v>
          </cell>
          <cell r="D903">
            <v>3142448142110</v>
          </cell>
          <cell r="E903">
            <v>20815396800</v>
          </cell>
        </row>
        <row r="904">
          <cell r="A904" t="str">
            <v>2009.10.07</v>
          </cell>
          <cell r="B904" t="str">
            <v>USD_TOD</v>
          </cell>
          <cell r="C904">
            <v>1</v>
          </cell>
          <cell r="D904">
            <v>2763117129972</v>
          </cell>
          <cell r="E904">
            <v>18306410300</v>
          </cell>
        </row>
        <row r="905">
          <cell r="A905" t="str">
            <v>2009.10.08</v>
          </cell>
          <cell r="B905" t="str">
            <v>USD_TOD</v>
          </cell>
          <cell r="C905">
            <v>1</v>
          </cell>
          <cell r="D905">
            <v>4714243351018</v>
          </cell>
          <cell r="E905">
            <v>31251773600</v>
          </cell>
        </row>
        <row r="906">
          <cell r="A906" t="str">
            <v>2009.10.09</v>
          </cell>
          <cell r="B906" t="str">
            <v>USD_TOD</v>
          </cell>
          <cell r="C906">
            <v>1</v>
          </cell>
          <cell r="D906">
            <v>5830072419566</v>
          </cell>
          <cell r="E906">
            <v>38675099900</v>
          </cell>
        </row>
        <row r="907">
          <cell r="A907" t="str">
            <v>2009.10.13</v>
          </cell>
          <cell r="B907" t="str">
            <v>USD_TOD</v>
          </cell>
          <cell r="C907">
            <v>1</v>
          </cell>
          <cell r="D907">
            <v>3411977071037</v>
          </cell>
          <cell r="E907">
            <v>22632722100</v>
          </cell>
        </row>
        <row r="908">
          <cell r="A908" t="str">
            <v>2009.10.14</v>
          </cell>
          <cell r="B908" t="str">
            <v>USD_TOD</v>
          </cell>
          <cell r="C908">
            <v>1</v>
          </cell>
          <cell r="D908">
            <v>2722304197512.5</v>
          </cell>
          <cell r="E908">
            <v>18057241750</v>
          </cell>
        </row>
        <row r="909">
          <cell r="A909" t="str">
            <v>2009.10.15</v>
          </cell>
          <cell r="B909" t="str">
            <v>USD_TOD</v>
          </cell>
          <cell r="C909">
            <v>1</v>
          </cell>
          <cell r="D909">
            <v>3050384373984.5</v>
          </cell>
          <cell r="E909">
            <v>20235323950</v>
          </cell>
        </row>
        <row r="910">
          <cell r="A910" t="str">
            <v>2009.10.16</v>
          </cell>
          <cell r="B910" t="str">
            <v>USD_TOD</v>
          </cell>
          <cell r="C910">
            <v>1</v>
          </cell>
          <cell r="D910">
            <v>3232938157223</v>
          </cell>
          <cell r="E910">
            <v>21453229700</v>
          </cell>
        </row>
        <row r="911">
          <cell r="A911" t="str">
            <v>2009.10.19</v>
          </cell>
          <cell r="B911" t="str">
            <v>USD_TOD</v>
          </cell>
          <cell r="C911">
            <v>1</v>
          </cell>
          <cell r="D911">
            <v>2112774596480</v>
          </cell>
          <cell r="E911">
            <v>14013650000</v>
          </cell>
        </row>
        <row r="912">
          <cell r="A912" t="str">
            <v>2009.10.20</v>
          </cell>
          <cell r="B912" t="str">
            <v>USD_TOD</v>
          </cell>
          <cell r="C912">
            <v>1</v>
          </cell>
          <cell r="D912">
            <v>3775605658515</v>
          </cell>
          <cell r="E912">
            <v>25040264100</v>
          </cell>
        </row>
        <row r="913">
          <cell r="A913" t="str">
            <v>2009.10.21</v>
          </cell>
          <cell r="B913" t="str">
            <v>USD_TOD</v>
          </cell>
          <cell r="C913">
            <v>1</v>
          </cell>
          <cell r="D913">
            <v>2613779710855</v>
          </cell>
          <cell r="E913">
            <v>17337000700</v>
          </cell>
        </row>
        <row r="914">
          <cell r="A914" t="str">
            <v>2009.10.22</v>
          </cell>
          <cell r="B914" t="str">
            <v>USD_TOD</v>
          </cell>
          <cell r="C914">
            <v>1</v>
          </cell>
          <cell r="D914">
            <v>3997065463956</v>
          </cell>
          <cell r="E914">
            <v>26531550400</v>
          </cell>
        </row>
        <row r="915">
          <cell r="A915" t="str">
            <v>2009.10.23</v>
          </cell>
          <cell r="B915" t="str">
            <v>USD_TOD</v>
          </cell>
          <cell r="C915">
            <v>1</v>
          </cell>
          <cell r="D915">
            <v>5146080606462</v>
          </cell>
          <cell r="E915">
            <v>34159533800</v>
          </cell>
        </row>
        <row r="916">
          <cell r="A916" t="str">
            <v>2009.10.26</v>
          </cell>
          <cell r="B916" t="str">
            <v>USD_TOD</v>
          </cell>
          <cell r="C916">
            <v>1</v>
          </cell>
          <cell r="D916">
            <v>5221601681882.5</v>
          </cell>
          <cell r="E916">
            <v>34653106750</v>
          </cell>
        </row>
        <row r="917">
          <cell r="A917" t="str">
            <v>2009.10.27</v>
          </cell>
          <cell r="B917" t="str">
            <v>USD_TOD</v>
          </cell>
          <cell r="C917">
            <v>1</v>
          </cell>
          <cell r="D917">
            <v>4082083123921.5</v>
          </cell>
          <cell r="E917">
            <v>27084887750</v>
          </cell>
        </row>
        <row r="918">
          <cell r="A918" t="str">
            <v>2009.10.28</v>
          </cell>
          <cell r="B918" t="str">
            <v>USD_TOD</v>
          </cell>
          <cell r="C918">
            <v>1</v>
          </cell>
          <cell r="D918">
            <v>2912866044008</v>
          </cell>
          <cell r="E918">
            <v>19326581200</v>
          </cell>
        </row>
        <row r="919">
          <cell r="A919" t="str">
            <v>2009.10.29</v>
          </cell>
          <cell r="B919" t="str">
            <v>USD_TOD</v>
          </cell>
          <cell r="C919">
            <v>1</v>
          </cell>
          <cell r="D919">
            <v>2743083311553</v>
          </cell>
          <cell r="E919">
            <v>18194752000</v>
          </cell>
        </row>
        <row r="920">
          <cell r="A920" t="str">
            <v>2009.10.30</v>
          </cell>
          <cell r="B920" t="str">
            <v>USD_TOD</v>
          </cell>
          <cell r="C920">
            <v>1</v>
          </cell>
          <cell r="D920">
            <v>6961838028177.5</v>
          </cell>
          <cell r="E920">
            <v>46182556950</v>
          </cell>
        </row>
        <row r="921">
          <cell r="A921" t="str">
            <v>2009.11.02</v>
          </cell>
          <cell r="B921" t="str">
            <v>USD_TOD</v>
          </cell>
          <cell r="C921">
            <v>1</v>
          </cell>
          <cell r="D921">
            <v>4386783085612.5</v>
          </cell>
          <cell r="E921">
            <v>29090447550</v>
          </cell>
        </row>
        <row r="922">
          <cell r="A922" t="str">
            <v>2009.11.03</v>
          </cell>
          <cell r="B922" t="str">
            <v>USD_TOD</v>
          </cell>
          <cell r="C922">
            <v>1</v>
          </cell>
          <cell r="D922">
            <v>4417923097325</v>
          </cell>
          <cell r="E922">
            <v>29287193500</v>
          </cell>
        </row>
        <row r="923">
          <cell r="A923" t="str">
            <v>2009.11.04</v>
          </cell>
          <cell r="B923" t="str">
            <v>USD_TOD</v>
          </cell>
          <cell r="C923">
            <v>1</v>
          </cell>
          <cell r="D923">
            <v>2467036289645</v>
          </cell>
          <cell r="E923">
            <v>16358089300</v>
          </cell>
        </row>
        <row r="924">
          <cell r="A924" t="str">
            <v>2009.11.05</v>
          </cell>
          <cell r="B924" t="str">
            <v>USD_TOD</v>
          </cell>
          <cell r="C924">
            <v>1</v>
          </cell>
          <cell r="D924">
            <v>4007767015205</v>
          </cell>
          <cell r="E924">
            <v>26571946500</v>
          </cell>
        </row>
        <row r="925">
          <cell r="A925" t="str">
            <v>2009.11.06</v>
          </cell>
          <cell r="B925" t="str">
            <v>USD_TOD</v>
          </cell>
          <cell r="C925">
            <v>1</v>
          </cell>
          <cell r="D925">
            <v>4173699517430</v>
          </cell>
          <cell r="E925">
            <v>27674425000</v>
          </cell>
        </row>
        <row r="926">
          <cell r="A926" t="str">
            <v>2009.11.09</v>
          </cell>
          <cell r="B926" t="str">
            <v>USD_TOD</v>
          </cell>
          <cell r="C926">
            <v>1</v>
          </cell>
          <cell r="D926">
            <v>8193932083447</v>
          </cell>
          <cell r="E926">
            <v>54306912600</v>
          </cell>
        </row>
        <row r="927">
          <cell r="A927" t="str">
            <v>2009.11.10</v>
          </cell>
          <cell r="B927" t="str">
            <v>USD_TOD</v>
          </cell>
          <cell r="C927">
            <v>1</v>
          </cell>
          <cell r="D927">
            <v>3762175964432.5</v>
          </cell>
          <cell r="E927">
            <v>24945217250</v>
          </cell>
        </row>
        <row r="928">
          <cell r="A928" t="str">
            <v>2009.11.12</v>
          </cell>
          <cell r="B928" t="str">
            <v>USD_TOD</v>
          </cell>
          <cell r="C928">
            <v>1</v>
          </cell>
          <cell r="D928">
            <v>11003352417851</v>
          </cell>
          <cell r="E928">
            <v>73246221100</v>
          </cell>
        </row>
        <row r="929">
          <cell r="A929" t="str">
            <v>2009.11.13</v>
          </cell>
          <cell r="B929" t="str">
            <v>USD_TOD</v>
          </cell>
          <cell r="C929">
            <v>1</v>
          </cell>
          <cell r="D929">
            <v>13430183754797</v>
          </cell>
          <cell r="E929">
            <v>89567755700</v>
          </cell>
        </row>
        <row r="930">
          <cell r="A930" t="str">
            <v>2009.11.16</v>
          </cell>
          <cell r="B930" t="str">
            <v>USD_TOD</v>
          </cell>
          <cell r="C930">
            <v>1</v>
          </cell>
          <cell r="D930">
            <v>18975650689860</v>
          </cell>
          <cell r="E930">
            <v>126973527000</v>
          </cell>
        </row>
        <row r="931">
          <cell r="A931" t="str">
            <v>2009.11.17</v>
          </cell>
          <cell r="B931" t="str">
            <v>USD_TOD</v>
          </cell>
          <cell r="C931">
            <v>1</v>
          </cell>
          <cell r="D931">
            <v>13822749020778.5</v>
          </cell>
          <cell r="E931">
            <v>92667753350</v>
          </cell>
        </row>
        <row r="932">
          <cell r="A932" t="str">
            <v>2009.11.18</v>
          </cell>
          <cell r="B932" t="str">
            <v>USD_TOD</v>
          </cell>
          <cell r="C932">
            <v>1</v>
          </cell>
          <cell r="D932">
            <v>16792699430283.5</v>
          </cell>
          <cell r="E932">
            <v>112672954450</v>
          </cell>
        </row>
        <row r="933">
          <cell r="A933" t="str">
            <v>2009.11.19</v>
          </cell>
          <cell r="B933" t="str">
            <v>USD_TOD</v>
          </cell>
          <cell r="C933">
            <v>1</v>
          </cell>
          <cell r="D933">
            <v>6652078680527</v>
          </cell>
          <cell r="E933">
            <v>44662339100</v>
          </cell>
        </row>
        <row r="934">
          <cell r="A934" t="str">
            <v>2009.11.20</v>
          </cell>
          <cell r="B934" t="str">
            <v>USD_TOD</v>
          </cell>
          <cell r="C934">
            <v>1</v>
          </cell>
          <cell r="D934">
            <v>9128056608068</v>
          </cell>
          <cell r="E934">
            <v>61291494800</v>
          </cell>
        </row>
        <row r="935">
          <cell r="A935" t="str">
            <v>2009.11.23</v>
          </cell>
          <cell r="B935" t="str">
            <v>USD_TOD</v>
          </cell>
          <cell r="C935">
            <v>1</v>
          </cell>
          <cell r="D935">
            <v>13814688370156</v>
          </cell>
          <cell r="E935">
            <v>92846666400</v>
          </cell>
        </row>
        <row r="936">
          <cell r="A936" t="str">
            <v>2009.11.24</v>
          </cell>
          <cell r="B936" t="str">
            <v>USD_TOD</v>
          </cell>
          <cell r="C936">
            <v>1</v>
          </cell>
          <cell r="D936">
            <v>5683997671168</v>
          </cell>
          <cell r="E936">
            <v>38202765100</v>
          </cell>
        </row>
        <row r="937">
          <cell r="A937" t="str">
            <v>2009.11.25</v>
          </cell>
          <cell r="B937" t="str">
            <v>USD_TOD</v>
          </cell>
          <cell r="C937">
            <v>1</v>
          </cell>
          <cell r="D937">
            <v>4415789295398</v>
          </cell>
          <cell r="E937">
            <v>29652141600</v>
          </cell>
        </row>
        <row r="938">
          <cell r="A938" t="str">
            <v>2009.11.30</v>
          </cell>
          <cell r="B938" t="str">
            <v>USD_TOD</v>
          </cell>
          <cell r="C938">
            <v>1</v>
          </cell>
          <cell r="D938">
            <v>2466721793714.5</v>
          </cell>
          <cell r="E938">
            <v>16588403050</v>
          </cell>
        </row>
        <row r="939">
          <cell r="A939" t="str">
            <v>2009.12.01</v>
          </cell>
          <cell r="B939" t="str">
            <v>USD_TOD</v>
          </cell>
          <cell r="C939">
            <v>1</v>
          </cell>
          <cell r="D939">
            <v>3866155353306</v>
          </cell>
          <cell r="E939">
            <v>26003291700</v>
          </cell>
        </row>
        <row r="940">
          <cell r="A940" t="str">
            <v>2009.12.02</v>
          </cell>
          <cell r="B940" t="str">
            <v>USD_TOD</v>
          </cell>
          <cell r="C940">
            <v>1</v>
          </cell>
          <cell r="D940">
            <v>2657877346990</v>
          </cell>
          <cell r="E940">
            <v>17874658600</v>
          </cell>
        </row>
        <row r="941">
          <cell r="A941" t="str">
            <v>2009.12.03</v>
          </cell>
          <cell r="B941" t="str">
            <v>USD_TOD</v>
          </cell>
          <cell r="C941">
            <v>1</v>
          </cell>
          <cell r="D941">
            <v>2938589501275</v>
          </cell>
          <cell r="E941">
            <v>19742706900</v>
          </cell>
        </row>
        <row r="942">
          <cell r="A942" t="str">
            <v>2009.12.04</v>
          </cell>
          <cell r="B942" t="str">
            <v>USD_TOD</v>
          </cell>
          <cell r="C942">
            <v>1</v>
          </cell>
          <cell r="D942">
            <v>4026497608758</v>
          </cell>
          <cell r="E942">
            <v>27065487200</v>
          </cell>
        </row>
        <row r="943">
          <cell r="A943" t="str">
            <v>2009.12.07</v>
          </cell>
          <cell r="B943" t="str">
            <v>USD_TOD</v>
          </cell>
          <cell r="C943">
            <v>1</v>
          </cell>
          <cell r="D943">
            <v>5715829053585.5</v>
          </cell>
          <cell r="E943">
            <v>38372949450</v>
          </cell>
        </row>
        <row r="944">
          <cell r="A944" t="str">
            <v>2009.12.08</v>
          </cell>
          <cell r="B944" t="str">
            <v>USD_TOD</v>
          </cell>
          <cell r="C944">
            <v>1</v>
          </cell>
          <cell r="D944">
            <v>5863712465994</v>
          </cell>
          <cell r="E944">
            <v>39343023000</v>
          </cell>
        </row>
        <row r="945">
          <cell r="A945" t="str">
            <v>2009.12.09</v>
          </cell>
          <cell r="B945" t="str">
            <v>USD_TOD</v>
          </cell>
          <cell r="C945">
            <v>1</v>
          </cell>
          <cell r="D945">
            <v>4790225954088</v>
          </cell>
          <cell r="E945">
            <v>32134171600</v>
          </cell>
        </row>
        <row r="946">
          <cell r="A946" t="str">
            <v>2009.12.10</v>
          </cell>
          <cell r="B946" t="str">
            <v>USD_TOD</v>
          </cell>
          <cell r="C946">
            <v>1</v>
          </cell>
          <cell r="D946">
            <v>2670372536950.5</v>
          </cell>
          <cell r="E946">
            <v>17908798550</v>
          </cell>
        </row>
        <row r="947">
          <cell r="A947" t="str">
            <v>2009.12.11</v>
          </cell>
          <cell r="B947" t="str">
            <v>USD_TOD</v>
          </cell>
          <cell r="C947">
            <v>1</v>
          </cell>
          <cell r="D947">
            <v>6628930876514</v>
          </cell>
          <cell r="E947">
            <v>44424070200</v>
          </cell>
        </row>
        <row r="948">
          <cell r="A948" t="str">
            <v>2009.12.14</v>
          </cell>
          <cell r="B948" t="str">
            <v>USDKZT_TOD</v>
          </cell>
          <cell r="C948">
            <v>1</v>
          </cell>
          <cell r="D948">
            <v>7568866871100</v>
          </cell>
          <cell r="E948">
            <v>50859214000</v>
          </cell>
        </row>
        <row r="949">
          <cell r="A949" t="str">
            <v>2009.12.15</v>
          </cell>
          <cell r="B949" t="str">
            <v>USDKZT_TOD</v>
          </cell>
          <cell r="C949">
            <v>1</v>
          </cell>
          <cell r="D949">
            <v>5070162900983</v>
          </cell>
          <cell r="E949">
            <v>34084106300</v>
          </cell>
        </row>
        <row r="950">
          <cell r="A950" t="str">
            <v>2009.12.21</v>
          </cell>
          <cell r="B950" t="str">
            <v>USDKZT_TOD</v>
          </cell>
          <cell r="C950">
            <v>1</v>
          </cell>
          <cell r="D950">
            <v>6823036229824</v>
          </cell>
          <cell r="E950">
            <v>45917911400</v>
          </cell>
        </row>
        <row r="951">
          <cell r="A951" t="str">
            <v>2009.12.22</v>
          </cell>
          <cell r="B951" t="str">
            <v>USDKZT_TOD</v>
          </cell>
          <cell r="C951">
            <v>1</v>
          </cell>
          <cell r="D951">
            <v>9955972085227</v>
          </cell>
          <cell r="E951">
            <v>67053459300</v>
          </cell>
        </row>
        <row r="952">
          <cell r="A952" t="str">
            <v>2009.12.23</v>
          </cell>
          <cell r="B952" t="str">
            <v>USDKZT_TOD</v>
          </cell>
          <cell r="C952">
            <v>1</v>
          </cell>
          <cell r="D952">
            <v>4045509088788</v>
          </cell>
          <cell r="E952">
            <v>27247601600</v>
          </cell>
        </row>
        <row r="953">
          <cell r="A953" t="str">
            <v>2009.12.24</v>
          </cell>
          <cell r="B953" t="str">
            <v>USDKZT_TOD</v>
          </cell>
          <cell r="C953">
            <v>1</v>
          </cell>
          <cell r="D953">
            <v>7372946158644</v>
          </cell>
          <cell r="E953">
            <v>49688073200</v>
          </cell>
        </row>
        <row r="954">
          <cell r="A954" t="str">
            <v>2009.12.28</v>
          </cell>
          <cell r="B954" t="str">
            <v>USDKZT_TOD</v>
          </cell>
          <cell r="C954">
            <v>1</v>
          </cell>
          <cell r="D954">
            <v>3904663278246</v>
          </cell>
          <cell r="E954">
            <v>26299657800</v>
          </cell>
        </row>
        <row r="955">
          <cell r="A955" t="str">
            <v>2009.12.29</v>
          </cell>
          <cell r="B955" t="str">
            <v>USDKZT_TOD</v>
          </cell>
          <cell r="C955">
            <v>1</v>
          </cell>
          <cell r="D955">
            <v>10890915540848</v>
          </cell>
          <cell r="E955">
            <v>73410840700</v>
          </cell>
        </row>
        <row r="956">
          <cell r="A956" t="str">
            <v>2009.12.30</v>
          </cell>
          <cell r="B956" t="str">
            <v>USDKZT_TOD</v>
          </cell>
          <cell r="C956">
            <v>1</v>
          </cell>
          <cell r="D956">
            <v>5173089222532</v>
          </cell>
          <cell r="E956">
            <v>34868028200</v>
          </cell>
        </row>
        <row r="957">
          <cell r="A957" t="str">
            <v>2009.12.31</v>
          </cell>
          <cell r="B957" t="str">
            <v>USDKZT_TOD</v>
          </cell>
          <cell r="C957">
            <v>1</v>
          </cell>
          <cell r="D957">
            <v>1061281921662</v>
          </cell>
          <cell r="E957">
            <v>7143276600</v>
          </cell>
        </row>
        <row r="958">
          <cell r="A958" t="str">
            <v>2010.01.05</v>
          </cell>
          <cell r="B958" t="str">
            <v>USDKZT_TOD</v>
          </cell>
          <cell r="C958">
            <v>1</v>
          </cell>
          <cell r="D958">
            <v>5154443972126</v>
          </cell>
          <cell r="E958">
            <v>34754742200</v>
          </cell>
        </row>
        <row r="959">
          <cell r="A959" t="str">
            <v>2010.01.06</v>
          </cell>
          <cell r="B959" t="str">
            <v>USDKZT_TOD</v>
          </cell>
          <cell r="C959">
            <v>1</v>
          </cell>
          <cell r="D959">
            <v>14588453071749.5</v>
          </cell>
          <cell r="E959">
            <v>98426757350</v>
          </cell>
        </row>
        <row r="960">
          <cell r="A960" t="str">
            <v>2010.01.11</v>
          </cell>
          <cell r="B960" t="str">
            <v>USDKZT_TOD</v>
          </cell>
          <cell r="C960">
            <v>1</v>
          </cell>
          <cell r="D960">
            <v>8278834029205</v>
          </cell>
          <cell r="E960">
            <v>55884027500</v>
          </cell>
        </row>
        <row r="961">
          <cell r="A961" t="str">
            <v>2010.01.12</v>
          </cell>
          <cell r="B961" t="str">
            <v>USDKZT_TOD</v>
          </cell>
          <cell r="C961">
            <v>1</v>
          </cell>
          <cell r="D961">
            <v>4962218297765.5</v>
          </cell>
          <cell r="E961">
            <v>33504522350</v>
          </cell>
        </row>
        <row r="962">
          <cell r="A962" t="str">
            <v>2010.01.13</v>
          </cell>
          <cell r="B962" t="str">
            <v>USDKZT_TOD</v>
          </cell>
          <cell r="C962">
            <v>1</v>
          </cell>
          <cell r="D962">
            <v>5042662364451</v>
          </cell>
          <cell r="E962">
            <v>34054166600</v>
          </cell>
        </row>
        <row r="963">
          <cell r="A963" t="str">
            <v>2010.01.14</v>
          </cell>
          <cell r="B963" t="str">
            <v>USDKZT_TOD</v>
          </cell>
          <cell r="C963">
            <v>1</v>
          </cell>
          <cell r="D963">
            <v>3414209530011</v>
          </cell>
          <cell r="E963">
            <v>23058509100</v>
          </cell>
        </row>
        <row r="964">
          <cell r="A964" t="str">
            <v>2010.01.15</v>
          </cell>
          <cell r="B964" t="str">
            <v>USDKZT_TOD</v>
          </cell>
          <cell r="C964">
            <v>1</v>
          </cell>
          <cell r="D964">
            <v>12100881780505</v>
          </cell>
          <cell r="E964">
            <v>81746375100</v>
          </cell>
        </row>
        <row r="965">
          <cell r="A965" t="str">
            <v>2010.01.19</v>
          </cell>
          <cell r="B965" t="str">
            <v>USDKZT_TOD</v>
          </cell>
          <cell r="C965">
            <v>1</v>
          </cell>
          <cell r="D965">
            <v>9092912285104</v>
          </cell>
          <cell r="E965">
            <v>61455565600</v>
          </cell>
        </row>
        <row r="966">
          <cell r="A966" t="str">
            <v>2010.01.20</v>
          </cell>
          <cell r="B966" t="str">
            <v>USDKZT_TOD</v>
          </cell>
          <cell r="C966">
            <v>1</v>
          </cell>
          <cell r="D966">
            <v>4993934191041</v>
          </cell>
          <cell r="E966">
            <v>33755236900</v>
          </cell>
        </row>
        <row r="967">
          <cell r="A967" t="str">
            <v>2010.01.21</v>
          </cell>
          <cell r="B967" t="str">
            <v>USDKZT_TOD</v>
          </cell>
          <cell r="C967">
            <v>1</v>
          </cell>
          <cell r="D967">
            <v>8059696723610</v>
          </cell>
          <cell r="E967">
            <v>54490295000</v>
          </cell>
        </row>
        <row r="968">
          <cell r="A968" t="str">
            <v>2010.01.22</v>
          </cell>
          <cell r="B968" t="str">
            <v>USDKZT_TOD</v>
          </cell>
          <cell r="C968">
            <v>1</v>
          </cell>
          <cell r="D968">
            <v>6299757195852</v>
          </cell>
          <cell r="E968">
            <v>42599390200</v>
          </cell>
        </row>
        <row r="969">
          <cell r="A969" t="str">
            <v>2010.01.25</v>
          </cell>
          <cell r="B969" t="str">
            <v>USDKZT_TOD</v>
          </cell>
          <cell r="C969">
            <v>1</v>
          </cell>
          <cell r="D969">
            <v>5024728468487.5</v>
          </cell>
          <cell r="E969">
            <v>33951025650</v>
          </cell>
        </row>
        <row r="970">
          <cell r="A970" t="str">
            <v>2010.01.26</v>
          </cell>
          <cell r="B970" t="str">
            <v>USDKZT_TOD</v>
          </cell>
          <cell r="C970">
            <v>1</v>
          </cell>
          <cell r="D970">
            <v>2713009732292.5</v>
          </cell>
          <cell r="E970">
            <v>18326030250</v>
          </cell>
        </row>
        <row r="971">
          <cell r="A971" t="str">
            <v>2010.01.27</v>
          </cell>
          <cell r="B971" t="str">
            <v>USDKZT_TOD</v>
          </cell>
          <cell r="C971">
            <v>1</v>
          </cell>
          <cell r="D971">
            <v>2652739860708.5</v>
          </cell>
          <cell r="E971">
            <v>17909662450</v>
          </cell>
        </row>
        <row r="972">
          <cell r="A972" t="str">
            <v>2010.01.28</v>
          </cell>
          <cell r="B972" t="str">
            <v>USDKZT_TOD</v>
          </cell>
          <cell r="C972">
            <v>1</v>
          </cell>
          <cell r="D972">
            <v>5093048632761.5</v>
          </cell>
          <cell r="E972">
            <v>34366444250</v>
          </cell>
        </row>
        <row r="973">
          <cell r="A973" t="str">
            <v>2010.01.29</v>
          </cell>
          <cell r="B973" t="str">
            <v>USDKZT_TOD</v>
          </cell>
          <cell r="C973">
            <v>1</v>
          </cell>
          <cell r="D973">
            <v>11653041194960</v>
          </cell>
          <cell r="E973">
            <v>78657514200</v>
          </cell>
        </row>
        <row r="974">
          <cell r="A974" t="str">
            <v>2010.02.01</v>
          </cell>
          <cell r="B974" t="str">
            <v>USDKZT_TOD</v>
          </cell>
          <cell r="C974">
            <v>1</v>
          </cell>
          <cell r="D974">
            <v>1906848200535</v>
          </cell>
          <cell r="E974">
            <v>12883753500</v>
          </cell>
        </row>
        <row r="975">
          <cell r="A975" t="str">
            <v>2010.02.02</v>
          </cell>
          <cell r="B975" t="str">
            <v>USDKZT_TOD</v>
          </cell>
          <cell r="C975">
            <v>1</v>
          </cell>
          <cell r="D975">
            <v>4771784837670</v>
          </cell>
          <cell r="E975">
            <v>32246602000</v>
          </cell>
        </row>
        <row r="976">
          <cell r="A976" t="str">
            <v>2010.02.03</v>
          </cell>
          <cell r="B976" t="str">
            <v>USDKZT_TOD</v>
          </cell>
          <cell r="C976">
            <v>1</v>
          </cell>
          <cell r="D976">
            <v>5206192523280</v>
          </cell>
          <cell r="E976">
            <v>35200480000</v>
          </cell>
        </row>
        <row r="977">
          <cell r="A977" t="str">
            <v>2010.02.04</v>
          </cell>
          <cell r="B977" t="str">
            <v>USDKZT_TOD</v>
          </cell>
          <cell r="C977">
            <v>1</v>
          </cell>
          <cell r="D977">
            <v>8647407225745</v>
          </cell>
          <cell r="E977">
            <v>58492277500</v>
          </cell>
        </row>
        <row r="978">
          <cell r="A978" t="str">
            <v>2010.02.05</v>
          </cell>
          <cell r="B978" t="str">
            <v>USDKZT_TOD</v>
          </cell>
          <cell r="C978">
            <v>1</v>
          </cell>
          <cell r="D978">
            <v>7665824296501</v>
          </cell>
          <cell r="E978">
            <v>51856465700</v>
          </cell>
        </row>
        <row r="979">
          <cell r="A979" t="str">
            <v>2010.02.08</v>
          </cell>
          <cell r="B979" t="str">
            <v>USDKZT_TOD</v>
          </cell>
          <cell r="C979">
            <v>1</v>
          </cell>
          <cell r="D979">
            <v>2849591922098</v>
          </cell>
          <cell r="E979">
            <v>19256619200</v>
          </cell>
        </row>
        <row r="980">
          <cell r="A980" t="str">
            <v>2010.02.09</v>
          </cell>
          <cell r="B980" t="str">
            <v>USDKZT_TOD</v>
          </cell>
          <cell r="C980">
            <v>1</v>
          </cell>
          <cell r="D980">
            <v>7941770807155</v>
          </cell>
          <cell r="E980">
            <v>53607179500</v>
          </cell>
        </row>
        <row r="981">
          <cell r="A981" t="str">
            <v>2010.02.10</v>
          </cell>
          <cell r="B981" t="str">
            <v>USDKZT_TOD</v>
          </cell>
          <cell r="C981">
            <v>1</v>
          </cell>
          <cell r="D981">
            <v>4572133473549</v>
          </cell>
          <cell r="E981">
            <v>30849095800</v>
          </cell>
        </row>
        <row r="982">
          <cell r="A982" t="str">
            <v>2010.02.11</v>
          </cell>
          <cell r="B982" t="str">
            <v>USDKZT_TOD</v>
          </cell>
          <cell r="C982">
            <v>1</v>
          </cell>
          <cell r="D982">
            <v>9011267987622</v>
          </cell>
          <cell r="E982">
            <v>60887432600</v>
          </cell>
        </row>
        <row r="983">
          <cell r="A983" t="str">
            <v>2010.02.12</v>
          </cell>
          <cell r="B983" t="str">
            <v>USDKZT_TOD</v>
          </cell>
          <cell r="C983">
            <v>1</v>
          </cell>
          <cell r="D983">
            <v>4471561645585</v>
          </cell>
          <cell r="E983">
            <v>30234438500</v>
          </cell>
        </row>
        <row r="984">
          <cell r="A984" t="str">
            <v>2010.02.16</v>
          </cell>
          <cell r="B984" t="str">
            <v>USDKZT_TOD</v>
          </cell>
          <cell r="C984">
            <v>1</v>
          </cell>
          <cell r="D984">
            <v>6800501434060</v>
          </cell>
          <cell r="E984">
            <v>45899840000</v>
          </cell>
        </row>
        <row r="985">
          <cell r="A985" t="str">
            <v>2010.02.17</v>
          </cell>
          <cell r="B985" t="str">
            <v>USDKZT_TOD</v>
          </cell>
          <cell r="C985">
            <v>1</v>
          </cell>
          <cell r="D985">
            <v>7813020675356.5</v>
          </cell>
          <cell r="E985">
            <v>52849195550</v>
          </cell>
        </row>
        <row r="986">
          <cell r="A986" t="str">
            <v>2010.02.18</v>
          </cell>
          <cell r="B986" t="str">
            <v>USDKZT_TOD</v>
          </cell>
          <cell r="C986">
            <v>1</v>
          </cell>
          <cell r="D986">
            <v>8683430752838.5</v>
          </cell>
          <cell r="E986">
            <v>58763421350</v>
          </cell>
        </row>
        <row r="987">
          <cell r="A987" t="str">
            <v>2010.02.19</v>
          </cell>
          <cell r="B987" t="str">
            <v>USDKZT_TOD</v>
          </cell>
          <cell r="C987">
            <v>1</v>
          </cell>
          <cell r="D987">
            <v>5715954271987.5</v>
          </cell>
          <cell r="E987">
            <v>38681218750</v>
          </cell>
        </row>
        <row r="988">
          <cell r="A988" t="str">
            <v>2010.02.22</v>
          </cell>
          <cell r="B988" t="str">
            <v>USDKZT_TOD</v>
          </cell>
          <cell r="C988">
            <v>1</v>
          </cell>
          <cell r="D988">
            <v>11740973037630</v>
          </cell>
          <cell r="E988">
            <v>79511283200</v>
          </cell>
        </row>
        <row r="989">
          <cell r="A989" t="str">
            <v>2010.02.23</v>
          </cell>
          <cell r="B989" t="str">
            <v>USDKZT_TOD</v>
          </cell>
          <cell r="C989">
            <v>1</v>
          </cell>
          <cell r="D989">
            <v>27508369698204.5</v>
          </cell>
          <cell r="E989">
            <v>186480123150</v>
          </cell>
        </row>
        <row r="990">
          <cell r="A990" t="str">
            <v>2010.02.24</v>
          </cell>
          <cell r="B990" t="str">
            <v>USDKZT_TOD</v>
          </cell>
          <cell r="C990">
            <v>1</v>
          </cell>
          <cell r="D990">
            <v>22910555757044</v>
          </cell>
          <cell r="E990">
            <v>155498916300</v>
          </cell>
        </row>
        <row r="991">
          <cell r="A991" t="str">
            <v>2010.02.25</v>
          </cell>
          <cell r="B991" t="str">
            <v>USDKZT_TOD</v>
          </cell>
          <cell r="C991">
            <v>1</v>
          </cell>
          <cell r="D991">
            <v>7381871845883.5</v>
          </cell>
          <cell r="E991">
            <v>50089419350</v>
          </cell>
        </row>
        <row r="992">
          <cell r="A992" t="str">
            <v>2010.02.26</v>
          </cell>
          <cell r="B992" t="str">
            <v>USDKZT_TOD</v>
          </cell>
          <cell r="C992">
            <v>1</v>
          </cell>
          <cell r="D992">
            <v>4771088657952</v>
          </cell>
          <cell r="E992">
            <v>32380461900</v>
          </cell>
        </row>
        <row r="993">
          <cell r="A993" t="str">
            <v>2010.03.01</v>
          </cell>
          <cell r="B993" t="str">
            <v>USDKZT_TOD</v>
          </cell>
          <cell r="C993">
            <v>1</v>
          </cell>
          <cell r="D993">
            <v>7465563828136.5</v>
          </cell>
          <cell r="E993">
            <v>50706042550</v>
          </cell>
        </row>
        <row r="994">
          <cell r="A994" t="str">
            <v>2010.03.02</v>
          </cell>
          <cell r="B994" t="str">
            <v>USDKZT_TOD</v>
          </cell>
          <cell r="C994">
            <v>1</v>
          </cell>
          <cell r="D994">
            <v>5251223270270</v>
          </cell>
          <cell r="E994">
            <v>35633491000</v>
          </cell>
        </row>
        <row r="995">
          <cell r="A995" t="str">
            <v>2010.03.03</v>
          </cell>
          <cell r="B995" t="str">
            <v>USDKZT_TOD</v>
          </cell>
          <cell r="C995">
            <v>1</v>
          </cell>
          <cell r="D995">
            <v>3715803934873</v>
          </cell>
          <cell r="E995">
            <v>25201290700</v>
          </cell>
        </row>
        <row r="996">
          <cell r="A996" t="str">
            <v>2010.03.04</v>
          </cell>
          <cell r="B996" t="str">
            <v>USDKZT_TOD</v>
          </cell>
          <cell r="C996">
            <v>1</v>
          </cell>
          <cell r="D996">
            <v>2842932517544.5</v>
          </cell>
          <cell r="E996">
            <v>19302344550</v>
          </cell>
        </row>
        <row r="997">
          <cell r="A997" t="str">
            <v>2010.03.05</v>
          </cell>
          <cell r="B997" t="str">
            <v>USDKZT_TOD</v>
          </cell>
          <cell r="C997">
            <v>1</v>
          </cell>
          <cell r="D997">
            <v>4166860715333.5</v>
          </cell>
          <cell r="E997">
            <v>28302232650</v>
          </cell>
        </row>
        <row r="998">
          <cell r="A998" t="str">
            <v>2010.03.09</v>
          </cell>
          <cell r="B998" t="str">
            <v>USDKZT_TOD</v>
          </cell>
          <cell r="C998">
            <v>1</v>
          </cell>
          <cell r="D998">
            <v>5289462065281</v>
          </cell>
          <cell r="E998">
            <v>35922372500</v>
          </cell>
        </row>
        <row r="999">
          <cell r="A999" t="str">
            <v>2010.03.10</v>
          </cell>
          <cell r="B999" t="str">
            <v>USDKZT_TOD</v>
          </cell>
          <cell r="C999">
            <v>1</v>
          </cell>
          <cell r="D999">
            <v>3929536454263</v>
          </cell>
          <cell r="E999">
            <v>26677299500</v>
          </cell>
        </row>
        <row r="1000">
          <cell r="A1000" t="str">
            <v>2010.03.11</v>
          </cell>
          <cell r="B1000" t="str">
            <v>USDKZT_TOD</v>
          </cell>
          <cell r="C1000">
            <v>1</v>
          </cell>
          <cell r="D1000">
            <v>4796540897280</v>
          </cell>
          <cell r="E1000">
            <v>32594996000</v>
          </cell>
        </row>
        <row r="1001">
          <cell r="A1001" t="str">
            <v>2010.03.12</v>
          </cell>
          <cell r="B1001" t="str">
            <v>USDKZT_TOD</v>
          </cell>
          <cell r="C1001">
            <v>1</v>
          </cell>
          <cell r="D1001">
            <v>4305427433000</v>
          </cell>
          <cell r="E1001">
            <v>29264185000</v>
          </cell>
        </row>
        <row r="1002">
          <cell r="A1002" t="str">
            <v>2010.03.15</v>
          </cell>
          <cell r="B1002" t="str">
            <v>USDKZT_TOD</v>
          </cell>
          <cell r="C1002">
            <v>1</v>
          </cell>
          <cell r="D1002">
            <v>3144201239024</v>
          </cell>
          <cell r="E1002">
            <v>21373738800</v>
          </cell>
        </row>
        <row r="1003">
          <cell r="A1003" t="str">
            <v>2010.03.16</v>
          </cell>
          <cell r="B1003" t="str">
            <v>USDKZT_TOD</v>
          </cell>
          <cell r="C1003">
            <v>1</v>
          </cell>
          <cell r="D1003">
            <v>4263585891522.5</v>
          </cell>
          <cell r="E1003">
            <v>28993250650</v>
          </cell>
        </row>
        <row r="1004">
          <cell r="A1004" t="str">
            <v>2010.03.17</v>
          </cell>
          <cell r="B1004" t="str">
            <v>USDKZT_TOD</v>
          </cell>
          <cell r="C1004">
            <v>1</v>
          </cell>
          <cell r="D1004">
            <v>3973424308206</v>
          </cell>
          <cell r="E1004">
            <v>27028758000</v>
          </cell>
        </row>
        <row r="1005">
          <cell r="A1005" t="str">
            <v>2010.03.18</v>
          </cell>
          <cell r="B1005" t="str">
            <v>USDKZT_TOD</v>
          </cell>
          <cell r="C1005">
            <v>1</v>
          </cell>
          <cell r="D1005">
            <v>5887839283594</v>
          </cell>
          <cell r="E1005">
            <v>40037769400</v>
          </cell>
        </row>
        <row r="1006">
          <cell r="A1006" t="str">
            <v>2010.03.19</v>
          </cell>
          <cell r="B1006" t="str">
            <v>USDKZT_TOD</v>
          </cell>
          <cell r="C1006">
            <v>1</v>
          </cell>
          <cell r="D1006">
            <v>4409467659067</v>
          </cell>
          <cell r="E1006">
            <v>30003947900</v>
          </cell>
        </row>
        <row r="1007">
          <cell r="A1007" t="str">
            <v>2010.03.25</v>
          </cell>
          <cell r="B1007" t="str">
            <v>USDKZT_TOD</v>
          </cell>
          <cell r="C1007">
            <v>1</v>
          </cell>
          <cell r="D1007">
            <v>10086825545792.5</v>
          </cell>
          <cell r="E1007">
            <v>68664651250</v>
          </cell>
        </row>
        <row r="1008">
          <cell r="A1008" t="str">
            <v>2010.03.26</v>
          </cell>
          <cell r="B1008" t="str">
            <v>USDKZT_TOD</v>
          </cell>
          <cell r="C1008">
            <v>1</v>
          </cell>
          <cell r="D1008">
            <v>7584819529676</v>
          </cell>
          <cell r="E1008">
            <v>51632105500</v>
          </cell>
        </row>
        <row r="1009">
          <cell r="A1009" t="str">
            <v>2010.03.29</v>
          </cell>
          <cell r="B1009" t="str">
            <v>USDKZT_TOD</v>
          </cell>
          <cell r="C1009">
            <v>1</v>
          </cell>
          <cell r="D1009">
            <v>3880335242956</v>
          </cell>
          <cell r="E1009">
            <v>26400119700</v>
          </cell>
        </row>
        <row r="1010">
          <cell r="A1010" t="str">
            <v>2010.03.30</v>
          </cell>
          <cell r="B1010" t="str">
            <v>USDKZT_TOD</v>
          </cell>
          <cell r="C1010">
            <v>1</v>
          </cell>
          <cell r="D1010">
            <v>7127362782480</v>
          </cell>
          <cell r="E1010">
            <v>48453618000</v>
          </cell>
        </row>
        <row r="1011">
          <cell r="A1011" t="str">
            <v>2010.03.31</v>
          </cell>
          <cell r="B1011" t="str">
            <v>USDKZT_TOD</v>
          </cell>
          <cell r="C1011">
            <v>1</v>
          </cell>
          <cell r="D1011">
            <v>3732948606330</v>
          </cell>
          <cell r="E1011">
            <v>25396433400</v>
          </cell>
        </row>
        <row r="1012">
          <cell r="A1012" t="str">
            <v>2010.04.01</v>
          </cell>
          <cell r="B1012" t="str">
            <v>USDKZT_TOD</v>
          </cell>
          <cell r="C1012">
            <v>1</v>
          </cell>
          <cell r="D1012">
            <v>5834218417285</v>
          </cell>
          <cell r="E1012">
            <v>39667223500</v>
          </cell>
        </row>
        <row r="1013">
          <cell r="A1013" t="str">
            <v>2010.04.02</v>
          </cell>
          <cell r="B1013" t="str">
            <v>USDKZT_TOD</v>
          </cell>
          <cell r="C1013">
            <v>1</v>
          </cell>
          <cell r="D1013">
            <v>4112186966225</v>
          </cell>
          <cell r="E1013">
            <v>27973711600</v>
          </cell>
        </row>
        <row r="1014">
          <cell r="A1014" t="str">
            <v>2010.04.05</v>
          </cell>
          <cell r="B1014" t="str">
            <v>USDKZT_TOD</v>
          </cell>
          <cell r="C1014">
            <v>1</v>
          </cell>
          <cell r="D1014">
            <v>7372626773510</v>
          </cell>
          <cell r="E1014">
            <v>50184549000</v>
          </cell>
        </row>
        <row r="1015">
          <cell r="A1015" t="str">
            <v>2010.04.06</v>
          </cell>
          <cell r="B1015" t="str">
            <v>USDKZT_TOD</v>
          </cell>
          <cell r="C1015">
            <v>1</v>
          </cell>
          <cell r="D1015">
            <v>7851516660550</v>
          </cell>
          <cell r="E1015">
            <v>53445125000</v>
          </cell>
        </row>
        <row r="1016">
          <cell r="A1016" t="str">
            <v>2010.04.07</v>
          </cell>
          <cell r="B1016" t="str">
            <v>USDKZT_TOD</v>
          </cell>
          <cell r="C1016">
            <v>1</v>
          </cell>
          <cell r="D1016">
            <v>4765888228260</v>
          </cell>
          <cell r="E1016">
            <v>32439298000</v>
          </cell>
        </row>
        <row r="1017">
          <cell r="A1017" t="str">
            <v>2010.04.08</v>
          </cell>
          <cell r="B1017" t="str">
            <v>USDKZT_TOD</v>
          </cell>
          <cell r="C1017">
            <v>1</v>
          </cell>
          <cell r="D1017">
            <v>8552093207086.5</v>
          </cell>
          <cell r="E1017">
            <v>58238818750</v>
          </cell>
        </row>
        <row r="1018">
          <cell r="A1018" t="str">
            <v>2010.04.09</v>
          </cell>
          <cell r="B1018" t="str">
            <v>USDKZT_TOD</v>
          </cell>
          <cell r="C1018">
            <v>1</v>
          </cell>
          <cell r="D1018">
            <v>7362504899164</v>
          </cell>
          <cell r="E1018">
            <v>50154861700</v>
          </cell>
        </row>
        <row r="1019">
          <cell r="A1019" t="str">
            <v>2010.04.12</v>
          </cell>
          <cell r="B1019" t="str">
            <v>USDKZT_TOD</v>
          </cell>
          <cell r="C1019">
            <v>1</v>
          </cell>
          <cell r="D1019">
            <v>8050514963185</v>
          </cell>
          <cell r="E1019">
            <v>54855826000</v>
          </cell>
        </row>
        <row r="1020">
          <cell r="A1020" t="str">
            <v>2010.04.13</v>
          </cell>
          <cell r="B1020" t="str">
            <v>USDKZT_TOD</v>
          </cell>
          <cell r="C1020">
            <v>1</v>
          </cell>
          <cell r="D1020">
            <v>5528368815780</v>
          </cell>
          <cell r="E1020">
            <v>37690078100</v>
          </cell>
        </row>
        <row r="1021">
          <cell r="A1021" t="str">
            <v>2010.04.14</v>
          </cell>
          <cell r="B1021" t="str">
            <v>USDKZT_TOD</v>
          </cell>
          <cell r="C1021">
            <v>1</v>
          </cell>
          <cell r="D1021">
            <v>8337893821469</v>
          </cell>
          <cell r="E1021">
            <v>56861103200</v>
          </cell>
        </row>
        <row r="1022">
          <cell r="A1022" t="str">
            <v>2010.04.15</v>
          </cell>
          <cell r="B1022" t="str">
            <v>USDKZT_TOD</v>
          </cell>
          <cell r="C1022">
            <v>1</v>
          </cell>
          <cell r="D1022">
            <v>10516053265826.5</v>
          </cell>
          <cell r="E1022">
            <v>71740603050</v>
          </cell>
        </row>
        <row r="1023">
          <cell r="A1023" t="str">
            <v>2010.04.16</v>
          </cell>
          <cell r="B1023" t="str">
            <v>USDKZT_TOD</v>
          </cell>
          <cell r="C1023">
            <v>1</v>
          </cell>
          <cell r="D1023">
            <v>9481885259492.5</v>
          </cell>
          <cell r="E1023">
            <v>64726528850</v>
          </cell>
        </row>
        <row r="1024">
          <cell r="A1024" t="str">
            <v>2010.04.19</v>
          </cell>
          <cell r="B1024" t="str">
            <v>USDKZT_TOD</v>
          </cell>
          <cell r="C1024">
            <v>1</v>
          </cell>
          <cell r="D1024">
            <v>5067150991239</v>
          </cell>
          <cell r="E1024">
            <v>34557941600</v>
          </cell>
        </row>
        <row r="1025">
          <cell r="A1025" t="str">
            <v>2010.04.20</v>
          </cell>
          <cell r="B1025" t="str">
            <v>USDKZT_TOD</v>
          </cell>
          <cell r="C1025">
            <v>1</v>
          </cell>
          <cell r="D1025">
            <v>5897235666089</v>
          </cell>
          <cell r="E1025">
            <v>40216608800</v>
          </cell>
        </row>
        <row r="1026">
          <cell r="A1026" t="str">
            <v>2010.04.21</v>
          </cell>
          <cell r="B1026" t="str">
            <v>USDKZT_TOD</v>
          </cell>
          <cell r="C1026">
            <v>1</v>
          </cell>
          <cell r="D1026">
            <v>8641811328220</v>
          </cell>
          <cell r="E1026">
            <v>59004095500</v>
          </cell>
        </row>
        <row r="1027">
          <cell r="A1027" t="str">
            <v>2010.04.22</v>
          </cell>
          <cell r="B1027" t="str">
            <v>USDKZT_TOD</v>
          </cell>
          <cell r="C1027">
            <v>1</v>
          </cell>
          <cell r="D1027">
            <v>3723130622445</v>
          </cell>
          <cell r="E1027">
            <v>25393821500</v>
          </cell>
        </row>
        <row r="1028">
          <cell r="A1028" t="str">
            <v>2010.04.23</v>
          </cell>
          <cell r="B1028" t="str">
            <v>USDKZT_TOD</v>
          </cell>
          <cell r="C1028">
            <v>1</v>
          </cell>
          <cell r="D1028">
            <v>7531728163615</v>
          </cell>
          <cell r="E1028">
            <v>51407512300</v>
          </cell>
        </row>
        <row r="1029">
          <cell r="A1029" t="str">
            <v>2010.04.26</v>
          </cell>
          <cell r="B1029" t="str">
            <v>USDKZT_TOD</v>
          </cell>
          <cell r="C1029">
            <v>1</v>
          </cell>
          <cell r="D1029">
            <v>4739570924420</v>
          </cell>
          <cell r="E1029">
            <v>32342276000</v>
          </cell>
        </row>
        <row r="1030">
          <cell r="A1030" t="str">
            <v>2010.04.27</v>
          </cell>
          <cell r="B1030" t="str">
            <v>USDKZT_TOD</v>
          </cell>
          <cell r="C1030">
            <v>1</v>
          </cell>
          <cell r="D1030">
            <v>9470275671531</v>
          </cell>
          <cell r="E1030">
            <v>64680302600</v>
          </cell>
        </row>
        <row r="1031">
          <cell r="A1031" t="str">
            <v>2010.04.28</v>
          </cell>
          <cell r="B1031" t="str">
            <v>USDKZT_TOD</v>
          </cell>
          <cell r="C1031">
            <v>1</v>
          </cell>
          <cell r="D1031">
            <v>7799816352585</v>
          </cell>
          <cell r="E1031">
            <v>53182407700</v>
          </cell>
        </row>
        <row r="1032">
          <cell r="A1032" t="str">
            <v>2010.04.29</v>
          </cell>
          <cell r="B1032" t="str">
            <v>USDKZT_TOD</v>
          </cell>
          <cell r="C1032">
            <v>1</v>
          </cell>
          <cell r="D1032">
            <v>6748632289999</v>
          </cell>
          <cell r="E1032">
            <v>45987156900</v>
          </cell>
        </row>
        <row r="1033">
          <cell r="A1033" t="str">
            <v>2010.04.30</v>
          </cell>
          <cell r="B1033" t="str">
            <v>USDKZT_TOD</v>
          </cell>
          <cell r="C1033">
            <v>1</v>
          </cell>
          <cell r="D1033">
            <v>7100014794522.5</v>
          </cell>
          <cell r="E1033">
            <v>48481905350</v>
          </cell>
        </row>
        <row r="1034">
          <cell r="A1034" t="str">
            <v>2010.05.04</v>
          </cell>
          <cell r="B1034" t="str">
            <v>USDKZT_TOD</v>
          </cell>
          <cell r="C1034">
            <v>1</v>
          </cell>
          <cell r="D1034">
            <v>9910115276181</v>
          </cell>
          <cell r="E1034">
            <v>67693632300</v>
          </cell>
        </row>
        <row r="1035">
          <cell r="A1035" t="str">
            <v>2010.05.05</v>
          </cell>
          <cell r="B1035" t="str">
            <v>USDKZT_TOD</v>
          </cell>
          <cell r="C1035">
            <v>1</v>
          </cell>
          <cell r="D1035">
            <v>6248292273271</v>
          </cell>
          <cell r="E1035">
            <v>42577921500</v>
          </cell>
        </row>
        <row r="1036">
          <cell r="A1036" t="str">
            <v>2010.05.06</v>
          </cell>
          <cell r="B1036" t="str">
            <v>USDKZT_TOD</v>
          </cell>
          <cell r="C1036">
            <v>1</v>
          </cell>
          <cell r="D1036">
            <v>12369679126558</v>
          </cell>
          <cell r="E1036">
            <v>84213462200</v>
          </cell>
        </row>
        <row r="1037">
          <cell r="A1037" t="str">
            <v>2010.05.07</v>
          </cell>
          <cell r="B1037" t="str">
            <v>USDKZT_TOD</v>
          </cell>
          <cell r="C1037">
            <v>1</v>
          </cell>
          <cell r="D1037">
            <v>13398853999340</v>
          </cell>
          <cell r="E1037">
            <v>91112718600</v>
          </cell>
        </row>
        <row r="1038">
          <cell r="A1038" t="str">
            <v>2010.05.11</v>
          </cell>
          <cell r="B1038" t="str">
            <v>USDKZT_TOD</v>
          </cell>
          <cell r="C1038">
            <v>1</v>
          </cell>
          <cell r="D1038">
            <v>9161094593940</v>
          </cell>
          <cell r="E1038">
            <v>62456325000</v>
          </cell>
        </row>
        <row r="1039">
          <cell r="A1039" t="str">
            <v>2010.05.12</v>
          </cell>
          <cell r="B1039" t="str">
            <v>USDKZT_TOD</v>
          </cell>
          <cell r="C1039">
            <v>1</v>
          </cell>
          <cell r="D1039">
            <v>15175827195445</v>
          </cell>
          <cell r="E1039">
            <v>103516402500</v>
          </cell>
        </row>
        <row r="1040">
          <cell r="A1040" t="str">
            <v>2010.05.13</v>
          </cell>
          <cell r="B1040" t="str">
            <v>USDKZT_TOD</v>
          </cell>
          <cell r="C1040">
            <v>1</v>
          </cell>
          <cell r="D1040">
            <v>9018438405295</v>
          </cell>
          <cell r="E1040">
            <v>61537309500</v>
          </cell>
        </row>
        <row r="1041">
          <cell r="A1041" t="str">
            <v>2010.05.14</v>
          </cell>
          <cell r="B1041" t="str">
            <v>USDKZT_TOD</v>
          </cell>
          <cell r="C1041">
            <v>1</v>
          </cell>
          <cell r="D1041">
            <v>10468501338790</v>
          </cell>
          <cell r="E1041">
            <v>71467345000</v>
          </cell>
        </row>
        <row r="1042">
          <cell r="A1042" t="str">
            <v>2010.05.17</v>
          </cell>
          <cell r="B1042" t="str">
            <v>USDKZT_TOD</v>
          </cell>
          <cell r="C1042">
            <v>1</v>
          </cell>
          <cell r="D1042">
            <v>5593219612000</v>
          </cell>
          <cell r="E1042">
            <v>38112452000</v>
          </cell>
        </row>
        <row r="1043">
          <cell r="A1043" t="str">
            <v>2010.05.18</v>
          </cell>
          <cell r="B1043" t="str">
            <v>USDKZT_TOD</v>
          </cell>
          <cell r="C1043">
            <v>1</v>
          </cell>
          <cell r="D1043">
            <v>5951519197890</v>
          </cell>
          <cell r="E1043">
            <v>40565925000</v>
          </cell>
        </row>
        <row r="1044">
          <cell r="A1044" t="str">
            <v>2010.05.19</v>
          </cell>
          <cell r="B1044" t="str">
            <v>USDKZT_TOD</v>
          </cell>
          <cell r="C1044">
            <v>1</v>
          </cell>
          <cell r="D1044">
            <v>7512746632540</v>
          </cell>
          <cell r="E1044">
            <v>51252624000</v>
          </cell>
        </row>
        <row r="1045">
          <cell r="A1045" t="str">
            <v>2010.05.20</v>
          </cell>
          <cell r="B1045" t="str">
            <v>USDKZT_TOD</v>
          </cell>
          <cell r="C1045">
            <v>1</v>
          </cell>
          <cell r="D1045">
            <v>6559043129985</v>
          </cell>
          <cell r="E1045">
            <v>44756356500</v>
          </cell>
        </row>
        <row r="1046">
          <cell r="A1046" t="str">
            <v>2010.05.21</v>
          </cell>
          <cell r="B1046" t="str">
            <v>USDKZT_TOD</v>
          </cell>
          <cell r="C1046">
            <v>1</v>
          </cell>
          <cell r="D1046">
            <v>12763022591915</v>
          </cell>
          <cell r="E1046">
            <v>86842774500</v>
          </cell>
        </row>
        <row r="1047">
          <cell r="A1047" t="str">
            <v>2010.05.24</v>
          </cell>
          <cell r="B1047" t="str">
            <v>USDKZT_TOD</v>
          </cell>
          <cell r="C1047">
            <v>1</v>
          </cell>
          <cell r="D1047">
            <v>15483832691595</v>
          </cell>
          <cell r="E1047">
            <v>105695694500</v>
          </cell>
        </row>
        <row r="1048">
          <cell r="A1048" t="str">
            <v>2010.05.25</v>
          </cell>
          <cell r="B1048" t="str">
            <v>USDKZT_TOD</v>
          </cell>
          <cell r="C1048">
            <v>1</v>
          </cell>
          <cell r="D1048">
            <v>4477991216485</v>
          </cell>
          <cell r="E1048">
            <v>30533873500</v>
          </cell>
        </row>
        <row r="1049">
          <cell r="A1049" t="str">
            <v>2010.05.26</v>
          </cell>
          <cell r="B1049" t="str">
            <v>USDKZT_TOD</v>
          </cell>
          <cell r="C1049">
            <v>1</v>
          </cell>
          <cell r="D1049">
            <v>4899956881880</v>
          </cell>
          <cell r="E1049">
            <v>33365702000</v>
          </cell>
        </row>
        <row r="1050">
          <cell r="A1050" t="str">
            <v>2010.05.27</v>
          </cell>
          <cell r="B1050" t="str">
            <v>USDKZT_TOD</v>
          </cell>
          <cell r="C1050">
            <v>1</v>
          </cell>
          <cell r="D1050">
            <v>4869568901970</v>
          </cell>
          <cell r="E1050">
            <v>33203466000</v>
          </cell>
        </row>
        <row r="1051">
          <cell r="A1051" t="str">
            <v>2010.05.28</v>
          </cell>
          <cell r="B1051" t="str">
            <v>USDKZT_TOD</v>
          </cell>
          <cell r="C1051">
            <v>1</v>
          </cell>
          <cell r="D1051">
            <v>4806808250505</v>
          </cell>
          <cell r="E1051">
            <v>32806162500</v>
          </cell>
        </row>
        <row r="1052">
          <cell r="A1052" t="str">
            <v>2010.06.01</v>
          </cell>
          <cell r="B1052" t="str">
            <v>USDKZT_TOD</v>
          </cell>
          <cell r="C1052">
            <v>1</v>
          </cell>
          <cell r="D1052">
            <v>4676221011295</v>
          </cell>
          <cell r="E1052">
            <v>31832953500</v>
          </cell>
        </row>
        <row r="1053">
          <cell r="A1053" t="str">
            <v>2010.06.02</v>
          </cell>
          <cell r="B1053" t="str">
            <v>USDKZT_TOD</v>
          </cell>
          <cell r="C1053">
            <v>1</v>
          </cell>
          <cell r="D1053">
            <v>6106996715200</v>
          </cell>
          <cell r="E1053">
            <v>41587273000</v>
          </cell>
        </row>
        <row r="1054">
          <cell r="A1054" t="str">
            <v>2010.06.03</v>
          </cell>
          <cell r="B1054" t="str">
            <v>USDKZT_TOD</v>
          </cell>
          <cell r="C1054">
            <v>1</v>
          </cell>
          <cell r="D1054">
            <v>5505882787450</v>
          </cell>
          <cell r="E1054">
            <v>37539719000</v>
          </cell>
        </row>
        <row r="1055">
          <cell r="A1055" t="str">
            <v>2010.06.04</v>
          </cell>
          <cell r="B1055" t="str">
            <v>USDKZT_TOD</v>
          </cell>
          <cell r="C1055">
            <v>1</v>
          </cell>
          <cell r="D1055">
            <v>2827733420200</v>
          </cell>
          <cell r="E1055">
            <v>19264993000</v>
          </cell>
        </row>
        <row r="1056">
          <cell r="A1056" t="str">
            <v>2010.06.07</v>
          </cell>
          <cell r="B1056" t="str">
            <v>USDKZT_TOD</v>
          </cell>
          <cell r="C1056">
            <v>1</v>
          </cell>
          <cell r="D1056">
            <v>9189981703565</v>
          </cell>
          <cell r="E1056">
            <v>62484905500</v>
          </cell>
        </row>
        <row r="1057">
          <cell r="A1057" t="str">
            <v>2010.06.08</v>
          </cell>
          <cell r="B1057" t="str">
            <v>USDKZT_TOD</v>
          </cell>
          <cell r="C1057">
            <v>1</v>
          </cell>
          <cell r="D1057">
            <v>6651159419115</v>
          </cell>
          <cell r="E1057">
            <v>45187438500</v>
          </cell>
        </row>
        <row r="1058">
          <cell r="A1058" t="str">
            <v>2010.06.09</v>
          </cell>
          <cell r="B1058" t="str">
            <v>USDKZT_TOD</v>
          </cell>
          <cell r="C1058">
            <v>1</v>
          </cell>
          <cell r="D1058">
            <v>10523646903955</v>
          </cell>
          <cell r="E1058">
            <v>71467830500</v>
          </cell>
        </row>
        <row r="1059">
          <cell r="A1059" t="str">
            <v>2010.06.10</v>
          </cell>
          <cell r="B1059" t="str">
            <v>USDKZT_TOD</v>
          </cell>
          <cell r="C1059">
            <v>1</v>
          </cell>
          <cell r="D1059">
            <v>7113283079300</v>
          </cell>
          <cell r="E1059">
            <v>48387355000</v>
          </cell>
        </row>
        <row r="1060">
          <cell r="A1060" t="str">
            <v>2010.06.11</v>
          </cell>
          <cell r="B1060" t="str">
            <v>USDKZT_TOD</v>
          </cell>
          <cell r="C1060">
            <v>1</v>
          </cell>
          <cell r="D1060">
            <v>9873483029390</v>
          </cell>
          <cell r="E1060">
            <v>67136015000</v>
          </cell>
        </row>
        <row r="1061">
          <cell r="A1061" t="str">
            <v>2010.06.14</v>
          </cell>
          <cell r="B1061" t="str">
            <v>USDKZT_TOD</v>
          </cell>
          <cell r="C1061">
            <v>1</v>
          </cell>
          <cell r="D1061">
            <v>5925387059170</v>
          </cell>
          <cell r="E1061">
            <v>40278661000</v>
          </cell>
        </row>
        <row r="1062">
          <cell r="A1062" t="str">
            <v>2010.06.15</v>
          </cell>
          <cell r="B1062" t="str">
            <v>USDKZT_TOD</v>
          </cell>
          <cell r="C1062">
            <v>1</v>
          </cell>
          <cell r="D1062">
            <v>7520769365750</v>
          </cell>
          <cell r="E1062">
            <v>51059512000</v>
          </cell>
        </row>
        <row r="1063">
          <cell r="A1063" t="str">
            <v>2010.06.16</v>
          </cell>
          <cell r="B1063" t="str">
            <v>USDKZT_TOD</v>
          </cell>
          <cell r="C1063">
            <v>1</v>
          </cell>
          <cell r="D1063">
            <v>6957182859160</v>
          </cell>
          <cell r="E1063">
            <v>47297800000</v>
          </cell>
        </row>
        <row r="1064">
          <cell r="A1064" t="str">
            <v>2010.06.17</v>
          </cell>
          <cell r="B1064" t="str">
            <v>USDKZT_TOD</v>
          </cell>
          <cell r="C1064">
            <v>1</v>
          </cell>
          <cell r="D1064">
            <v>4820031070575</v>
          </cell>
          <cell r="E1064">
            <v>32770455500</v>
          </cell>
        </row>
        <row r="1065">
          <cell r="A1065" t="str">
            <v>2010.06.18</v>
          </cell>
          <cell r="B1065" t="str">
            <v>USDKZT_TOD</v>
          </cell>
          <cell r="C1065">
            <v>1</v>
          </cell>
          <cell r="D1065">
            <v>5207575586730</v>
          </cell>
          <cell r="E1065">
            <v>35422665000</v>
          </cell>
        </row>
        <row r="1066">
          <cell r="A1066" t="str">
            <v>2010.06.21</v>
          </cell>
          <cell r="B1066" t="str">
            <v>USDKZT_TOD</v>
          </cell>
          <cell r="C1066">
            <v>1</v>
          </cell>
          <cell r="D1066">
            <v>3916099381770</v>
          </cell>
          <cell r="E1066">
            <v>26649288000</v>
          </cell>
        </row>
        <row r="1067">
          <cell r="A1067" t="str">
            <v>2010.06.22</v>
          </cell>
          <cell r="B1067" t="str">
            <v>USDKZT_TOD</v>
          </cell>
          <cell r="C1067">
            <v>1</v>
          </cell>
          <cell r="D1067">
            <v>6552777286720</v>
          </cell>
          <cell r="E1067">
            <v>44577232000</v>
          </cell>
        </row>
        <row r="1068">
          <cell r="A1068" t="str">
            <v>2010.06.23</v>
          </cell>
          <cell r="B1068" t="str">
            <v>USDKZT_TOD</v>
          </cell>
          <cell r="C1068">
            <v>1</v>
          </cell>
          <cell r="D1068">
            <v>6195475089990</v>
          </cell>
          <cell r="E1068">
            <v>42105048000</v>
          </cell>
        </row>
        <row r="1069">
          <cell r="A1069" t="str">
            <v>2010.06.24</v>
          </cell>
          <cell r="B1069" t="str">
            <v>USDKZT_TOD</v>
          </cell>
          <cell r="C1069">
            <v>1</v>
          </cell>
          <cell r="D1069">
            <v>5465742406900</v>
          </cell>
          <cell r="E1069">
            <v>37127618000</v>
          </cell>
        </row>
        <row r="1070">
          <cell r="A1070" t="str">
            <v>2010.06.25</v>
          </cell>
          <cell r="B1070" t="str">
            <v>USDKZT_TOD</v>
          </cell>
          <cell r="C1070">
            <v>1</v>
          </cell>
          <cell r="D1070">
            <v>10240193920565</v>
          </cell>
          <cell r="E1070">
            <v>69504036500</v>
          </cell>
        </row>
        <row r="1071">
          <cell r="A1071" t="str">
            <v>2010.06.28</v>
          </cell>
          <cell r="B1071" t="str">
            <v>USDKZT_TOD</v>
          </cell>
          <cell r="C1071">
            <v>1</v>
          </cell>
          <cell r="D1071">
            <v>13155662936920</v>
          </cell>
          <cell r="E1071">
            <v>89221575000</v>
          </cell>
        </row>
        <row r="1072">
          <cell r="A1072" t="str">
            <v>2010.06.29</v>
          </cell>
          <cell r="B1072" t="str">
            <v>USDKZT_TOD</v>
          </cell>
          <cell r="C1072">
            <v>1</v>
          </cell>
          <cell r="D1072">
            <v>7574752139560</v>
          </cell>
          <cell r="E1072">
            <v>51364248000</v>
          </cell>
        </row>
        <row r="1073">
          <cell r="A1073" t="str">
            <v>2010.06.30</v>
          </cell>
          <cell r="B1073" t="str">
            <v>USDKZT_TOD</v>
          </cell>
          <cell r="C1073">
            <v>1</v>
          </cell>
          <cell r="D1073">
            <v>8746516238340</v>
          </cell>
          <cell r="E1073">
            <v>59278265000</v>
          </cell>
        </row>
        <row r="1074">
          <cell r="A1074" t="str">
            <v>2010.07.01</v>
          </cell>
          <cell r="B1074" t="str">
            <v>USDKZT_TOD</v>
          </cell>
          <cell r="C1074">
            <v>1</v>
          </cell>
          <cell r="D1074">
            <v>4146161088525</v>
          </cell>
          <cell r="E1074">
            <v>28111532500</v>
          </cell>
        </row>
        <row r="1075">
          <cell r="A1075" t="str">
            <v>2010.07.02</v>
          </cell>
          <cell r="B1075" t="str">
            <v>USDKZT_TOD</v>
          </cell>
          <cell r="C1075">
            <v>1</v>
          </cell>
          <cell r="D1075">
            <v>4492493509395</v>
          </cell>
          <cell r="E1075">
            <v>30465538500</v>
          </cell>
        </row>
        <row r="1076">
          <cell r="A1076" t="str">
            <v>2010.07.07</v>
          </cell>
          <cell r="B1076" t="str">
            <v>USDKZT_TOD</v>
          </cell>
          <cell r="C1076">
            <v>1</v>
          </cell>
          <cell r="D1076">
            <v>6714829530530</v>
          </cell>
          <cell r="E1076">
            <v>45558234000</v>
          </cell>
        </row>
        <row r="1077">
          <cell r="A1077" t="str">
            <v>2010.07.08</v>
          </cell>
          <cell r="B1077" t="str">
            <v>USDKZT_TOD</v>
          </cell>
          <cell r="C1077">
            <v>1</v>
          </cell>
          <cell r="D1077">
            <v>7262360164250</v>
          </cell>
          <cell r="E1077">
            <v>49239606000</v>
          </cell>
        </row>
        <row r="1078">
          <cell r="A1078" t="str">
            <v>2010.07.09</v>
          </cell>
          <cell r="B1078" t="str">
            <v>USDKZT_TOD</v>
          </cell>
          <cell r="C1078">
            <v>1</v>
          </cell>
          <cell r="D1078">
            <v>7411843980535</v>
          </cell>
          <cell r="E1078">
            <v>50240455500</v>
          </cell>
        </row>
        <row r="1079">
          <cell r="A1079" t="str">
            <v>2010.07.12</v>
          </cell>
          <cell r="B1079" t="str">
            <v>USDKZT_TOD</v>
          </cell>
          <cell r="C1079">
            <v>1</v>
          </cell>
          <cell r="D1079">
            <v>6476810775310</v>
          </cell>
          <cell r="E1079">
            <v>43877465000</v>
          </cell>
        </row>
        <row r="1080">
          <cell r="A1080" t="str">
            <v>2010.07.13</v>
          </cell>
          <cell r="B1080" t="str">
            <v>USDKZT_TOD</v>
          </cell>
          <cell r="C1080">
            <v>1</v>
          </cell>
          <cell r="D1080">
            <v>10959610473300</v>
          </cell>
          <cell r="E1080">
            <v>74195769000</v>
          </cell>
        </row>
        <row r="1081">
          <cell r="A1081" t="str">
            <v>2010.07.14</v>
          </cell>
          <cell r="B1081" t="str">
            <v>USDKZT_TOD</v>
          </cell>
          <cell r="C1081">
            <v>1</v>
          </cell>
          <cell r="D1081">
            <v>6720911438265</v>
          </cell>
          <cell r="E1081">
            <v>45494006500</v>
          </cell>
        </row>
        <row r="1082">
          <cell r="A1082" t="str">
            <v>2010.07.15</v>
          </cell>
          <cell r="B1082" t="str">
            <v>USDKZT_TOD</v>
          </cell>
          <cell r="C1082">
            <v>1</v>
          </cell>
          <cell r="D1082">
            <v>9656917416990</v>
          </cell>
          <cell r="E1082">
            <v>65439742000</v>
          </cell>
        </row>
        <row r="1083">
          <cell r="A1083" t="str">
            <v>2010.07.16</v>
          </cell>
          <cell r="B1083" t="str">
            <v>USDKZT_TOD</v>
          </cell>
          <cell r="C1083">
            <v>1</v>
          </cell>
          <cell r="D1083">
            <v>7656916992595</v>
          </cell>
          <cell r="E1083">
            <v>51897209500</v>
          </cell>
        </row>
        <row r="1084">
          <cell r="A1084" t="str">
            <v>2010.07.19</v>
          </cell>
          <cell r="B1084" t="str">
            <v>USDKZT_TOD</v>
          </cell>
          <cell r="C1084">
            <v>1</v>
          </cell>
          <cell r="D1084">
            <v>7983796699135</v>
          </cell>
          <cell r="E1084">
            <v>54137340500</v>
          </cell>
        </row>
        <row r="1085">
          <cell r="A1085" t="str">
            <v>2010.07.20</v>
          </cell>
          <cell r="B1085" t="str">
            <v>USDKZT_TOD</v>
          </cell>
          <cell r="C1085">
            <v>1</v>
          </cell>
          <cell r="D1085">
            <v>9059517231190</v>
          </cell>
          <cell r="E1085">
            <v>61401287000</v>
          </cell>
        </row>
        <row r="1086">
          <cell r="A1086" t="str">
            <v>2010.07.21</v>
          </cell>
          <cell r="B1086" t="str">
            <v>USDKZT_TOD</v>
          </cell>
          <cell r="C1086">
            <v>1</v>
          </cell>
          <cell r="D1086">
            <v>5548249205185</v>
          </cell>
          <cell r="E1086">
            <v>37599120500</v>
          </cell>
        </row>
        <row r="1087">
          <cell r="A1087" t="str">
            <v>2010.07.22</v>
          </cell>
          <cell r="B1087" t="str">
            <v>USDKZT_TOD</v>
          </cell>
          <cell r="C1087">
            <v>1</v>
          </cell>
          <cell r="D1087">
            <v>6798057863205</v>
          </cell>
          <cell r="E1087">
            <v>46043178500</v>
          </cell>
        </row>
        <row r="1088">
          <cell r="A1088" t="str">
            <v>2010.07.23</v>
          </cell>
          <cell r="B1088" t="str">
            <v>USDKZT_TOD</v>
          </cell>
          <cell r="C1088">
            <v>1</v>
          </cell>
          <cell r="D1088">
            <v>6042780965430</v>
          </cell>
          <cell r="E1088">
            <v>40979124000</v>
          </cell>
        </row>
        <row r="1089">
          <cell r="A1089" t="str">
            <v>2010.07.26</v>
          </cell>
          <cell r="B1089" t="str">
            <v>USDKZT_TOD</v>
          </cell>
          <cell r="C1089">
            <v>1</v>
          </cell>
          <cell r="D1089">
            <v>5307133915305</v>
          </cell>
          <cell r="E1089">
            <v>36025817500</v>
          </cell>
        </row>
        <row r="1090">
          <cell r="A1090" t="str">
            <v>2010.07.27</v>
          </cell>
          <cell r="B1090" t="str">
            <v>USDKZT_TOD</v>
          </cell>
          <cell r="C1090">
            <v>1</v>
          </cell>
          <cell r="D1090">
            <v>5796282261420</v>
          </cell>
          <cell r="E1090">
            <v>39313844000</v>
          </cell>
        </row>
        <row r="1091">
          <cell r="A1091" t="str">
            <v>2010.07.28</v>
          </cell>
          <cell r="B1091" t="str">
            <v>USDKZT_TOD</v>
          </cell>
          <cell r="C1091">
            <v>1</v>
          </cell>
          <cell r="D1091">
            <v>5702187583705</v>
          </cell>
          <cell r="E1091">
            <v>38633499500</v>
          </cell>
        </row>
        <row r="1092">
          <cell r="A1092" t="str">
            <v>2010.07.29</v>
          </cell>
          <cell r="B1092" t="str">
            <v>USDKZT_TOD</v>
          </cell>
          <cell r="C1092">
            <v>1</v>
          </cell>
          <cell r="D1092">
            <v>5453431002960</v>
          </cell>
          <cell r="E1092">
            <v>36934726000</v>
          </cell>
        </row>
        <row r="1093">
          <cell r="A1093" t="str">
            <v>2010.07.30</v>
          </cell>
          <cell r="B1093" t="str">
            <v>USDKZT_TOD</v>
          </cell>
          <cell r="C1093">
            <v>1</v>
          </cell>
          <cell r="D1093">
            <v>10522410099585</v>
          </cell>
          <cell r="E1093">
            <v>71223966500</v>
          </cell>
        </row>
        <row r="1094">
          <cell r="A1094" t="str">
            <v>2010.08.02</v>
          </cell>
          <cell r="B1094" t="str">
            <v>USDKZT_TOD</v>
          </cell>
          <cell r="C1094">
            <v>1</v>
          </cell>
          <cell r="D1094">
            <v>9275701994450</v>
          </cell>
          <cell r="E1094">
            <v>62764563000</v>
          </cell>
        </row>
        <row r="1095">
          <cell r="A1095" t="str">
            <v>2010.08.03</v>
          </cell>
          <cell r="B1095" t="str">
            <v>USDKZT_TOD</v>
          </cell>
          <cell r="C1095">
            <v>1</v>
          </cell>
          <cell r="D1095">
            <v>8521321881370</v>
          </cell>
          <cell r="E1095">
            <v>57703606000</v>
          </cell>
        </row>
        <row r="1096">
          <cell r="A1096" t="str">
            <v>2010.08.04</v>
          </cell>
          <cell r="B1096" t="str">
            <v>USDKZT_TOD</v>
          </cell>
          <cell r="C1096">
            <v>1</v>
          </cell>
          <cell r="D1096">
            <v>5919005978990</v>
          </cell>
          <cell r="E1096">
            <v>40131800000</v>
          </cell>
        </row>
        <row r="1097">
          <cell r="A1097" t="str">
            <v>2010.08.05</v>
          </cell>
          <cell r="B1097" t="str">
            <v>USDKZT_TOD</v>
          </cell>
          <cell r="C1097">
            <v>1</v>
          </cell>
          <cell r="D1097">
            <v>8731505050080</v>
          </cell>
          <cell r="E1097">
            <v>59245798000</v>
          </cell>
        </row>
        <row r="1098">
          <cell r="A1098" t="str">
            <v>2010.08.06</v>
          </cell>
          <cell r="B1098" t="str">
            <v>USDKZT_TOD</v>
          </cell>
          <cell r="C1098">
            <v>1</v>
          </cell>
          <cell r="D1098">
            <v>9038955132735</v>
          </cell>
          <cell r="E1098">
            <v>61368398500</v>
          </cell>
        </row>
        <row r="1099">
          <cell r="A1099" t="str">
            <v>2010.08.09</v>
          </cell>
          <cell r="B1099" t="str">
            <v>USDKZT_TOD</v>
          </cell>
          <cell r="C1099">
            <v>1</v>
          </cell>
          <cell r="D1099">
            <v>8885959820275</v>
          </cell>
          <cell r="E1099">
            <v>60340880500</v>
          </cell>
        </row>
        <row r="1100">
          <cell r="A1100" t="str">
            <v>2010.08.10</v>
          </cell>
          <cell r="B1100" t="str">
            <v>USDKZT_TOD</v>
          </cell>
          <cell r="C1100">
            <v>1</v>
          </cell>
          <cell r="D1100">
            <v>7249460529765</v>
          </cell>
          <cell r="E1100">
            <v>49192172500</v>
          </cell>
        </row>
        <row r="1101">
          <cell r="A1101" t="str">
            <v>2010.08.11</v>
          </cell>
          <cell r="B1101" t="str">
            <v>USDKZT_TOD</v>
          </cell>
          <cell r="C1101">
            <v>1</v>
          </cell>
          <cell r="D1101">
            <v>5755367549520</v>
          </cell>
          <cell r="E1101">
            <v>39060816000</v>
          </cell>
        </row>
        <row r="1102">
          <cell r="A1102" t="str">
            <v>2010.08.12</v>
          </cell>
          <cell r="B1102" t="str">
            <v>USDKZT_TOD</v>
          </cell>
          <cell r="C1102">
            <v>1</v>
          </cell>
          <cell r="D1102">
            <v>5910055530360</v>
          </cell>
          <cell r="E1102">
            <v>40016611000</v>
          </cell>
        </row>
        <row r="1103">
          <cell r="A1103" t="str">
            <v>2010.08.13</v>
          </cell>
          <cell r="B1103" t="str">
            <v>USDKZT_TOD</v>
          </cell>
          <cell r="C1103">
            <v>1</v>
          </cell>
          <cell r="D1103">
            <v>8731164872140</v>
          </cell>
          <cell r="E1103">
            <v>59226212000</v>
          </cell>
        </row>
        <row r="1104">
          <cell r="A1104" t="str">
            <v>2010.08.16</v>
          </cell>
          <cell r="B1104" t="str">
            <v>USDKZT_TOD</v>
          </cell>
          <cell r="C1104">
            <v>1</v>
          </cell>
          <cell r="D1104">
            <v>6944248442715</v>
          </cell>
          <cell r="E1104">
            <v>47117683500</v>
          </cell>
        </row>
        <row r="1105">
          <cell r="A1105" t="str">
            <v>2010.08.17</v>
          </cell>
          <cell r="B1105" t="str">
            <v>USDKZT_TOD</v>
          </cell>
          <cell r="C1105">
            <v>1</v>
          </cell>
          <cell r="D1105">
            <v>11628510776845</v>
          </cell>
          <cell r="E1105">
            <v>78967010500</v>
          </cell>
        </row>
        <row r="1106">
          <cell r="A1106" t="str">
            <v>2010.08.18</v>
          </cell>
          <cell r="B1106" t="str">
            <v>USDKZT_TOD</v>
          </cell>
          <cell r="C1106">
            <v>1</v>
          </cell>
          <cell r="D1106">
            <v>12454370369560</v>
          </cell>
          <cell r="E1106">
            <v>84620562000</v>
          </cell>
        </row>
        <row r="1107">
          <cell r="A1107" t="str">
            <v>2010.08.19</v>
          </cell>
          <cell r="B1107" t="str">
            <v>USDKZT_TOD</v>
          </cell>
          <cell r="C1107">
            <v>1</v>
          </cell>
          <cell r="D1107">
            <v>7882668031070</v>
          </cell>
          <cell r="E1107">
            <v>53562085000</v>
          </cell>
        </row>
        <row r="1108">
          <cell r="A1108" t="str">
            <v>2010.08.20</v>
          </cell>
          <cell r="B1108" t="str">
            <v>USDKZT_TOD</v>
          </cell>
          <cell r="C1108">
            <v>1</v>
          </cell>
          <cell r="D1108">
            <v>13862451059180</v>
          </cell>
          <cell r="E1108">
            <v>94224234000</v>
          </cell>
        </row>
        <row r="1109">
          <cell r="A1109" t="str">
            <v>2010.08.23</v>
          </cell>
          <cell r="B1109" t="str">
            <v>USDKZT_TOD</v>
          </cell>
          <cell r="C1109">
            <v>1</v>
          </cell>
          <cell r="D1109">
            <v>4669927473045</v>
          </cell>
          <cell r="E1109">
            <v>31723324500</v>
          </cell>
        </row>
        <row r="1110">
          <cell r="A1110" t="str">
            <v>2010.08.24</v>
          </cell>
          <cell r="B1110" t="str">
            <v>USDKZT_TOD</v>
          </cell>
          <cell r="C1110">
            <v>1</v>
          </cell>
          <cell r="D1110">
            <v>10526496750595</v>
          </cell>
          <cell r="E1110">
            <v>71525360500</v>
          </cell>
        </row>
        <row r="1111">
          <cell r="A1111" t="str">
            <v>2010.08.25</v>
          </cell>
          <cell r="B1111" t="str">
            <v>USDKZT_TOD</v>
          </cell>
          <cell r="C1111">
            <v>1</v>
          </cell>
          <cell r="D1111">
            <v>6225986138025</v>
          </cell>
          <cell r="E1111">
            <v>42278606500</v>
          </cell>
        </row>
        <row r="1112">
          <cell r="A1112" t="str">
            <v>2010.08.26</v>
          </cell>
          <cell r="B1112" t="str">
            <v>USDKZT_TOD</v>
          </cell>
          <cell r="C1112">
            <v>1</v>
          </cell>
          <cell r="D1112">
            <v>5252937782815</v>
          </cell>
          <cell r="E1112">
            <v>35694537500</v>
          </cell>
        </row>
        <row r="1113">
          <cell r="A1113" t="str">
            <v>2010.08.27</v>
          </cell>
          <cell r="B1113" t="str">
            <v>USDKZT_TOD</v>
          </cell>
          <cell r="C1113">
            <v>1</v>
          </cell>
          <cell r="D1113">
            <v>4878910203955</v>
          </cell>
          <cell r="E1113">
            <v>33154462500</v>
          </cell>
        </row>
        <row r="1114">
          <cell r="A1114" t="str">
            <v>2010.08.31</v>
          </cell>
          <cell r="B1114" t="str">
            <v>USDKZT_TOD</v>
          </cell>
          <cell r="C1114">
            <v>1</v>
          </cell>
          <cell r="D1114">
            <v>3851551536510</v>
          </cell>
          <cell r="E1114">
            <v>26139342000</v>
          </cell>
        </row>
        <row r="1115">
          <cell r="A1115" t="str">
            <v>2010.09.01</v>
          </cell>
          <cell r="B1115" t="str">
            <v>USDKZT_TOD</v>
          </cell>
          <cell r="C1115">
            <v>1</v>
          </cell>
          <cell r="D1115">
            <v>26061304797525</v>
          </cell>
          <cell r="E1115">
            <v>176998003500</v>
          </cell>
        </row>
        <row r="1116">
          <cell r="A1116" t="str">
            <v>2010.09.02</v>
          </cell>
          <cell r="B1116" t="str">
            <v>USDKZT_TOD</v>
          </cell>
          <cell r="C1116">
            <v>1</v>
          </cell>
          <cell r="D1116">
            <v>12091612538355</v>
          </cell>
          <cell r="E1116">
            <v>82096675500</v>
          </cell>
        </row>
        <row r="1117">
          <cell r="A1117" t="str">
            <v>2010.09.03</v>
          </cell>
          <cell r="B1117" t="str">
            <v>USDKZT_TOD</v>
          </cell>
          <cell r="C1117">
            <v>1</v>
          </cell>
          <cell r="D1117">
            <v>20765475349890</v>
          </cell>
          <cell r="E1117">
            <v>140981109000</v>
          </cell>
        </row>
        <row r="1118">
          <cell r="A1118" t="str">
            <v>2010.09.07</v>
          </cell>
          <cell r="B1118" t="str">
            <v>USDKZT_TOD</v>
          </cell>
          <cell r="C1118">
            <v>1</v>
          </cell>
          <cell r="D1118">
            <v>23655046660500</v>
          </cell>
          <cell r="E1118">
            <v>160522401000</v>
          </cell>
        </row>
        <row r="1119">
          <cell r="A1119" t="str">
            <v>2010.09.08</v>
          </cell>
          <cell r="B1119" t="str">
            <v>USDKZT_TOD</v>
          </cell>
          <cell r="C1119">
            <v>1</v>
          </cell>
          <cell r="D1119">
            <v>17256206415030</v>
          </cell>
          <cell r="E1119">
            <v>117005175000</v>
          </cell>
        </row>
        <row r="1120">
          <cell r="A1120" t="str">
            <v>2010.09.09</v>
          </cell>
          <cell r="B1120" t="str">
            <v>USDKZT_TOD</v>
          </cell>
          <cell r="C1120">
            <v>1</v>
          </cell>
          <cell r="D1120">
            <v>21428117740200</v>
          </cell>
          <cell r="E1120">
            <v>145307244000</v>
          </cell>
        </row>
        <row r="1121">
          <cell r="A1121" t="str">
            <v>2010.09.10</v>
          </cell>
          <cell r="B1121" t="str">
            <v>USDKZT_TOD</v>
          </cell>
          <cell r="C1121">
            <v>1</v>
          </cell>
          <cell r="D1121">
            <v>19524011401575</v>
          </cell>
          <cell r="E1121">
            <v>132469546500</v>
          </cell>
        </row>
        <row r="1122">
          <cell r="A1122" t="str">
            <v>2010.09.13</v>
          </cell>
          <cell r="B1122" t="str">
            <v>USDKZT_TOD</v>
          </cell>
          <cell r="C1122">
            <v>1</v>
          </cell>
          <cell r="D1122">
            <v>34084339352640</v>
          </cell>
          <cell r="E1122">
            <v>231463746000</v>
          </cell>
        </row>
        <row r="1123">
          <cell r="A1123" t="str">
            <v>2010.09.14</v>
          </cell>
          <cell r="B1123" t="str">
            <v>USDKZT_TOD</v>
          </cell>
          <cell r="C1123">
            <v>1</v>
          </cell>
          <cell r="D1123">
            <v>14448880312590</v>
          </cell>
          <cell r="E1123">
            <v>98155555000</v>
          </cell>
        </row>
        <row r="1124">
          <cell r="A1124" t="str">
            <v>2010.09.15</v>
          </cell>
          <cell r="B1124" t="str">
            <v>USDKZT_TOD</v>
          </cell>
          <cell r="C1124">
            <v>1</v>
          </cell>
          <cell r="D1124">
            <v>22243418209500</v>
          </cell>
          <cell r="E1124">
            <v>151134924000</v>
          </cell>
        </row>
        <row r="1125">
          <cell r="A1125" t="str">
            <v>2010.09.16</v>
          </cell>
          <cell r="B1125" t="str">
            <v>USDKZT_TOD</v>
          </cell>
          <cell r="C1125">
            <v>1</v>
          </cell>
          <cell r="D1125">
            <v>13880378412660</v>
          </cell>
          <cell r="E1125">
            <v>94229918000</v>
          </cell>
        </row>
        <row r="1126">
          <cell r="A1126" t="str">
            <v>2010.09.17</v>
          </cell>
          <cell r="B1126" t="str">
            <v>USDKZT_TOD</v>
          </cell>
          <cell r="C1126">
            <v>1</v>
          </cell>
          <cell r="D1126">
            <v>5234462220230</v>
          </cell>
          <cell r="E1126">
            <v>35510307000</v>
          </cell>
        </row>
        <row r="1127">
          <cell r="A1127" t="str">
            <v>2010.09.20</v>
          </cell>
          <cell r="B1127" t="str">
            <v>USDKZT_TOD</v>
          </cell>
          <cell r="C1127">
            <v>1</v>
          </cell>
          <cell r="D1127">
            <v>8340429864350</v>
          </cell>
          <cell r="E1127">
            <v>56559447000</v>
          </cell>
        </row>
        <row r="1128">
          <cell r="A1128" t="str">
            <v>2010.09.21</v>
          </cell>
          <cell r="B1128" t="str">
            <v>USDKZT_TOD</v>
          </cell>
          <cell r="C1128">
            <v>1</v>
          </cell>
          <cell r="D1128">
            <v>5569576311385</v>
          </cell>
          <cell r="E1128">
            <v>37763606500</v>
          </cell>
        </row>
        <row r="1129">
          <cell r="A1129" t="str">
            <v>2010.09.22</v>
          </cell>
          <cell r="B1129" t="str">
            <v>USDKZT_TOD</v>
          </cell>
          <cell r="C1129">
            <v>1</v>
          </cell>
          <cell r="D1129">
            <v>8245541951075</v>
          </cell>
          <cell r="E1129">
            <v>55964887500</v>
          </cell>
        </row>
        <row r="1130">
          <cell r="A1130" t="str">
            <v>2010.09.23</v>
          </cell>
          <cell r="B1130" t="str">
            <v>USDKZT_TOD</v>
          </cell>
          <cell r="C1130">
            <v>1</v>
          </cell>
          <cell r="D1130">
            <v>4668353180880</v>
          </cell>
          <cell r="E1130">
            <v>31651675000</v>
          </cell>
        </row>
        <row r="1131">
          <cell r="A1131" t="str">
            <v>2010.09.24</v>
          </cell>
          <cell r="B1131" t="str">
            <v>USDKZT_TOD</v>
          </cell>
          <cell r="C1131">
            <v>1</v>
          </cell>
          <cell r="D1131">
            <v>4367842414515</v>
          </cell>
          <cell r="E1131">
            <v>29600490500</v>
          </cell>
        </row>
        <row r="1132">
          <cell r="A1132" t="str">
            <v>2010.09.27</v>
          </cell>
          <cell r="B1132" t="str">
            <v>USDKZT_TOD</v>
          </cell>
          <cell r="C1132">
            <v>1</v>
          </cell>
          <cell r="D1132">
            <v>3466651996230</v>
          </cell>
          <cell r="E1132">
            <v>23496049000</v>
          </cell>
        </row>
        <row r="1133">
          <cell r="A1133" t="str">
            <v>2010.09.28</v>
          </cell>
          <cell r="B1133" t="str">
            <v>USDKZT_TOD</v>
          </cell>
          <cell r="C1133">
            <v>1</v>
          </cell>
          <cell r="D1133">
            <v>8440450650535</v>
          </cell>
          <cell r="E1133">
            <v>57248815500</v>
          </cell>
        </row>
        <row r="1134">
          <cell r="A1134" t="str">
            <v>2010.09.29</v>
          </cell>
          <cell r="B1134" t="str">
            <v>USDKZT_TOD</v>
          </cell>
          <cell r="C1134">
            <v>1</v>
          </cell>
          <cell r="D1134">
            <v>3879032161215</v>
          </cell>
          <cell r="E1134">
            <v>26298885500</v>
          </cell>
        </row>
        <row r="1135">
          <cell r="A1135" t="str">
            <v>2010.09.30</v>
          </cell>
          <cell r="B1135" t="str">
            <v>USDKZT_TOD</v>
          </cell>
          <cell r="C1135">
            <v>1</v>
          </cell>
          <cell r="D1135">
            <v>4126236595995</v>
          </cell>
          <cell r="E1135">
            <v>27951793500</v>
          </cell>
        </row>
        <row r="1136">
          <cell r="A1136" t="str">
            <v>2010.10.01</v>
          </cell>
          <cell r="B1136" t="str">
            <v>USDKZT_TOD</v>
          </cell>
          <cell r="C1136">
            <v>1</v>
          </cell>
          <cell r="D1136">
            <v>5495257264505</v>
          </cell>
          <cell r="E1136">
            <v>37224038500</v>
          </cell>
        </row>
        <row r="1137">
          <cell r="A1137" t="str">
            <v>2010.10.04</v>
          </cell>
          <cell r="B1137" t="str">
            <v>USDKZT_TOD</v>
          </cell>
          <cell r="C1137">
            <v>1</v>
          </cell>
          <cell r="D1137">
            <v>6505749416520</v>
          </cell>
          <cell r="E1137">
            <v>44100949000</v>
          </cell>
        </row>
        <row r="1138">
          <cell r="A1138" t="str">
            <v>2010.10.05</v>
          </cell>
          <cell r="B1138" t="str">
            <v>USDKZT_TOD</v>
          </cell>
          <cell r="C1138">
            <v>1</v>
          </cell>
          <cell r="D1138">
            <v>3569283017830</v>
          </cell>
          <cell r="E1138">
            <v>24190575000</v>
          </cell>
        </row>
        <row r="1139">
          <cell r="A1139" t="str">
            <v>2010.10.06</v>
          </cell>
          <cell r="B1139" t="str">
            <v>USDKZT_TOD</v>
          </cell>
          <cell r="C1139">
            <v>1</v>
          </cell>
          <cell r="D1139">
            <v>5789682737920</v>
          </cell>
          <cell r="E1139">
            <v>39265665000</v>
          </cell>
        </row>
        <row r="1140">
          <cell r="A1140" t="str">
            <v>2010.10.07</v>
          </cell>
          <cell r="B1140" t="str">
            <v>USDKZT_TOD</v>
          </cell>
          <cell r="C1140">
            <v>1</v>
          </cell>
          <cell r="D1140">
            <v>4371202636600</v>
          </cell>
          <cell r="E1140">
            <v>29634006000</v>
          </cell>
        </row>
        <row r="1141">
          <cell r="A1141" t="str">
            <v>2010.10.08</v>
          </cell>
          <cell r="B1141" t="str">
            <v>USDKZT_TOD</v>
          </cell>
          <cell r="C1141">
            <v>1</v>
          </cell>
          <cell r="D1141">
            <v>6501001711890</v>
          </cell>
          <cell r="E1141">
            <v>44055350000</v>
          </cell>
        </row>
        <row r="1142">
          <cell r="A1142" t="str">
            <v>2010.10.12</v>
          </cell>
          <cell r="B1142" t="str">
            <v>USDKZT_TOD</v>
          </cell>
          <cell r="C1142">
            <v>1</v>
          </cell>
          <cell r="D1142">
            <v>7461626069135</v>
          </cell>
          <cell r="E1142">
            <v>50493935500</v>
          </cell>
        </row>
        <row r="1143">
          <cell r="A1143" t="str">
            <v>2010.10.13</v>
          </cell>
          <cell r="B1143" t="str">
            <v>USDKZT_TOD</v>
          </cell>
          <cell r="C1143">
            <v>1</v>
          </cell>
          <cell r="D1143">
            <v>4417414645265</v>
          </cell>
          <cell r="E1143">
            <v>29893859500</v>
          </cell>
        </row>
        <row r="1144">
          <cell r="A1144" t="str">
            <v>2010.10.14</v>
          </cell>
          <cell r="B1144" t="str">
            <v>USDKZT_TOD</v>
          </cell>
          <cell r="C1144">
            <v>1</v>
          </cell>
          <cell r="D1144">
            <v>6238374964880</v>
          </cell>
          <cell r="E1144">
            <v>42265334000</v>
          </cell>
        </row>
        <row r="1145">
          <cell r="A1145" t="str">
            <v>2010.10.15</v>
          </cell>
          <cell r="B1145" t="str">
            <v>USDKZT_TOD</v>
          </cell>
          <cell r="C1145">
            <v>1</v>
          </cell>
          <cell r="D1145">
            <v>5914626333735</v>
          </cell>
          <cell r="E1145">
            <v>40105891500</v>
          </cell>
        </row>
        <row r="1146">
          <cell r="A1146" t="str">
            <v>2010.10.18</v>
          </cell>
          <cell r="B1146" t="str">
            <v>USDKZT_TOD</v>
          </cell>
          <cell r="C1146">
            <v>1</v>
          </cell>
          <cell r="D1146">
            <v>7752434920930</v>
          </cell>
          <cell r="E1146">
            <v>52534434000</v>
          </cell>
        </row>
        <row r="1147">
          <cell r="A1147" t="str">
            <v>2010.10.19</v>
          </cell>
          <cell r="B1147" t="str">
            <v>USDKZT_TOD</v>
          </cell>
          <cell r="C1147">
            <v>1</v>
          </cell>
          <cell r="D1147">
            <v>5598170933590</v>
          </cell>
          <cell r="E1147">
            <v>37930593000</v>
          </cell>
        </row>
        <row r="1148">
          <cell r="A1148" t="str">
            <v>2010.10.20</v>
          </cell>
          <cell r="B1148" t="str">
            <v>USDKZT_TOD</v>
          </cell>
          <cell r="C1148">
            <v>1</v>
          </cell>
          <cell r="D1148">
            <v>8331939106435</v>
          </cell>
          <cell r="E1148">
            <v>56449530500</v>
          </cell>
        </row>
        <row r="1149">
          <cell r="A1149" t="str">
            <v>2010.10.21</v>
          </cell>
          <cell r="B1149" t="str">
            <v>USDKZT_TOD</v>
          </cell>
          <cell r="C1149">
            <v>1</v>
          </cell>
          <cell r="D1149">
            <v>6894484136665</v>
          </cell>
          <cell r="E1149">
            <v>46683469500</v>
          </cell>
        </row>
        <row r="1150">
          <cell r="A1150" t="str">
            <v>2010.10.22</v>
          </cell>
          <cell r="B1150" t="str">
            <v>USDKZT_TOD</v>
          </cell>
          <cell r="C1150">
            <v>1</v>
          </cell>
          <cell r="D1150">
            <v>9306388056825</v>
          </cell>
          <cell r="E1150">
            <v>63082575500</v>
          </cell>
        </row>
        <row r="1151">
          <cell r="A1151" t="str">
            <v>2010.10.25</v>
          </cell>
          <cell r="B1151" t="str">
            <v>USDKZT_TOD</v>
          </cell>
          <cell r="C1151">
            <v>1</v>
          </cell>
          <cell r="D1151">
            <v>5478796833080</v>
          </cell>
          <cell r="E1151">
            <v>37123996000</v>
          </cell>
        </row>
        <row r="1152">
          <cell r="A1152" t="str">
            <v>2010.10.26</v>
          </cell>
          <cell r="B1152" t="str">
            <v>USDKZT_TOD</v>
          </cell>
          <cell r="C1152">
            <v>1</v>
          </cell>
          <cell r="D1152">
            <v>6116207948920</v>
          </cell>
          <cell r="E1152">
            <v>41430829000</v>
          </cell>
        </row>
        <row r="1153">
          <cell r="A1153" t="str">
            <v>2010.10.27</v>
          </cell>
          <cell r="B1153" t="str">
            <v>USDKZT_TOD</v>
          </cell>
          <cell r="C1153">
            <v>1</v>
          </cell>
          <cell r="D1153">
            <v>4673482702005</v>
          </cell>
          <cell r="E1153">
            <v>31672748500</v>
          </cell>
        </row>
        <row r="1154">
          <cell r="A1154" t="str">
            <v>2010.10.28</v>
          </cell>
          <cell r="B1154" t="str">
            <v>USDKZT_TOD</v>
          </cell>
          <cell r="C1154">
            <v>1</v>
          </cell>
          <cell r="D1154">
            <v>5791113631950</v>
          </cell>
          <cell r="E1154">
            <v>39241013000</v>
          </cell>
        </row>
        <row r="1155">
          <cell r="A1155" t="str">
            <v>2010.10.29</v>
          </cell>
          <cell r="B1155" t="str">
            <v>USDKZT_TOD</v>
          </cell>
          <cell r="C1155">
            <v>1</v>
          </cell>
          <cell r="D1155">
            <v>9757031469175</v>
          </cell>
          <cell r="E1155">
            <v>66136805500</v>
          </cell>
        </row>
        <row r="1156">
          <cell r="A1156" t="str">
            <v>2010.11.01</v>
          </cell>
          <cell r="B1156" t="str">
            <v>USDKZT_TOD</v>
          </cell>
          <cell r="C1156">
            <v>1</v>
          </cell>
          <cell r="D1156">
            <v>6501968857050</v>
          </cell>
          <cell r="E1156">
            <v>44069695000</v>
          </cell>
        </row>
        <row r="1157">
          <cell r="A1157" t="str">
            <v>2010.11.02</v>
          </cell>
          <cell r="B1157" t="str">
            <v>USDKZT_TOD</v>
          </cell>
          <cell r="C1157">
            <v>1</v>
          </cell>
          <cell r="D1157">
            <v>4503836278290</v>
          </cell>
          <cell r="E1157">
            <v>30518737000</v>
          </cell>
        </row>
        <row r="1158">
          <cell r="A1158" t="str">
            <v>2010.11.03</v>
          </cell>
          <cell r="B1158" t="str">
            <v>USDKZT_TOD</v>
          </cell>
          <cell r="C1158">
            <v>1</v>
          </cell>
          <cell r="D1158">
            <v>4129573379980</v>
          </cell>
          <cell r="E1158">
            <v>27966787000</v>
          </cell>
        </row>
        <row r="1159">
          <cell r="A1159" t="str">
            <v>2010.11.04</v>
          </cell>
          <cell r="B1159" t="str">
            <v>USDKZT_TOD</v>
          </cell>
          <cell r="C1159">
            <v>1</v>
          </cell>
          <cell r="D1159">
            <v>8663339383170</v>
          </cell>
          <cell r="E1159">
            <v>58697615000</v>
          </cell>
        </row>
        <row r="1160">
          <cell r="A1160" t="str">
            <v>2010.11.05</v>
          </cell>
          <cell r="B1160" t="str">
            <v>USDKZT_TOD</v>
          </cell>
          <cell r="C1160">
            <v>1</v>
          </cell>
          <cell r="D1160">
            <v>8142562786395</v>
          </cell>
          <cell r="E1160">
            <v>55188088500</v>
          </cell>
        </row>
        <row r="1161">
          <cell r="A1161" t="str">
            <v>2010.11.08</v>
          </cell>
          <cell r="B1161" t="str">
            <v>USDKZT_TOD</v>
          </cell>
          <cell r="C1161">
            <v>1</v>
          </cell>
          <cell r="D1161">
            <v>5129205294415</v>
          </cell>
          <cell r="E1161">
            <v>34725725500</v>
          </cell>
        </row>
        <row r="1162">
          <cell r="A1162" t="str">
            <v>2010.11.09</v>
          </cell>
          <cell r="B1162" t="str">
            <v>USDKZT_TOD</v>
          </cell>
          <cell r="C1162">
            <v>1</v>
          </cell>
          <cell r="D1162">
            <v>7013655999350</v>
          </cell>
          <cell r="E1162">
            <v>47507833000</v>
          </cell>
        </row>
        <row r="1163">
          <cell r="A1163" t="str">
            <v>2010.11.10</v>
          </cell>
          <cell r="B1163" t="str">
            <v>USDKZT_TOD</v>
          </cell>
          <cell r="C1163">
            <v>1</v>
          </cell>
          <cell r="D1163">
            <v>4562083745105</v>
          </cell>
          <cell r="E1163">
            <v>30926375500</v>
          </cell>
        </row>
        <row r="1164">
          <cell r="A1164" t="str">
            <v>2010.11.12</v>
          </cell>
          <cell r="B1164" t="str">
            <v>USDKZT_TOD</v>
          </cell>
          <cell r="C1164">
            <v>1</v>
          </cell>
          <cell r="D1164">
            <v>7906025276850</v>
          </cell>
          <cell r="E1164">
            <v>53578704000</v>
          </cell>
        </row>
        <row r="1165">
          <cell r="A1165" t="str">
            <v>2010.11.15</v>
          </cell>
          <cell r="B1165" t="str">
            <v>USDKZT_TOD</v>
          </cell>
          <cell r="C1165">
            <v>1</v>
          </cell>
          <cell r="D1165">
            <v>9591800392315</v>
          </cell>
          <cell r="E1165">
            <v>64946086500</v>
          </cell>
        </row>
        <row r="1166">
          <cell r="A1166" t="str">
            <v>2010.11.17</v>
          </cell>
          <cell r="B1166" t="str">
            <v>USDKZT_TOD</v>
          </cell>
          <cell r="C1166">
            <v>1</v>
          </cell>
          <cell r="D1166">
            <v>7401726990675</v>
          </cell>
          <cell r="E1166">
            <v>50172971500</v>
          </cell>
        </row>
        <row r="1167">
          <cell r="A1167" t="str">
            <v>2010.11.18</v>
          </cell>
          <cell r="B1167" t="str">
            <v>USDKZT_TOD</v>
          </cell>
          <cell r="C1167">
            <v>1</v>
          </cell>
          <cell r="D1167">
            <v>10442283926105</v>
          </cell>
          <cell r="E1167">
            <v>70823376500</v>
          </cell>
        </row>
        <row r="1168">
          <cell r="A1168" t="str">
            <v>2010.11.19</v>
          </cell>
          <cell r="B1168" t="str">
            <v>USDKZT_TOD</v>
          </cell>
          <cell r="C1168">
            <v>1</v>
          </cell>
          <cell r="D1168">
            <v>9155100629640</v>
          </cell>
          <cell r="E1168">
            <v>62097729000</v>
          </cell>
        </row>
        <row r="1169">
          <cell r="A1169" t="str">
            <v>2010.11.22</v>
          </cell>
          <cell r="B1169" t="str">
            <v>USDKZT_TOD</v>
          </cell>
          <cell r="C1169">
            <v>1</v>
          </cell>
          <cell r="D1169">
            <v>10112243581625</v>
          </cell>
          <cell r="E1169">
            <v>68609394500</v>
          </cell>
        </row>
        <row r="1170">
          <cell r="A1170" t="str">
            <v>2010.11.23</v>
          </cell>
          <cell r="B1170" t="str">
            <v>USDKZT_TOD</v>
          </cell>
          <cell r="C1170">
            <v>1</v>
          </cell>
          <cell r="D1170">
            <v>12556323469930</v>
          </cell>
          <cell r="E1170">
            <v>85217072000</v>
          </cell>
        </row>
        <row r="1171">
          <cell r="A1171" t="str">
            <v>2010.11.24</v>
          </cell>
          <cell r="B1171" t="str">
            <v>USDKZT_TOD</v>
          </cell>
          <cell r="C1171">
            <v>1</v>
          </cell>
          <cell r="D1171">
            <v>12182203615085</v>
          </cell>
          <cell r="E1171">
            <v>82709831500</v>
          </cell>
        </row>
        <row r="1172">
          <cell r="A1172" t="str">
            <v>2010.11.26</v>
          </cell>
          <cell r="B1172" t="str">
            <v>USDKZT_TOD</v>
          </cell>
          <cell r="C1172">
            <v>1</v>
          </cell>
          <cell r="D1172">
            <v>7091603534100</v>
          </cell>
          <cell r="E1172">
            <v>48107636000</v>
          </cell>
        </row>
        <row r="1173">
          <cell r="A1173" t="str">
            <v>2010.11.29</v>
          </cell>
          <cell r="B1173" t="str">
            <v>USDKZT_TOD</v>
          </cell>
          <cell r="C1173">
            <v>1</v>
          </cell>
          <cell r="D1173">
            <v>8572134978090</v>
          </cell>
          <cell r="E1173">
            <v>58089761000</v>
          </cell>
        </row>
        <row r="1174">
          <cell r="A1174" t="str">
            <v>2010.11.30</v>
          </cell>
          <cell r="B1174" t="str">
            <v>USDKZT_TOD</v>
          </cell>
          <cell r="C1174">
            <v>1</v>
          </cell>
          <cell r="D1174">
            <v>7689026718945</v>
          </cell>
          <cell r="E1174">
            <v>52090852500</v>
          </cell>
        </row>
        <row r="1175">
          <cell r="A1175" t="str">
            <v>2010.12.01</v>
          </cell>
          <cell r="B1175" t="str">
            <v>USDKZT_TOD</v>
          </cell>
          <cell r="C1175">
            <v>1</v>
          </cell>
          <cell r="D1175">
            <v>5573260269510</v>
          </cell>
          <cell r="E1175">
            <v>37746575000</v>
          </cell>
        </row>
        <row r="1176">
          <cell r="A1176" t="str">
            <v>2010.12.02</v>
          </cell>
          <cell r="B1176" t="str">
            <v>USDKZT_TOD</v>
          </cell>
          <cell r="C1176">
            <v>1</v>
          </cell>
          <cell r="D1176">
            <v>5243466022835</v>
          </cell>
          <cell r="E1176">
            <v>35507623500</v>
          </cell>
        </row>
        <row r="1177">
          <cell r="A1177" t="str">
            <v>2010.12.03</v>
          </cell>
          <cell r="B1177" t="str">
            <v>USDKZT_TOD</v>
          </cell>
          <cell r="C1177">
            <v>1</v>
          </cell>
          <cell r="D1177">
            <v>4568602976800</v>
          </cell>
          <cell r="E1177">
            <v>30948466000</v>
          </cell>
        </row>
        <row r="1178">
          <cell r="A1178" t="str">
            <v>2010.12.06</v>
          </cell>
          <cell r="B1178" t="str">
            <v>USDKZT_TOD</v>
          </cell>
          <cell r="C1178">
            <v>1</v>
          </cell>
          <cell r="D1178">
            <v>12373689007850</v>
          </cell>
          <cell r="E1178">
            <v>83853135000</v>
          </cell>
        </row>
        <row r="1179">
          <cell r="A1179" t="str">
            <v>2010.12.07</v>
          </cell>
          <cell r="B1179" t="str">
            <v>USDKZT_TOD</v>
          </cell>
          <cell r="C1179">
            <v>1</v>
          </cell>
          <cell r="D1179">
            <v>3519620186060</v>
          </cell>
          <cell r="E1179">
            <v>23863665000</v>
          </cell>
        </row>
        <row r="1180">
          <cell r="A1180" t="str">
            <v>2010.12.08</v>
          </cell>
          <cell r="B1180" t="str">
            <v>USDKZT_TOD</v>
          </cell>
          <cell r="C1180">
            <v>1</v>
          </cell>
          <cell r="D1180">
            <v>6743360950755</v>
          </cell>
          <cell r="E1180">
            <v>45736096500</v>
          </cell>
        </row>
        <row r="1181">
          <cell r="A1181" t="str">
            <v>2010.12.09</v>
          </cell>
          <cell r="B1181" t="str">
            <v>USDKZT_TOD</v>
          </cell>
          <cell r="C1181">
            <v>1</v>
          </cell>
          <cell r="D1181">
            <v>4680297636865</v>
          </cell>
          <cell r="E1181">
            <v>31754843500</v>
          </cell>
        </row>
        <row r="1182">
          <cell r="A1182" t="str">
            <v>2010.12.10</v>
          </cell>
          <cell r="B1182" t="str">
            <v>USDKZT_TOD</v>
          </cell>
          <cell r="C1182">
            <v>1</v>
          </cell>
          <cell r="D1182">
            <v>6571625004905</v>
          </cell>
          <cell r="E1182">
            <v>44586057500</v>
          </cell>
        </row>
        <row r="1183">
          <cell r="A1183" t="str">
            <v>2010.12.13</v>
          </cell>
          <cell r="B1183" t="str">
            <v>USDKZT_TOD</v>
          </cell>
          <cell r="C1183">
            <v>1</v>
          </cell>
          <cell r="D1183">
            <v>9313452232010</v>
          </cell>
          <cell r="E1183">
            <v>63224466000</v>
          </cell>
        </row>
        <row r="1184">
          <cell r="A1184" t="str">
            <v>2010.12.14</v>
          </cell>
          <cell r="B1184" t="str">
            <v>USDKZT_TOD</v>
          </cell>
          <cell r="C1184">
            <v>1</v>
          </cell>
          <cell r="D1184">
            <v>7121742088515</v>
          </cell>
          <cell r="E1184">
            <v>48327786500</v>
          </cell>
        </row>
        <row r="1185">
          <cell r="A1185" t="str">
            <v>2010.12.15</v>
          </cell>
          <cell r="B1185" t="str">
            <v>USDKZT_TOD</v>
          </cell>
          <cell r="C1185">
            <v>1</v>
          </cell>
          <cell r="D1185">
            <v>10333741611950</v>
          </cell>
          <cell r="E1185">
            <v>70086688000</v>
          </cell>
        </row>
        <row r="1186">
          <cell r="A1186" t="str">
            <v>2010.12.20</v>
          </cell>
          <cell r="B1186" t="str">
            <v>USDKZT_TOD</v>
          </cell>
          <cell r="C1186">
            <v>1</v>
          </cell>
          <cell r="D1186">
            <v>10532860106340</v>
          </cell>
          <cell r="E1186">
            <v>71488066000</v>
          </cell>
        </row>
        <row r="1187">
          <cell r="A1187" t="str">
            <v>2010.12.21</v>
          </cell>
          <cell r="B1187" t="str">
            <v>USDKZT_TOD</v>
          </cell>
          <cell r="C1187">
            <v>1</v>
          </cell>
          <cell r="D1187">
            <v>9840107528100</v>
          </cell>
          <cell r="E1187">
            <v>66823953000</v>
          </cell>
        </row>
        <row r="1188">
          <cell r="A1188" t="str">
            <v>2010.12.22</v>
          </cell>
          <cell r="B1188" t="str">
            <v>USDKZT_TOD</v>
          </cell>
          <cell r="C1188">
            <v>1</v>
          </cell>
          <cell r="D1188">
            <v>17131942160125</v>
          </cell>
          <cell r="E1188">
            <v>116388256500</v>
          </cell>
        </row>
        <row r="1189">
          <cell r="A1189" t="str">
            <v>2010.12.23</v>
          </cell>
          <cell r="B1189" t="str">
            <v>USDKZT_TOD</v>
          </cell>
          <cell r="C1189">
            <v>1</v>
          </cell>
          <cell r="D1189">
            <v>17918374775945</v>
          </cell>
          <cell r="E1189">
            <v>121779072500</v>
          </cell>
        </row>
        <row r="1190">
          <cell r="A1190" t="str">
            <v>2010.12.24</v>
          </cell>
          <cell r="B1190" t="str">
            <v>USDKZT_TOD</v>
          </cell>
          <cell r="C1190">
            <v>1</v>
          </cell>
          <cell r="D1190">
            <v>9331031109360</v>
          </cell>
          <cell r="E1190">
            <v>63398273000</v>
          </cell>
        </row>
        <row r="1191">
          <cell r="A1191" t="str">
            <v>2010.12.27</v>
          </cell>
          <cell r="B1191" t="str">
            <v>USDKZT_TOD</v>
          </cell>
          <cell r="C1191">
            <v>1</v>
          </cell>
          <cell r="D1191">
            <v>6775321602855</v>
          </cell>
          <cell r="E1191">
            <v>45951372500</v>
          </cell>
        </row>
        <row r="1192">
          <cell r="A1192" t="str">
            <v>2010.12.28</v>
          </cell>
          <cell r="B1192" t="str">
            <v>USDKZT_TOD</v>
          </cell>
          <cell r="C1192">
            <v>1</v>
          </cell>
          <cell r="D1192">
            <v>5551586160165</v>
          </cell>
          <cell r="E1192">
            <v>37654681500</v>
          </cell>
        </row>
        <row r="1193">
          <cell r="A1193" t="str">
            <v>2010.12.29</v>
          </cell>
          <cell r="B1193" t="str">
            <v>USDKZT_TOD</v>
          </cell>
          <cell r="C1193">
            <v>1</v>
          </cell>
          <cell r="D1193">
            <v>6796282315715</v>
          </cell>
          <cell r="E1193">
            <v>46096177500</v>
          </cell>
        </row>
        <row r="1194">
          <cell r="A1194" t="str">
            <v>2010.12.30</v>
          </cell>
          <cell r="B1194" t="str">
            <v>USDKZT_TOD</v>
          </cell>
          <cell r="C1194">
            <v>1</v>
          </cell>
          <cell r="D1194">
            <v>6724107700155</v>
          </cell>
          <cell r="E1194">
            <v>45615513500</v>
          </cell>
        </row>
        <row r="1195">
          <cell r="A1195" t="str">
            <v>2010.12.31</v>
          </cell>
          <cell r="B1195" t="str">
            <v>USDKZT_TOD</v>
          </cell>
          <cell r="C1195">
            <v>1</v>
          </cell>
          <cell r="D1195">
            <v>5927723600940</v>
          </cell>
          <cell r="E1195">
            <v>40183476000</v>
          </cell>
        </row>
        <row r="1196">
          <cell r="A1196" t="str">
            <v>2011.01.05</v>
          </cell>
          <cell r="B1196" t="str">
            <v>USDKZT_TOD</v>
          </cell>
          <cell r="C1196">
            <v>1</v>
          </cell>
          <cell r="D1196">
            <v>6392900865520</v>
          </cell>
          <cell r="E1196">
            <v>43434364000</v>
          </cell>
        </row>
        <row r="1197">
          <cell r="A1197" t="str">
            <v>2011.01.06</v>
          </cell>
          <cell r="B1197" t="str">
            <v>USDKZT_TOD</v>
          </cell>
          <cell r="C1197">
            <v>1</v>
          </cell>
          <cell r="D1197">
            <v>6104988536715</v>
          </cell>
          <cell r="E1197">
            <v>41492248500</v>
          </cell>
        </row>
        <row r="1198">
          <cell r="A1198" t="str">
            <v>2011.01.10</v>
          </cell>
          <cell r="B1198" t="str">
            <v>USDKZT_TOD</v>
          </cell>
          <cell r="C1198">
            <v>1</v>
          </cell>
          <cell r="D1198">
            <v>7320750872375</v>
          </cell>
          <cell r="E1198">
            <v>49688258500</v>
          </cell>
        </row>
        <row r="1199">
          <cell r="A1199" t="str">
            <v>2011.01.11</v>
          </cell>
          <cell r="B1199" t="str">
            <v>USDKZT_TOD</v>
          </cell>
          <cell r="C1199">
            <v>1</v>
          </cell>
          <cell r="D1199">
            <v>7276823059370</v>
          </cell>
          <cell r="E1199">
            <v>49406580000</v>
          </cell>
        </row>
        <row r="1200">
          <cell r="A1200" t="str">
            <v>2011.01.12</v>
          </cell>
          <cell r="B1200" t="str">
            <v>USDKZT_TOD</v>
          </cell>
          <cell r="C1200">
            <v>1</v>
          </cell>
          <cell r="D1200">
            <v>6338290713355</v>
          </cell>
          <cell r="E1200">
            <v>43013333500</v>
          </cell>
        </row>
        <row r="1201">
          <cell r="A1201" t="str">
            <v>2011.01.13</v>
          </cell>
          <cell r="B1201" t="str">
            <v>USDKZT_TOD</v>
          </cell>
          <cell r="C1201">
            <v>1</v>
          </cell>
          <cell r="D1201">
            <v>12485909582545</v>
          </cell>
          <cell r="E1201">
            <v>84885911500</v>
          </cell>
        </row>
        <row r="1202">
          <cell r="A1202" t="str">
            <v>2011.01.14</v>
          </cell>
          <cell r="B1202" t="str">
            <v>USDKZT_TOD</v>
          </cell>
          <cell r="C1202">
            <v>1</v>
          </cell>
          <cell r="D1202">
            <v>7246744741610</v>
          </cell>
          <cell r="E1202">
            <v>49282313000</v>
          </cell>
        </row>
        <row r="1203">
          <cell r="A1203" t="str">
            <v>2011.01.18</v>
          </cell>
          <cell r="B1203" t="str">
            <v>USDKZT_TOD</v>
          </cell>
          <cell r="C1203">
            <v>1</v>
          </cell>
          <cell r="D1203">
            <v>6616220095060</v>
          </cell>
          <cell r="E1203">
            <v>45002498000</v>
          </cell>
        </row>
        <row r="1204">
          <cell r="A1204" t="str">
            <v>2011.01.19</v>
          </cell>
          <cell r="B1204" t="str">
            <v>USDKZT_TOD</v>
          </cell>
          <cell r="C1204">
            <v>1</v>
          </cell>
          <cell r="D1204">
            <v>15148849253725</v>
          </cell>
          <cell r="E1204">
            <v>103090615500</v>
          </cell>
        </row>
        <row r="1205">
          <cell r="A1205" t="str">
            <v>2011.01.20</v>
          </cell>
          <cell r="B1205" t="str">
            <v>USDKZT_TOD</v>
          </cell>
          <cell r="C1205">
            <v>1</v>
          </cell>
          <cell r="D1205">
            <v>10022897929630</v>
          </cell>
          <cell r="E1205">
            <v>68232220000</v>
          </cell>
        </row>
        <row r="1206">
          <cell r="A1206" t="str">
            <v>2011.01.21</v>
          </cell>
          <cell r="B1206" t="str">
            <v>USDKZT_TOD</v>
          </cell>
          <cell r="C1206">
            <v>1</v>
          </cell>
          <cell r="D1206">
            <v>5600124126035</v>
          </cell>
          <cell r="E1206">
            <v>38099239500</v>
          </cell>
        </row>
        <row r="1207">
          <cell r="A1207" t="str">
            <v>2011.01.24</v>
          </cell>
          <cell r="B1207" t="str">
            <v>USDKZT_TOD</v>
          </cell>
          <cell r="C1207">
            <v>1</v>
          </cell>
          <cell r="D1207">
            <v>11600385541050</v>
          </cell>
          <cell r="E1207">
            <v>78992703000</v>
          </cell>
        </row>
        <row r="1208">
          <cell r="A1208" t="str">
            <v>2011.01.25</v>
          </cell>
          <cell r="B1208" t="str">
            <v>USDKZT_TOD</v>
          </cell>
          <cell r="C1208">
            <v>1</v>
          </cell>
          <cell r="D1208">
            <v>12126321988520</v>
          </cell>
          <cell r="E1208">
            <v>82578662000</v>
          </cell>
        </row>
        <row r="1209">
          <cell r="A1209" t="str">
            <v>2011.01.26</v>
          </cell>
          <cell r="B1209" t="str">
            <v>USDKZT_TOD</v>
          </cell>
          <cell r="C1209">
            <v>1</v>
          </cell>
          <cell r="D1209">
            <v>6240625156530</v>
          </cell>
          <cell r="E1209">
            <v>42497485000</v>
          </cell>
        </row>
        <row r="1210">
          <cell r="A1210" t="str">
            <v>2011.01.27</v>
          </cell>
          <cell r="B1210" t="str">
            <v>USDKZT_TOD</v>
          </cell>
          <cell r="C1210">
            <v>1</v>
          </cell>
          <cell r="D1210">
            <v>8316509489030</v>
          </cell>
          <cell r="E1210">
            <v>56654711000</v>
          </cell>
        </row>
        <row r="1211">
          <cell r="A1211" t="str">
            <v>2011.01.28</v>
          </cell>
          <cell r="B1211" t="str">
            <v>USDKZT_TOD</v>
          </cell>
          <cell r="C1211">
            <v>1</v>
          </cell>
          <cell r="D1211">
            <v>7108831255870</v>
          </cell>
          <cell r="E1211">
            <v>48416288000</v>
          </cell>
        </row>
        <row r="1212">
          <cell r="A1212" t="str">
            <v>2011.01.31</v>
          </cell>
          <cell r="B1212" t="str">
            <v>USDKZT_TOD</v>
          </cell>
          <cell r="C1212">
            <v>1</v>
          </cell>
          <cell r="D1212">
            <v>7918559018795</v>
          </cell>
          <cell r="E1212">
            <v>53886318500</v>
          </cell>
        </row>
        <row r="1213">
          <cell r="A1213" t="str">
            <v>2011.02.01</v>
          </cell>
          <cell r="B1213" t="str">
            <v>USDKZT_TOD</v>
          </cell>
          <cell r="C1213">
            <v>1</v>
          </cell>
          <cell r="D1213">
            <v>5700574804530</v>
          </cell>
          <cell r="E1213">
            <v>38793704000</v>
          </cell>
        </row>
        <row r="1214">
          <cell r="A1214" t="str">
            <v>2011.02.02</v>
          </cell>
          <cell r="B1214" t="str">
            <v>USDKZT_TOD</v>
          </cell>
          <cell r="C1214">
            <v>1</v>
          </cell>
          <cell r="D1214">
            <v>8369603201430</v>
          </cell>
          <cell r="E1214">
            <v>56993358000</v>
          </cell>
        </row>
        <row r="1215">
          <cell r="A1215" t="str">
            <v>2011.02.03</v>
          </cell>
          <cell r="B1215" t="str">
            <v>USDKZT_TOD</v>
          </cell>
          <cell r="C1215">
            <v>1</v>
          </cell>
          <cell r="D1215">
            <v>4352218947780</v>
          </cell>
          <cell r="E1215">
            <v>29657772000</v>
          </cell>
        </row>
        <row r="1216">
          <cell r="A1216" t="str">
            <v>2011.02.04</v>
          </cell>
          <cell r="B1216" t="str">
            <v>USDKZT_TOD</v>
          </cell>
          <cell r="C1216">
            <v>1</v>
          </cell>
          <cell r="D1216">
            <v>9440529379865</v>
          </cell>
          <cell r="E1216">
            <v>64307258500</v>
          </cell>
        </row>
        <row r="1217">
          <cell r="A1217" t="str">
            <v>2011.02.07</v>
          </cell>
          <cell r="B1217" t="str">
            <v>USDKZT_TOD</v>
          </cell>
          <cell r="C1217">
            <v>1</v>
          </cell>
          <cell r="D1217">
            <v>8585910896815</v>
          </cell>
          <cell r="E1217">
            <v>58511809500</v>
          </cell>
        </row>
        <row r="1218">
          <cell r="A1218" t="str">
            <v>2011.02.08</v>
          </cell>
          <cell r="B1218" t="str">
            <v>USDKZT_TOD</v>
          </cell>
          <cell r="C1218">
            <v>1</v>
          </cell>
          <cell r="D1218">
            <v>14150167295750</v>
          </cell>
          <cell r="E1218">
            <v>96503533000</v>
          </cell>
        </row>
        <row r="1219">
          <cell r="A1219" t="str">
            <v>2011.02.09</v>
          </cell>
          <cell r="B1219" t="str">
            <v>USDKZT_TOD</v>
          </cell>
          <cell r="C1219">
            <v>1</v>
          </cell>
          <cell r="D1219">
            <v>16020768867800</v>
          </cell>
          <cell r="E1219">
            <v>109385147000</v>
          </cell>
        </row>
        <row r="1220">
          <cell r="A1220" t="str">
            <v>2011.02.10</v>
          </cell>
          <cell r="B1220" t="str">
            <v>USDKZT_TOD</v>
          </cell>
          <cell r="C1220">
            <v>1</v>
          </cell>
          <cell r="D1220">
            <v>10525981363210</v>
          </cell>
          <cell r="E1220">
            <v>71894247000</v>
          </cell>
        </row>
        <row r="1221">
          <cell r="A1221" t="str">
            <v>2011.02.11</v>
          </cell>
          <cell r="B1221" t="str">
            <v>USDKZT_TOD</v>
          </cell>
          <cell r="C1221">
            <v>1</v>
          </cell>
          <cell r="D1221">
            <v>8836793734990</v>
          </cell>
          <cell r="E1221">
            <v>60349682000</v>
          </cell>
        </row>
        <row r="1222">
          <cell r="A1222" t="str">
            <v>2011.02.14</v>
          </cell>
          <cell r="B1222" t="str">
            <v>USDKZT_TOD</v>
          </cell>
          <cell r="C1222">
            <v>1</v>
          </cell>
          <cell r="D1222">
            <v>5373610923660</v>
          </cell>
          <cell r="E1222">
            <v>36692753000</v>
          </cell>
        </row>
        <row r="1223">
          <cell r="A1223" t="str">
            <v>2011.02.15</v>
          </cell>
          <cell r="B1223" t="str">
            <v>USDKZT_TOD</v>
          </cell>
          <cell r="C1223">
            <v>1</v>
          </cell>
          <cell r="D1223">
            <v>7808016160475</v>
          </cell>
          <cell r="E1223">
            <v>53351778500</v>
          </cell>
        </row>
        <row r="1224">
          <cell r="A1224" t="str">
            <v>2011.02.16</v>
          </cell>
          <cell r="B1224" t="str">
            <v>USDKZT_TOD</v>
          </cell>
          <cell r="C1224">
            <v>1</v>
          </cell>
          <cell r="D1224">
            <v>7934971708785</v>
          </cell>
          <cell r="E1224">
            <v>54217249500</v>
          </cell>
        </row>
        <row r="1225">
          <cell r="A1225" t="str">
            <v>2011.02.17</v>
          </cell>
          <cell r="B1225" t="str">
            <v>USDKZT_TOD</v>
          </cell>
          <cell r="C1225">
            <v>1</v>
          </cell>
          <cell r="D1225">
            <v>13856978310275</v>
          </cell>
          <cell r="E1225">
            <v>94730029500</v>
          </cell>
        </row>
        <row r="1226">
          <cell r="A1226" t="str">
            <v>2011.02.18</v>
          </cell>
          <cell r="B1226" t="str">
            <v>USDKZT_TOD</v>
          </cell>
          <cell r="C1226">
            <v>1</v>
          </cell>
          <cell r="D1226">
            <v>11181092418915</v>
          </cell>
          <cell r="E1226">
            <v>76488603500</v>
          </cell>
        </row>
        <row r="1227">
          <cell r="A1227" t="str">
            <v>2011.02.22</v>
          </cell>
          <cell r="B1227" t="str">
            <v>USDKZT_TOD</v>
          </cell>
          <cell r="C1227">
            <v>1</v>
          </cell>
          <cell r="D1227">
            <v>8763590070410</v>
          </cell>
          <cell r="E1227">
            <v>59960508000</v>
          </cell>
        </row>
        <row r="1228">
          <cell r="A1228" t="str">
            <v>2011.02.23</v>
          </cell>
          <cell r="B1228" t="str">
            <v>USDKZT_TOD</v>
          </cell>
          <cell r="C1228">
            <v>1</v>
          </cell>
          <cell r="D1228">
            <v>12290083821480</v>
          </cell>
          <cell r="E1228">
            <v>84130013000</v>
          </cell>
        </row>
        <row r="1229">
          <cell r="A1229" t="str">
            <v>2011.02.24</v>
          </cell>
          <cell r="B1229" t="str">
            <v>USDKZT_TOD</v>
          </cell>
          <cell r="C1229">
            <v>1</v>
          </cell>
          <cell r="D1229">
            <v>8500615124185</v>
          </cell>
          <cell r="E1229">
            <v>58216794500</v>
          </cell>
        </row>
        <row r="1230">
          <cell r="A1230" t="str">
            <v>2011.02.25</v>
          </cell>
          <cell r="B1230" t="str">
            <v>USDKZT_TOD</v>
          </cell>
          <cell r="C1230">
            <v>1</v>
          </cell>
          <cell r="D1230">
            <v>8330273984215</v>
          </cell>
          <cell r="E1230">
            <v>57053084500</v>
          </cell>
        </row>
        <row r="1231">
          <cell r="A1231" t="str">
            <v>2011.02.28</v>
          </cell>
          <cell r="B1231" t="str">
            <v>USDKZT_TOD</v>
          </cell>
          <cell r="C1231">
            <v>1</v>
          </cell>
          <cell r="D1231">
            <v>9363965386555</v>
          </cell>
          <cell r="E1231">
            <v>64129971500</v>
          </cell>
        </row>
        <row r="1232">
          <cell r="A1232" t="str">
            <v>2011.03.01</v>
          </cell>
          <cell r="B1232" t="str">
            <v>USDKZT_TOD</v>
          </cell>
          <cell r="C1232">
            <v>1</v>
          </cell>
          <cell r="D1232">
            <v>15060572205335</v>
          </cell>
          <cell r="E1232">
            <v>103228422500</v>
          </cell>
        </row>
        <row r="1233">
          <cell r="A1233" t="str">
            <v>2011.03.02</v>
          </cell>
          <cell r="B1233" t="str">
            <v>USDKZT_TOD</v>
          </cell>
          <cell r="C1233">
            <v>1</v>
          </cell>
          <cell r="D1233">
            <v>11065203494160</v>
          </cell>
          <cell r="E1233">
            <v>75869089000</v>
          </cell>
        </row>
        <row r="1234">
          <cell r="A1234" t="str">
            <v>2011.03.03</v>
          </cell>
          <cell r="B1234" t="str">
            <v>USDKZT_TOD</v>
          </cell>
          <cell r="C1234">
            <v>1</v>
          </cell>
          <cell r="D1234">
            <v>11947124318350</v>
          </cell>
          <cell r="E1234">
            <v>81955312000</v>
          </cell>
        </row>
        <row r="1235">
          <cell r="A1235" t="str">
            <v>2011.03.04</v>
          </cell>
          <cell r="B1235" t="str">
            <v>USDKZT_TOD</v>
          </cell>
          <cell r="C1235">
            <v>1</v>
          </cell>
          <cell r="D1235">
            <v>23342446134860</v>
          </cell>
          <cell r="E1235">
            <v>160250400000</v>
          </cell>
        </row>
        <row r="1236">
          <cell r="A1236" t="str">
            <v>2011.03.09</v>
          </cell>
          <cell r="B1236" t="str">
            <v>USDKZT_TOD</v>
          </cell>
          <cell r="C1236">
            <v>1</v>
          </cell>
          <cell r="D1236">
            <v>10269724087350</v>
          </cell>
          <cell r="E1236">
            <v>70502095000</v>
          </cell>
        </row>
        <row r="1237">
          <cell r="A1237" t="str">
            <v>2011.03.10</v>
          </cell>
          <cell r="B1237" t="str">
            <v>USDKZT_TOD</v>
          </cell>
          <cell r="C1237">
            <v>1</v>
          </cell>
          <cell r="D1237">
            <v>10752667652820</v>
          </cell>
          <cell r="E1237">
            <v>73867726000</v>
          </cell>
        </row>
        <row r="1238">
          <cell r="A1238" t="str">
            <v>2011.03.11</v>
          </cell>
          <cell r="B1238" t="str">
            <v>USDKZT_TOD</v>
          </cell>
          <cell r="C1238">
            <v>1</v>
          </cell>
          <cell r="D1238">
            <v>6826418915910</v>
          </cell>
          <cell r="E1238">
            <v>46836613000</v>
          </cell>
        </row>
        <row r="1239">
          <cell r="A1239" t="str">
            <v>2011.03.14</v>
          </cell>
          <cell r="B1239" t="str">
            <v>USDKZT_TOD</v>
          </cell>
          <cell r="C1239">
            <v>1</v>
          </cell>
          <cell r="D1239">
            <v>7305909649515</v>
          </cell>
          <cell r="E1239">
            <v>50055581500</v>
          </cell>
        </row>
        <row r="1240">
          <cell r="A1240" t="str">
            <v>2011.03.15</v>
          </cell>
          <cell r="B1240" t="str">
            <v>USDKZT_TOD</v>
          </cell>
          <cell r="C1240">
            <v>1</v>
          </cell>
          <cell r="D1240">
            <v>8356073652260</v>
          </cell>
          <cell r="E1240">
            <v>57229039000</v>
          </cell>
        </row>
        <row r="1241">
          <cell r="A1241" t="str">
            <v>2011.03.16</v>
          </cell>
          <cell r="B1241" t="str">
            <v>USDKZT_TOD</v>
          </cell>
          <cell r="C1241">
            <v>1</v>
          </cell>
          <cell r="D1241">
            <v>21948455818845</v>
          </cell>
          <cell r="E1241">
            <v>150669393500</v>
          </cell>
        </row>
        <row r="1242">
          <cell r="A1242" t="str">
            <v>2011.03.17</v>
          </cell>
          <cell r="B1242" t="str">
            <v>USDKZT_TOD</v>
          </cell>
          <cell r="C1242">
            <v>1</v>
          </cell>
          <cell r="D1242">
            <v>8070868867030</v>
          </cell>
          <cell r="E1242">
            <v>55350714000</v>
          </cell>
        </row>
        <row r="1243">
          <cell r="A1243" t="str">
            <v>2011.03.18</v>
          </cell>
          <cell r="B1243" t="str">
            <v>USDKZT_TOD</v>
          </cell>
          <cell r="C1243">
            <v>1</v>
          </cell>
          <cell r="D1243">
            <v>8954801055520</v>
          </cell>
          <cell r="E1243">
            <v>61392794000</v>
          </cell>
        </row>
        <row r="1244">
          <cell r="A1244" t="str">
            <v>2011.03.24</v>
          </cell>
          <cell r="B1244" t="str">
            <v>USDKZT_TOD</v>
          </cell>
          <cell r="C1244">
            <v>1</v>
          </cell>
          <cell r="D1244">
            <v>8526974977385</v>
          </cell>
          <cell r="E1244">
            <v>58391010500</v>
          </cell>
        </row>
        <row r="1245">
          <cell r="A1245" t="str">
            <v>2011.03.25</v>
          </cell>
          <cell r="B1245" t="str">
            <v>USDKZT_TOD</v>
          </cell>
          <cell r="C1245">
            <v>1</v>
          </cell>
          <cell r="D1245">
            <v>8429082821480</v>
          </cell>
          <cell r="E1245">
            <v>57909491000</v>
          </cell>
        </row>
        <row r="1246">
          <cell r="A1246" t="str">
            <v>2011.03.28</v>
          </cell>
          <cell r="B1246" t="str">
            <v>USDKZT_TOD</v>
          </cell>
          <cell r="C1246">
            <v>1</v>
          </cell>
          <cell r="D1246">
            <v>7296733943985</v>
          </cell>
          <cell r="E1246">
            <v>50122504500</v>
          </cell>
        </row>
        <row r="1247">
          <cell r="A1247" t="str">
            <v>2011.03.29</v>
          </cell>
          <cell r="B1247" t="str">
            <v>USDKZT_TOD</v>
          </cell>
          <cell r="C1247">
            <v>1</v>
          </cell>
          <cell r="D1247">
            <v>6128395094665</v>
          </cell>
          <cell r="E1247">
            <v>42080869500</v>
          </cell>
        </row>
        <row r="1248">
          <cell r="A1248" t="str">
            <v>2011.03.30</v>
          </cell>
          <cell r="B1248" t="str">
            <v>USDKZT_TOD</v>
          </cell>
          <cell r="C1248">
            <v>1</v>
          </cell>
          <cell r="D1248">
            <v>5554481428490</v>
          </cell>
          <cell r="E1248">
            <v>38118923000</v>
          </cell>
        </row>
        <row r="1249">
          <cell r="A1249" t="str">
            <v>2011.03.31</v>
          </cell>
          <cell r="B1249" t="str">
            <v>USDKZT_TOD</v>
          </cell>
          <cell r="C1249">
            <v>1</v>
          </cell>
          <cell r="D1249">
            <v>7351478049125</v>
          </cell>
          <cell r="E1249">
            <v>50452444500</v>
          </cell>
        </row>
        <row r="1250">
          <cell r="A1250" t="str">
            <v>2011.04.01</v>
          </cell>
          <cell r="B1250" t="str">
            <v>USDKZT_TOD</v>
          </cell>
          <cell r="C1250">
            <v>1</v>
          </cell>
          <cell r="D1250">
            <v>3778713741280</v>
          </cell>
          <cell r="E1250">
            <v>25938388000</v>
          </cell>
        </row>
        <row r="1251">
          <cell r="A1251" t="str">
            <v>2011.04.04</v>
          </cell>
          <cell r="B1251" t="str">
            <v>USDKZT_TOD</v>
          </cell>
          <cell r="C1251">
            <v>1</v>
          </cell>
          <cell r="D1251">
            <v>8588086114400</v>
          </cell>
          <cell r="E1251">
            <v>58906840000</v>
          </cell>
        </row>
        <row r="1252">
          <cell r="A1252" t="str">
            <v>2011.04.05</v>
          </cell>
          <cell r="B1252" t="str">
            <v>USDKZT_TOD</v>
          </cell>
          <cell r="C1252">
            <v>1</v>
          </cell>
          <cell r="D1252">
            <v>5232538110675</v>
          </cell>
          <cell r="E1252">
            <v>35932278500</v>
          </cell>
        </row>
        <row r="1253">
          <cell r="A1253" t="str">
            <v>2011.04.06</v>
          </cell>
          <cell r="B1253" t="str">
            <v>USDKZT_TOD</v>
          </cell>
          <cell r="C1253">
            <v>1</v>
          </cell>
          <cell r="D1253">
            <v>13056428376255</v>
          </cell>
          <cell r="E1253">
            <v>89776011500</v>
          </cell>
        </row>
        <row r="1254">
          <cell r="A1254" t="str">
            <v>2011.04.07</v>
          </cell>
          <cell r="B1254" t="str">
            <v>USDKZT_TOD</v>
          </cell>
          <cell r="C1254">
            <v>1</v>
          </cell>
          <cell r="D1254">
            <v>7535989259965</v>
          </cell>
          <cell r="E1254">
            <v>51814052500</v>
          </cell>
        </row>
        <row r="1255">
          <cell r="A1255" t="str">
            <v>2011.04.08</v>
          </cell>
          <cell r="B1255" t="str">
            <v>USDKZT_TOD</v>
          </cell>
          <cell r="C1255">
            <v>1</v>
          </cell>
          <cell r="D1255">
            <v>6282374811730</v>
          </cell>
          <cell r="E1255">
            <v>43202934000</v>
          </cell>
        </row>
        <row r="1256">
          <cell r="A1256" t="str">
            <v>2011.04.11</v>
          </cell>
          <cell r="B1256" t="str">
            <v>USDKZT_TOD</v>
          </cell>
          <cell r="C1256">
            <v>1</v>
          </cell>
          <cell r="D1256">
            <v>4144659737200</v>
          </cell>
          <cell r="E1256">
            <v>28501811000</v>
          </cell>
        </row>
        <row r="1257">
          <cell r="A1257" t="str">
            <v>2011.04.12</v>
          </cell>
          <cell r="B1257" t="str">
            <v>USDKZT_TOD</v>
          </cell>
          <cell r="C1257">
            <v>1</v>
          </cell>
          <cell r="D1257">
            <v>7346820922500</v>
          </cell>
          <cell r="E1257">
            <v>50534690000</v>
          </cell>
        </row>
        <row r="1258">
          <cell r="A1258" t="str">
            <v>2011.04.14</v>
          </cell>
          <cell r="B1258" t="str">
            <v>USDKZT_TOD</v>
          </cell>
          <cell r="C1258">
            <v>1</v>
          </cell>
          <cell r="D1258">
            <v>6998529237515</v>
          </cell>
          <cell r="E1258">
            <v>48159241500</v>
          </cell>
        </row>
        <row r="1259">
          <cell r="A1259" t="str">
            <v>2011.04.15</v>
          </cell>
          <cell r="B1259" t="str">
            <v>USDKZT_TOD</v>
          </cell>
          <cell r="C1259">
            <v>1</v>
          </cell>
          <cell r="D1259">
            <v>14044326314500</v>
          </cell>
          <cell r="E1259">
            <v>96666397000</v>
          </cell>
        </row>
        <row r="1260">
          <cell r="A1260" t="str">
            <v>2011.04.18</v>
          </cell>
          <cell r="B1260" t="str">
            <v>USDKZT_TOD</v>
          </cell>
          <cell r="C1260">
            <v>1</v>
          </cell>
          <cell r="D1260">
            <v>8987854216680</v>
          </cell>
          <cell r="E1260">
            <v>61830271000</v>
          </cell>
        </row>
        <row r="1261">
          <cell r="A1261" t="str">
            <v>2011.04.19</v>
          </cell>
          <cell r="B1261" t="str">
            <v>USDKZT_TOD</v>
          </cell>
          <cell r="C1261">
            <v>1</v>
          </cell>
          <cell r="D1261">
            <v>8854510254455</v>
          </cell>
          <cell r="E1261">
            <v>60851916500</v>
          </cell>
        </row>
        <row r="1262">
          <cell r="A1262" t="str">
            <v>2011.04.20</v>
          </cell>
          <cell r="B1262" t="str">
            <v>USDKZT_TOD</v>
          </cell>
          <cell r="C1262">
            <v>1</v>
          </cell>
          <cell r="D1262">
            <v>6221455978860</v>
          </cell>
          <cell r="E1262">
            <v>42749884000</v>
          </cell>
        </row>
        <row r="1263">
          <cell r="A1263" t="str">
            <v>2011.04.21</v>
          </cell>
          <cell r="B1263" t="str">
            <v>USDKZT_TOD</v>
          </cell>
          <cell r="C1263">
            <v>1</v>
          </cell>
          <cell r="D1263">
            <v>12898844456965</v>
          </cell>
          <cell r="E1263">
            <v>88783349500</v>
          </cell>
        </row>
        <row r="1264">
          <cell r="A1264" t="str">
            <v>2011.04.22</v>
          </cell>
          <cell r="B1264" t="str">
            <v>USDKZT_TOD</v>
          </cell>
          <cell r="C1264">
            <v>1</v>
          </cell>
          <cell r="D1264">
            <v>9419267271385</v>
          </cell>
          <cell r="E1264">
            <v>64822331500</v>
          </cell>
        </row>
        <row r="1265">
          <cell r="A1265" t="str">
            <v>2011.04.25</v>
          </cell>
          <cell r="B1265" t="str">
            <v>USDKZT_TOD</v>
          </cell>
          <cell r="C1265">
            <v>1</v>
          </cell>
          <cell r="D1265">
            <v>7086613463655</v>
          </cell>
          <cell r="E1265">
            <v>48738410500</v>
          </cell>
        </row>
        <row r="1266">
          <cell r="A1266" t="str">
            <v>2011.04.26</v>
          </cell>
          <cell r="B1266" t="str">
            <v>USDKZT_TOD</v>
          </cell>
          <cell r="C1266">
            <v>1</v>
          </cell>
          <cell r="D1266">
            <v>6728534890170</v>
          </cell>
          <cell r="E1266">
            <v>46249336000</v>
          </cell>
        </row>
        <row r="1267">
          <cell r="A1267" t="str">
            <v>2011.04.27</v>
          </cell>
          <cell r="B1267" t="str">
            <v>USDKZT_TOD</v>
          </cell>
          <cell r="C1267">
            <v>1</v>
          </cell>
          <cell r="D1267">
            <v>5962528411315</v>
          </cell>
          <cell r="E1267">
            <v>41001641500</v>
          </cell>
        </row>
        <row r="1268">
          <cell r="A1268" t="str">
            <v>2011.04.28</v>
          </cell>
          <cell r="B1268" t="str">
            <v>USDKZT_TOD</v>
          </cell>
          <cell r="C1268">
            <v>1</v>
          </cell>
          <cell r="D1268">
            <v>9066155083515</v>
          </cell>
          <cell r="E1268">
            <v>62277610500</v>
          </cell>
        </row>
        <row r="1269">
          <cell r="A1269" t="str">
            <v>2011.04.29</v>
          </cell>
          <cell r="B1269" t="str">
            <v>USDKZT_TOD</v>
          </cell>
          <cell r="C1269">
            <v>1</v>
          </cell>
          <cell r="D1269">
            <v>7632273961445</v>
          </cell>
          <cell r="E1269">
            <v>52388581500</v>
          </cell>
        </row>
        <row r="1270">
          <cell r="A1270" t="str">
            <v>2011.05.03</v>
          </cell>
          <cell r="B1270" t="str">
            <v>USDKZT_TOD</v>
          </cell>
          <cell r="C1270">
            <v>1</v>
          </cell>
          <cell r="D1270">
            <v>6814360244855</v>
          </cell>
          <cell r="E1270">
            <v>46729662500</v>
          </cell>
        </row>
        <row r="1271">
          <cell r="A1271" t="str">
            <v>2011.05.04</v>
          </cell>
          <cell r="B1271" t="str">
            <v>USDKZT_TOD</v>
          </cell>
          <cell r="C1271">
            <v>1</v>
          </cell>
          <cell r="D1271">
            <v>5026349896415</v>
          </cell>
          <cell r="E1271">
            <v>34474339500</v>
          </cell>
        </row>
        <row r="1272">
          <cell r="A1272" t="str">
            <v>2011.05.05</v>
          </cell>
          <cell r="B1272" t="str">
            <v>USDKZT_TOD</v>
          </cell>
          <cell r="C1272">
            <v>1</v>
          </cell>
          <cell r="D1272">
            <v>6726390218365</v>
          </cell>
          <cell r="E1272">
            <v>46180101500</v>
          </cell>
        </row>
        <row r="1273">
          <cell r="A1273" t="str">
            <v>2011.05.06</v>
          </cell>
          <cell r="B1273" t="str">
            <v>USDKZT_TOD</v>
          </cell>
          <cell r="C1273">
            <v>1</v>
          </cell>
          <cell r="D1273">
            <v>4640518206505</v>
          </cell>
          <cell r="E1273">
            <v>31842630500</v>
          </cell>
        </row>
        <row r="1274">
          <cell r="A1274" t="str">
            <v>2011.05.10</v>
          </cell>
          <cell r="B1274" t="str">
            <v>USDKZT_TOD</v>
          </cell>
          <cell r="C1274">
            <v>1</v>
          </cell>
          <cell r="D1274">
            <v>8120546513105</v>
          </cell>
          <cell r="E1274">
            <v>55677805500</v>
          </cell>
        </row>
        <row r="1275">
          <cell r="A1275" t="str">
            <v>2011.05.11</v>
          </cell>
          <cell r="B1275" t="str">
            <v>USDKZT_TOD</v>
          </cell>
          <cell r="C1275">
            <v>1</v>
          </cell>
          <cell r="D1275">
            <v>5336954180075</v>
          </cell>
          <cell r="E1275">
            <v>36618432500</v>
          </cell>
        </row>
        <row r="1276">
          <cell r="A1276" t="str">
            <v>2011.05.12</v>
          </cell>
          <cell r="B1276" t="str">
            <v>USDKZT_TOD</v>
          </cell>
          <cell r="C1276">
            <v>1</v>
          </cell>
          <cell r="D1276">
            <v>7718666773765</v>
          </cell>
          <cell r="E1276">
            <v>52950968500</v>
          </cell>
        </row>
        <row r="1277">
          <cell r="A1277" t="str">
            <v>2011.05.13</v>
          </cell>
          <cell r="B1277" t="str">
            <v>USDKZT_TOD</v>
          </cell>
          <cell r="C1277">
            <v>1</v>
          </cell>
          <cell r="D1277">
            <v>7918081553265</v>
          </cell>
          <cell r="E1277">
            <v>54320092500</v>
          </cell>
        </row>
        <row r="1278">
          <cell r="A1278" t="str">
            <v>2011.05.16</v>
          </cell>
          <cell r="B1278" t="str">
            <v>USDKZT_TOD</v>
          </cell>
          <cell r="C1278">
            <v>1</v>
          </cell>
          <cell r="D1278">
            <v>8510918538235</v>
          </cell>
          <cell r="E1278">
            <v>58379764500</v>
          </cell>
        </row>
        <row r="1279">
          <cell r="A1279" t="str">
            <v>2011.05.17</v>
          </cell>
          <cell r="B1279" t="str">
            <v>USDKZT_TOD</v>
          </cell>
          <cell r="C1279">
            <v>1</v>
          </cell>
          <cell r="D1279">
            <v>5993859301930</v>
          </cell>
          <cell r="E1279">
            <v>41120161000</v>
          </cell>
        </row>
        <row r="1280">
          <cell r="A1280" t="str">
            <v>2011.05.18</v>
          </cell>
          <cell r="B1280" t="str">
            <v>USDKZT_TOD</v>
          </cell>
          <cell r="C1280">
            <v>1</v>
          </cell>
          <cell r="D1280">
            <v>11146393136430</v>
          </cell>
          <cell r="E1280">
            <v>76562963000</v>
          </cell>
        </row>
        <row r="1281">
          <cell r="A1281" t="str">
            <v>2011.05.19</v>
          </cell>
          <cell r="B1281" t="str">
            <v>USDKZT_TOD</v>
          </cell>
          <cell r="C1281">
            <v>1</v>
          </cell>
          <cell r="D1281">
            <v>5599000979445</v>
          </cell>
          <cell r="E1281">
            <v>38490200500</v>
          </cell>
        </row>
        <row r="1282">
          <cell r="A1282" t="str">
            <v>2011.05.20</v>
          </cell>
          <cell r="B1282" t="str">
            <v>USDKZT_TOD</v>
          </cell>
          <cell r="C1282">
            <v>1</v>
          </cell>
          <cell r="D1282">
            <v>7053849095705</v>
          </cell>
          <cell r="E1282">
            <v>48542115500</v>
          </cell>
        </row>
        <row r="1283">
          <cell r="A1283" t="str">
            <v>2011.05.23</v>
          </cell>
          <cell r="B1283" t="str">
            <v>USDKZT_TOD</v>
          </cell>
          <cell r="C1283">
            <v>1</v>
          </cell>
          <cell r="D1283">
            <v>8115670653165</v>
          </cell>
          <cell r="E1283">
            <v>55864843500</v>
          </cell>
        </row>
        <row r="1284">
          <cell r="A1284" t="str">
            <v>2011.05.24</v>
          </cell>
          <cell r="B1284" t="str">
            <v>USDKZT_TOD</v>
          </cell>
          <cell r="C1284">
            <v>1</v>
          </cell>
          <cell r="D1284">
            <v>8483731684645</v>
          </cell>
          <cell r="E1284">
            <v>58359165500</v>
          </cell>
        </row>
        <row r="1285">
          <cell r="A1285" t="str">
            <v>2011.05.25</v>
          </cell>
          <cell r="B1285" t="str">
            <v>USDKZT_TOD</v>
          </cell>
          <cell r="C1285">
            <v>1</v>
          </cell>
          <cell r="D1285">
            <v>8506831977980</v>
          </cell>
          <cell r="E1285">
            <v>58562182000</v>
          </cell>
        </row>
        <row r="1286">
          <cell r="A1286" t="str">
            <v>2011.05.26</v>
          </cell>
          <cell r="B1286" t="str">
            <v>USDKZT_TOD</v>
          </cell>
          <cell r="C1286">
            <v>1</v>
          </cell>
          <cell r="D1286">
            <v>8583652446340</v>
          </cell>
          <cell r="E1286">
            <v>59124380000</v>
          </cell>
        </row>
        <row r="1287">
          <cell r="A1287" t="str">
            <v>2011.05.27</v>
          </cell>
          <cell r="B1287" t="str">
            <v>USDKZT_TOD</v>
          </cell>
          <cell r="C1287">
            <v>1</v>
          </cell>
          <cell r="D1287">
            <v>4099358363585</v>
          </cell>
          <cell r="E1287">
            <v>28204262500</v>
          </cell>
        </row>
        <row r="1288">
          <cell r="A1288" t="str">
            <v>2011.05.31</v>
          </cell>
          <cell r="B1288" t="str">
            <v>USDKZT_TOD</v>
          </cell>
          <cell r="C1288">
            <v>1</v>
          </cell>
          <cell r="D1288">
            <v>5845080349930</v>
          </cell>
          <cell r="E1288">
            <v>40190643000</v>
          </cell>
        </row>
        <row r="1289">
          <cell r="A1289" t="str">
            <v>2011.06.01</v>
          </cell>
          <cell r="B1289" t="str">
            <v>USDKZT_TOD</v>
          </cell>
          <cell r="C1289">
            <v>1</v>
          </cell>
          <cell r="D1289">
            <v>5941550391590</v>
          </cell>
          <cell r="E1289">
            <v>40874978000</v>
          </cell>
        </row>
        <row r="1290">
          <cell r="A1290" t="str">
            <v>2011.06.02</v>
          </cell>
          <cell r="B1290" t="str">
            <v>USDKZT_TOD</v>
          </cell>
          <cell r="C1290">
            <v>1</v>
          </cell>
          <cell r="D1290">
            <v>5993723415005</v>
          </cell>
          <cell r="E1290">
            <v>41188873500</v>
          </cell>
        </row>
        <row r="1291">
          <cell r="A1291" t="str">
            <v>2011.06.03</v>
          </cell>
          <cell r="B1291" t="str">
            <v>USDKZT_TOD</v>
          </cell>
          <cell r="C1291">
            <v>1</v>
          </cell>
          <cell r="D1291">
            <v>7120084383950</v>
          </cell>
          <cell r="E1291">
            <v>48911637000</v>
          </cell>
        </row>
        <row r="1292">
          <cell r="A1292" t="str">
            <v>2011.06.06</v>
          </cell>
          <cell r="B1292" t="str">
            <v>USDKZT_TOD</v>
          </cell>
          <cell r="C1292">
            <v>1</v>
          </cell>
          <cell r="D1292">
            <v>4410994983950</v>
          </cell>
          <cell r="E1292">
            <v>30315519000</v>
          </cell>
        </row>
        <row r="1293">
          <cell r="A1293" t="str">
            <v>2011.06.07</v>
          </cell>
          <cell r="B1293" t="str">
            <v>USDKZT_TOD</v>
          </cell>
          <cell r="C1293">
            <v>1</v>
          </cell>
          <cell r="D1293">
            <v>6730258739720</v>
          </cell>
          <cell r="E1293">
            <v>46266172000</v>
          </cell>
        </row>
        <row r="1294">
          <cell r="A1294" t="str">
            <v>2011.06.08</v>
          </cell>
          <cell r="B1294" t="str">
            <v>USDKZT_TOD</v>
          </cell>
          <cell r="C1294">
            <v>1</v>
          </cell>
          <cell r="D1294">
            <v>5550649558145</v>
          </cell>
          <cell r="E1294">
            <v>38153083500</v>
          </cell>
        </row>
        <row r="1295">
          <cell r="A1295" t="str">
            <v>2011.06.09</v>
          </cell>
          <cell r="B1295" t="str">
            <v>USDKZT_TOD</v>
          </cell>
          <cell r="C1295">
            <v>1</v>
          </cell>
          <cell r="D1295">
            <v>5195176079680</v>
          </cell>
          <cell r="E1295">
            <v>35702050000</v>
          </cell>
        </row>
        <row r="1296">
          <cell r="A1296" t="str">
            <v>2011.06.10</v>
          </cell>
          <cell r="B1296" t="str">
            <v>USDKZT_TOD</v>
          </cell>
          <cell r="C1296">
            <v>1</v>
          </cell>
          <cell r="D1296">
            <v>3924033178325</v>
          </cell>
          <cell r="E1296">
            <v>26965224500</v>
          </cell>
        </row>
        <row r="1297">
          <cell r="A1297" t="str">
            <v>2011.06.13</v>
          </cell>
          <cell r="B1297" t="str">
            <v>USDKZT_TOD</v>
          </cell>
          <cell r="C1297">
            <v>1</v>
          </cell>
          <cell r="D1297">
            <v>4314633902290</v>
          </cell>
          <cell r="E1297">
            <v>29595109000</v>
          </cell>
        </row>
        <row r="1298">
          <cell r="A1298" t="str">
            <v>2011.06.14</v>
          </cell>
          <cell r="B1298" t="str">
            <v>USDKZT_TOD</v>
          </cell>
          <cell r="C1298">
            <v>1</v>
          </cell>
          <cell r="D1298">
            <v>2603807066505</v>
          </cell>
          <cell r="E1298">
            <v>17859628500</v>
          </cell>
        </row>
        <row r="1299">
          <cell r="A1299" t="str">
            <v>2011.06.15</v>
          </cell>
          <cell r="B1299" t="str">
            <v>USDKZT_TOD</v>
          </cell>
          <cell r="C1299">
            <v>1</v>
          </cell>
          <cell r="D1299">
            <v>9837610101590</v>
          </cell>
          <cell r="E1299">
            <v>67503931000</v>
          </cell>
        </row>
        <row r="1300">
          <cell r="A1300" t="str">
            <v>2011.06.16</v>
          </cell>
          <cell r="B1300" t="str">
            <v>USDKZT_TOD</v>
          </cell>
          <cell r="C1300">
            <v>1</v>
          </cell>
          <cell r="D1300">
            <v>9472721583265</v>
          </cell>
          <cell r="E1300">
            <v>64984122500</v>
          </cell>
        </row>
        <row r="1301">
          <cell r="A1301" t="str">
            <v>2011.06.17</v>
          </cell>
          <cell r="B1301" t="str">
            <v>USDKZT_TOD</v>
          </cell>
          <cell r="C1301">
            <v>1</v>
          </cell>
          <cell r="D1301">
            <v>7951588588120</v>
          </cell>
          <cell r="E1301">
            <v>54478714000</v>
          </cell>
        </row>
        <row r="1302">
          <cell r="A1302" t="str">
            <v>2011.06.20</v>
          </cell>
          <cell r="B1302" t="str">
            <v>USDKZT_TOD</v>
          </cell>
          <cell r="C1302">
            <v>1</v>
          </cell>
          <cell r="D1302">
            <v>6733074789220</v>
          </cell>
          <cell r="E1302">
            <v>46104573000</v>
          </cell>
        </row>
        <row r="1303">
          <cell r="A1303" t="str">
            <v>2011.06.21</v>
          </cell>
          <cell r="B1303" t="str">
            <v>USDKZT_TOD</v>
          </cell>
          <cell r="C1303">
            <v>1</v>
          </cell>
          <cell r="D1303">
            <v>5930011854160</v>
          </cell>
          <cell r="E1303">
            <v>40638747000</v>
          </cell>
        </row>
        <row r="1304">
          <cell r="A1304" t="str">
            <v>2011.06.22</v>
          </cell>
          <cell r="B1304" t="str">
            <v>USDKZT_TOD</v>
          </cell>
          <cell r="C1304">
            <v>1</v>
          </cell>
          <cell r="D1304">
            <v>4776416300545</v>
          </cell>
          <cell r="E1304">
            <v>32727835500</v>
          </cell>
        </row>
        <row r="1305">
          <cell r="A1305" t="str">
            <v>2011.06.23</v>
          </cell>
          <cell r="B1305" t="str">
            <v>USDKZT_TOD</v>
          </cell>
          <cell r="C1305">
            <v>1</v>
          </cell>
          <cell r="D1305">
            <v>6289864343975</v>
          </cell>
          <cell r="E1305">
            <v>43075629500</v>
          </cell>
        </row>
        <row r="1306">
          <cell r="A1306" t="str">
            <v>2011.06.24</v>
          </cell>
          <cell r="B1306" t="str">
            <v>USDKZT_TOD</v>
          </cell>
          <cell r="C1306">
            <v>1</v>
          </cell>
          <cell r="D1306">
            <v>9449167928890</v>
          </cell>
          <cell r="E1306">
            <v>64655330000</v>
          </cell>
        </row>
        <row r="1307">
          <cell r="A1307" t="str">
            <v>2011.06.27</v>
          </cell>
          <cell r="B1307" t="str">
            <v>USDKZT_TOD</v>
          </cell>
          <cell r="C1307">
            <v>1</v>
          </cell>
          <cell r="D1307">
            <v>11164053432435</v>
          </cell>
          <cell r="E1307">
            <v>76317011500</v>
          </cell>
        </row>
        <row r="1308">
          <cell r="A1308" t="str">
            <v>2011.06.28</v>
          </cell>
          <cell r="B1308" t="str">
            <v>USDKZT_TOD</v>
          </cell>
          <cell r="C1308">
            <v>1</v>
          </cell>
          <cell r="D1308">
            <v>15526263517230</v>
          </cell>
          <cell r="E1308">
            <v>106078549000</v>
          </cell>
        </row>
        <row r="1309">
          <cell r="A1309" t="str">
            <v>2011.06.29</v>
          </cell>
          <cell r="B1309" t="str">
            <v>USDKZT_TOD</v>
          </cell>
          <cell r="C1309">
            <v>1</v>
          </cell>
          <cell r="D1309">
            <v>4864049346360</v>
          </cell>
          <cell r="E1309">
            <v>33276121000</v>
          </cell>
        </row>
        <row r="1310">
          <cell r="A1310" t="str">
            <v>2011.06.30</v>
          </cell>
          <cell r="B1310" t="str">
            <v>USDKZT_TOD</v>
          </cell>
          <cell r="C1310">
            <v>1</v>
          </cell>
          <cell r="D1310">
            <v>8051103816890</v>
          </cell>
          <cell r="E1310">
            <v>55184498000</v>
          </cell>
        </row>
        <row r="1311">
          <cell r="A1311" t="str">
            <v>2011.07.01</v>
          </cell>
          <cell r="B1311" t="str">
            <v>USDKZT_TOD</v>
          </cell>
          <cell r="C1311">
            <v>1</v>
          </cell>
          <cell r="D1311">
            <v>7243828165655</v>
          </cell>
          <cell r="E1311">
            <v>49682334500</v>
          </cell>
        </row>
        <row r="1312">
          <cell r="A1312" t="str">
            <v>2011.07.05</v>
          </cell>
          <cell r="B1312" t="str">
            <v>USDKZT_TOD</v>
          </cell>
          <cell r="C1312">
            <v>1</v>
          </cell>
          <cell r="D1312">
            <v>11141441681340</v>
          </cell>
          <cell r="E1312">
            <v>76473147000</v>
          </cell>
        </row>
        <row r="1313">
          <cell r="A1313" t="str">
            <v>2011.07.07</v>
          </cell>
          <cell r="B1313" t="str">
            <v>USDKZT_TOD</v>
          </cell>
          <cell r="C1313">
            <v>1</v>
          </cell>
          <cell r="D1313">
            <v>5801440424820</v>
          </cell>
          <cell r="E1313">
            <v>39866081000</v>
          </cell>
        </row>
        <row r="1314">
          <cell r="A1314" t="str">
            <v>2011.07.08</v>
          </cell>
          <cell r="B1314" t="str">
            <v>USDKZT_TOD</v>
          </cell>
          <cell r="C1314">
            <v>1</v>
          </cell>
          <cell r="D1314">
            <v>7894369125315</v>
          </cell>
          <cell r="E1314">
            <v>54271436500</v>
          </cell>
        </row>
        <row r="1315">
          <cell r="A1315" t="str">
            <v>2011.07.11</v>
          </cell>
          <cell r="B1315" t="str">
            <v>USDKZT_TOD</v>
          </cell>
          <cell r="C1315">
            <v>1</v>
          </cell>
          <cell r="D1315">
            <v>3298377563650</v>
          </cell>
          <cell r="E1315">
            <v>22643601000</v>
          </cell>
        </row>
        <row r="1316">
          <cell r="A1316" t="str">
            <v>2011.07.12</v>
          </cell>
          <cell r="B1316" t="str">
            <v>USDKZT_TOD</v>
          </cell>
          <cell r="C1316">
            <v>1</v>
          </cell>
          <cell r="D1316">
            <v>7662248946855</v>
          </cell>
          <cell r="E1316">
            <v>52400051500</v>
          </cell>
        </row>
        <row r="1317">
          <cell r="A1317" t="str">
            <v>2011.07.13</v>
          </cell>
          <cell r="B1317" t="str">
            <v>USDKZT_TOD</v>
          </cell>
          <cell r="C1317">
            <v>1</v>
          </cell>
          <cell r="D1317">
            <v>8166434526560</v>
          </cell>
          <cell r="E1317">
            <v>55875107000</v>
          </cell>
        </row>
        <row r="1318">
          <cell r="A1318" t="str">
            <v>2011.07.14</v>
          </cell>
          <cell r="B1318" t="str">
            <v>USDKZT_TOD</v>
          </cell>
          <cell r="C1318">
            <v>1</v>
          </cell>
          <cell r="D1318">
            <v>7035350700125</v>
          </cell>
          <cell r="E1318">
            <v>48117912500</v>
          </cell>
        </row>
        <row r="1319">
          <cell r="A1319" t="str">
            <v>2011.07.15</v>
          </cell>
          <cell r="B1319" t="str">
            <v>USDKZT_TOD</v>
          </cell>
          <cell r="C1319">
            <v>1</v>
          </cell>
          <cell r="D1319">
            <v>10101878216215</v>
          </cell>
          <cell r="E1319">
            <v>69182868500</v>
          </cell>
        </row>
        <row r="1320">
          <cell r="A1320" t="str">
            <v>2011.07.18</v>
          </cell>
          <cell r="B1320" t="str">
            <v>USDKZT_TOD</v>
          </cell>
          <cell r="C1320">
            <v>1</v>
          </cell>
          <cell r="D1320">
            <v>5815692848035</v>
          </cell>
          <cell r="E1320">
            <v>39856694500</v>
          </cell>
        </row>
        <row r="1321">
          <cell r="A1321" t="str">
            <v>2011.07.19</v>
          </cell>
          <cell r="B1321" t="str">
            <v>USDKZT_TOD</v>
          </cell>
          <cell r="C1321">
            <v>1</v>
          </cell>
          <cell r="D1321">
            <v>4908401475635</v>
          </cell>
          <cell r="E1321">
            <v>33537441500</v>
          </cell>
        </row>
        <row r="1322">
          <cell r="A1322" t="str">
            <v>2011.07.20</v>
          </cell>
          <cell r="B1322" t="str">
            <v>USDKZT_TOD</v>
          </cell>
          <cell r="C1322">
            <v>1</v>
          </cell>
          <cell r="D1322">
            <v>9369230264615</v>
          </cell>
          <cell r="E1322">
            <v>63965166500</v>
          </cell>
        </row>
        <row r="1323">
          <cell r="A1323" t="str">
            <v>2011.07.21</v>
          </cell>
          <cell r="B1323" t="str">
            <v>USDKZT_TOD</v>
          </cell>
          <cell r="C1323">
            <v>1</v>
          </cell>
          <cell r="D1323">
            <v>3941371501805</v>
          </cell>
          <cell r="E1323">
            <v>26948053500</v>
          </cell>
        </row>
        <row r="1324">
          <cell r="A1324" t="str">
            <v>2011.07.22</v>
          </cell>
          <cell r="B1324" t="str">
            <v>USDKZT_TOD</v>
          </cell>
          <cell r="C1324">
            <v>1</v>
          </cell>
          <cell r="D1324">
            <v>5401089343145</v>
          </cell>
          <cell r="E1324">
            <v>36976820500</v>
          </cell>
        </row>
        <row r="1325">
          <cell r="A1325" t="str">
            <v>2011.07.25</v>
          </cell>
          <cell r="B1325" t="str">
            <v>USDKZT_TOD</v>
          </cell>
          <cell r="C1325">
            <v>1</v>
          </cell>
          <cell r="D1325">
            <v>6394296514095</v>
          </cell>
          <cell r="E1325">
            <v>43823816500</v>
          </cell>
        </row>
        <row r="1326">
          <cell r="A1326" t="str">
            <v>2011.07.26</v>
          </cell>
          <cell r="B1326" t="str">
            <v>USDKZT_TOD</v>
          </cell>
          <cell r="C1326">
            <v>1</v>
          </cell>
          <cell r="D1326">
            <v>16394706695700</v>
          </cell>
          <cell r="E1326">
            <v>112698562000</v>
          </cell>
        </row>
        <row r="1327">
          <cell r="A1327" t="str">
            <v>2011.07.27</v>
          </cell>
          <cell r="B1327" t="str">
            <v>USDKZT_TOD</v>
          </cell>
          <cell r="C1327">
            <v>1</v>
          </cell>
          <cell r="D1327">
            <v>9655252554190</v>
          </cell>
          <cell r="E1327">
            <v>66317160000</v>
          </cell>
        </row>
        <row r="1328">
          <cell r="A1328" t="str">
            <v>2011.07.28</v>
          </cell>
          <cell r="B1328" t="str">
            <v>USDKZT_TOD</v>
          </cell>
          <cell r="C1328">
            <v>1</v>
          </cell>
          <cell r="D1328">
            <v>4440381774625</v>
          </cell>
          <cell r="E1328">
            <v>30387122500</v>
          </cell>
        </row>
        <row r="1329">
          <cell r="A1329" t="str">
            <v>2011.07.29</v>
          </cell>
          <cell r="B1329" t="str">
            <v>USDKZT_TOD</v>
          </cell>
          <cell r="C1329">
            <v>1</v>
          </cell>
          <cell r="D1329">
            <v>7269816712445</v>
          </cell>
          <cell r="E1329">
            <v>49709238500</v>
          </cell>
        </row>
        <row r="1330">
          <cell r="A1330" t="str">
            <v>2011.08.01</v>
          </cell>
          <cell r="B1330" t="str">
            <v>USDKZT_TOD</v>
          </cell>
          <cell r="C1330">
            <v>1</v>
          </cell>
          <cell r="D1330">
            <v>5888067352880</v>
          </cell>
          <cell r="E1330">
            <v>40279680000</v>
          </cell>
        </row>
        <row r="1331">
          <cell r="A1331" t="str">
            <v>2011.08.02</v>
          </cell>
          <cell r="B1331" t="str">
            <v>USDKZT_TOD</v>
          </cell>
          <cell r="C1331">
            <v>1</v>
          </cell>
          <cell r="D1331">
            <v>11985019787895</v>
          </cell>
          <cell r="E1331">
            <v>81997528500</v>
          </cell>
        </row>
        <row r="1332">
          <cell r="A1332" t="str">
            <v>2011.08.03</v>
          </cell>
          <cell r="B1332" t="str">
            <v>USDKZT_TOD</v>
          </cell>
          <cell r="C1332">
            <v>1</v>
          </cell>
          <cell r="D1332">
            <v>6063875455045</v>
          </cell>
          <cell r="E1332">
            <v>41425547500</v>
          </cell>
        </row>
        <row r="1333">
          <cell r="A1333" t="str">
            <v>2011.08.04</v>
          </cell>
          <cell r="B1333" t="str">
            <v>USDKZT_TOD</v>
          </cell>
          <cell r="C1333">
            <v>1</v>
          </cell>
          <cell r="D1333">
            <v>6809455606280</v>
          </cell>
          <cell r="E1333">
            <v>46490011000</v>
          </cell>
        </row>
        <row r="1334">
          <cell r="A1334" t="str">
            <v>2011.08.05</v>
          </cell>
          <cell r="B1334" t="str">
            <v>USDKZT_TOD</v>
          </cell>
          <cell r="C1334">
            <v>1</v>
          </cell>
          <cell r="D1334">
            <v>16993924911770</v>
          </cell>
          <cell r="E1334">
            <v>115951467000</v>
          </cell>
        </row>
        <row r="1335">
          <cell r="A1335" t="str">
            <v>2011.08.08</v>
          </cell>
          <cell r="B1335" t="str">
            <v>USDKZT_TOD</v>
          </cell>
          <cell r="C1335">
            <v>1</v>
          </cell>
          <cell r="D1335">
            <v>15744300637075</v>
          </cell>
          <cell r="E1335">
            <v>107317076500</v>
          </cell>
        </row>
        <row r="1336">
          <cell r="A1336" t="str">
            <v>2011.08.09</v>
          </cell>
          <cell r="B1336" t="str">
            <v>USDKZT_TOD</v>
          </cell>
          <cell r="C1336">
            <v>1</v>
          </cell>
          <cell r="D1336">
            <v>22090228132030</v>
          </cell>
          <cell r="E1336">
            <v>150378729000</v>
          </cell>
        </row>
        <row r="1337">
          <cell r="A1337" t="str">
            <v>2011.08.10</v>
          </cell>
          <cell r="B1337" t="str">
            <v>USDKZT_TOD</v>
          </cell>
          <cell r="C1337">
            <v>1</v>
          </cell>
          <cell r="D1337">
            <v>8696746562795</v>
          </cell>
          <cell r="E1337">
            <v>59164509500</v>
          </cell>
        </row>
        <row r="1338">
          <cell r="A1338" t="str">
            <v>2011.08.11</v>
          </cell>
          <cell r="B1338" t="str">
            <v>USDKZT_TOD</v>
          </cell>
          <cell r="C1338">
            <v>1</v>
          </cell>
          <cell r="D1338">
            <v>9969747829635</v>
          </cell>
          <cell r="E1338">
            <v>67783169500</v>
          </cell>
        </row>
        <row r="1339">
          <cell r="A1339" t="str">
            <v>2011.08.12</v>
          </cell>
          <cell r="B1339" t="str">
            <v>USDKZT_TOD</v>
          </cell>
          <cell r="C1339">
            <v>1</v>
          </cell>
          <cell r="D1339">
            <v>13778769804010</v>
          </cell>
          <cell r="E1339">
            <v>93623516000</v>
          </cell>
        </row>
        <row r="1340">
          <cell r="A1340" t="str">
            <v>2011.08.15</v>
          </cell>
          <cell r="B1340" t="str">
            <v>USDKZT_TOD</v>
          </cell>
          <cell r="C1340">
            <v>1</v>
          </cell>
          <cell r="D1340">
            <v>8895719682730</v>
          </cell>
          <cell r="E1340">
            <v>60473382000</v>
          </cell>
        </row>
        <row r="1341">
          <cell r="A1341" t="str">
            <v>2011.08.16</v>
          </cell>
          <cell r="B1341" t="str">
            <v>USDKZT_TOD</v>
          </cell>
          <cell r="C1341">
            <v>1</v>
          </cell>
          <cell r="D1341">
            <v>12304894815625</v>
          </cell>
          <cell r="E1341">
            <v>83803400500</v>
          </cell>
        </row>
        <row r="1342">
          <cell r="A1342" t="str">
            <v>2011.08.17</v>
          </cell>
          <cell r="B1342" t="str">
            <v>USDKZT_TOD</v>
          </cell>
          <cell r="C1342">
            <v>1</v>
          </cell>
          <cell r="D1342">
            <v>14036921751585</v>
          </cell>
          <cell r="E1342">
            <v>95941159500</v>
          </cell>
        </row>
        <row r="1343">
          <cell r="A1343" t="str">
            <v>2011.08.18</v>
          </cell>
          <cell r="B1343" t="str">
            <v>USDKZT_TOD</v>
          </cell>
          <cell r="C1343">
            <v>1</v>
          </cell>
          <cell r="D1343">
            <v>8296846688505</v>
          </cell>
          <cell r="E1343">
            <v>56704871500</v>
          </cell>
        </row>
        <row r="1344">
          <cell r="A1344" t="str">
            <v>2011.08.19</v>
          </cell>
          <cell r="B1344" t="str">
            <v>USDKZT_TOD</v>
          </cell>
          <cell r="C1344">
            <v>1</v>
          </cell>
          <cell r="D1344">
            <v>11831668204435</v>
          </cell>
          <cell r="E1344">
            <v>80584174500</v>
          </cell>
        </row>
        <row r="1345">
          <cell r="A1345" t="str">
            <v>2011.08.22</v>
          </cell>
          <cell r="B1345" t="str">
            <v>USDKZT_TOD</v>
          </cell>
          <cell r="C1345">
            <v>1</v>
          </cell>
          <cell r="D1345">
            <v>2962146416395</v>
          </cell>
          <cell r="E1345">
            <v>20188885500</v>
          </cell>
        </row>
        <row r="1346">
          <cell r="A1346" t="str">
            <v>2011.08.23</v>
          </cell>
          <cell r="B1346" t="str">
            <v>USDKZT_TOD</v>
          </cell>
          <cell r="C1346">
            <v>1</v>
          </cell>
          <cell r="D1346">
            <v>11597261044340</v>
          </cell>
          <cell r="E1346">
            <v>79187333000</v>
          </cell>
        </row>
        <row r="1347">
          <cell r="A1347" t="str">
            <v>2011.08.24</v>
          </cell>
          <cell r="B1347" t="str">
            <v>USDKZT_TOD</v>
          </cell>
          <cell r="C1347">
            <v>1</v>
          </cell>
          <cell r="D1347">
            <v>6814541761680</v>
          </cell>
          <cell r="E1347">
            <v>46543985000</v>
          </cell>
        </row>
        <row r="1348">
          <cell r="A1348" t="str">
            <v>2011.08.25</v>
          </cell>
          <cell r="B1348" t="str">
            <v>USDKZT_TOD</v>
          </cell>
          <cell r="C1348">
            <v>1</v>
          </cell>
          <cell r="D1348">
            <v>7451183367410</v>
          </cell>
          <cell r="E1348">
            <v>50877696000</v>
          </cell>
        </row>
        <row r="1349">
          <cell r="A1349" t="str">
            <v>2011.08.26</v>
          </cell>
          <cell r="B1349" t="str">
            <v>USDKZT_TOD</v>
          </cell>
          <cell r="C1349">
            <v>1</v>
          </cell>
          <cell r="D1349">
            <v>4002849548775</v>
          </cell>
          <cell r="E1349">
            <v>27333710500</v>
          </cell>
        </row>
        <row r="1350">
          <cell r="A1350" t="str">
            <v>2011.08.31</v>
          </cell>
          <cell r="B1350" t="str">
            <v>USDKZT_TOD</v>
          </cell>
          <cell r="C1350">
            <v>1</v>
          </cell>
          <cell r="D1350">
            <v>3510694500505</v>
          </cell>
          <cell r="E1350">
            <v>23950935500</v>
          </cell>
        </row>
        <row r="1351">
          <cell r="A1351" t="str">
            <v>2011.09.01</v>
          </cell>
          <cell r="B1351" t="str">
            <v>USDKZT_TOD</v>
          </cell>
          <cell r="C1351">
            <v>1</v>
          </cell>
          <cell r="D1351">
            <v>6566973542150</v>
          </cell>
          <cell r="E1351">
            <v>44779740000</v>
          </cell>
        </row>
        <row r="1352">
          <cell r="A1352" t="str">
            <v>2011.09.02</v>
          </cell>
          <cell r="B1352" t="str">
            <v>USDKZT_TOD</v>
          </cell>
          <cell r="C1352">
            <v>1</v>
          </cell>
          <cell r="D1352">
            <v>4126620570240</v>
          </cell>
          <cell r="E1352">
            <v>28122353000</v>
          </cell>
        </row>
        <row r="1353">
          <cell r="A1353" t="str">
            <v>2011.09.06</v>
          </cell>
          <cell r="B1353" t="str">
            <v>USDKZT_TOD</v>
          </cell>
          <cell r="C1353">
            <v>1</v>
          </cell>
          <cell r="D1353">
            <v>9230801847355</v>
          </cell>
          <cell r="E1353">
            <v>62818517500</v>
          </cell>
        </row>
        <row r="1354">
          <cell r="A1354" t="str">
            <v>2011.09.07</v>
          </cell>
          <cell r="B1354" t="str">
            <v>USDKZT_TOD</v>
          </cell>
          <cell r="C1354">
            <v>1</v>
          </cell>
          <cell r="D1354">
            <v>4533399786525</v>
          </cell>
          <cell r="E1354">
            <v>30858393500</v>
          </cell>
        </row>
        <row r="1355">
          <cell r="A1355" t="str">
            <v>2011.09.08</v>
          </cell>
          <cell r="B1355" t="str">
            <v>USDKZT_TOD</v>
          </cell>
          <cell r="C1355">
            <v>1</v>
          </cell>
          <cell r="D1355">
            <v>6146016793840</v>
          </cell>
          <cell r="E1355">
            <v>41808213000</v>
          </cell>
        </row>
        <row r="1356">
          <cell r="A1356" t="str">
            <v>2011.09.09</v>
          </cell>
          <cell r="B1356" t="str">
            <v>USDKZT_TOD</v>
          </cell>
          <cell r="C1356">
            <v>1</v>
          </cell>
          <cell r="D1356">
            <v>1632577391610</v>
          </cell>
          <cell r="E1356">
            <v>11091199000</v>
          </cell>
        </row>
        <row r="1357">
          <cell r="A1357" t="str">
            <v>2011.09.12</v>
          </cell>
          <cell r="B1357" t="str">
            <v>USDKZT_TOD</v>
          </cell>
          <cell r="C1357">
            <v>1</v>
          </cell>
          <cell r="D1357">
            <v>15227504002770</v>
          </cell>
          <cell r="E1357">
            <v>103361578000</v>
          </cell>
        </row>
        <row r="1358">
          <cell r="A1358" t="str">
            <v>2011.09.13</v>
          </cell>
          <cell r="B1358" t="str">
            <v>USDKZT_TOD</v>
          </cell>
          <cell r="C1358">
            <v>1</v>
          </cell>
          <cell r="D1358">
            <v>6653045661685</v>
          </cell>
          <cell r="E1358">
            <v>45142294500</v>
          </cell>
        </row>
        <row r="1359">
          <cell r="A1359" t="str">
            <v>2011.09.14</v>
          </cell>
          <cell r="B1359" t="str">
            <v>USDKZT_TOD</v>
          </cell>
          <cell r="C1359">
            <v>1</v>
          </cell>
          <cell r="D1359">
            <v>15477058441130</v>
          </cell>
          <cell r="E1359">
            <v>105147628000</v>
          </cell>
        </row>
        <row r="1360">
          <cell r="A1360" t="str">
            <v>2011.09.15</v>
          </cell>
          <cell r="B1360" t="str">
            <v>USDKZT_TOD</v>
          </cell>
          <cell r="C1360">
            <v>1</v>
          </cell>
          <cell r="D1360">
            <v>7060744294885</v>
          </cell>
          <cell r="E1360">
            <v>47988135500</v>
          </cell>
        </row>
        <row r="1361">
          <cell r="A1361" t="str">
            <v>2011.09.16</v>
          </cell>
          <cell r="B1361" t="str">
            <v>USDKZT_TOD</v>
          </cell>
          <cell r="C1361">
            <v>1</v>
          </cell>
          <cell r="D1361">
            <v>8206413073600</v>
          </cell>
          <cell r="E1361">
            <v>55784148000</v>
          </cell>
        </row>
        <row r="1362">
          <cell r="A1362" t="str">
            <v>2011.09.19</v>
          </cell>
          <cell r="B1362" t="str">
            <v>USDKZT_TOD</v>
          </cell>
          <cell r="C1362">
            <v>1</v>
          </cell>
          <cell r="D1362">
            <v>11522574667770</v>
          </cell>
          <cell r="E1362">
            <v>78283317000</v>
          </cell>
        </row>
        <row r="1363">
          <cell r="A1363" t="str">
            <v>2011.09.20</v>
          </cell>
          <cell r="B1363" t="str">
            <v>USDKZT_TOD</v>
          </cell>
          <cell r="C1363">
            <v>1</v>
          </cell>
          <cell r="D1363">
            <v>10467884091295</v>
          </cell>
          <cell r="E1363">
            <v>71042873500</v>
          </cell>
        </row>
        <row r="1364">
          <cell r="A1364" t="str">
            <v>2011.09.21</v>
          </cell>
          <cell r="B1364" t="str">
            <v>USDKZT_TOD</v>
          </cell>
          <cell r="C1364">
            <v>1</v>
          </cell>
          <cell r="D1364">
            <v>8920076137330</v>
          </cell>
          <cell r="E1364">
            <v>60515586000</v>
          </cell>
        </row>
        <row r="1365">
          <cell r="A1365" t="str">
            <v>2011.09.22</v>
          </cell>
          <cell r="B1365" t="str">
            <v>USDKZT_TOD</v>
          </cell>
          <cell r="C1365">
            <v>1</v>
          </cell>
          <cell r="D1365">
            <v>13921228285120</v>
          </cell>
          <cell r="E1365">
            <v>94361098000</v>
          </cell>
        </row>
        <row r="1366">
          <cell r="A1366" t="str">
            <v>2011.09.23</v>
          </cell>
          <cell r="B1366" t="str">
            <v>USDKZT_TOD</v>
          </cell>
          <cell r="C1366">
            <v>1</v>
          </cell>
          <cell r="D1366">
            <v>12107841862430</v>
          </cell>
          <cell r="E1366">
            <v>81978393000</v>
          </cell>
        </row>
        <row r="1367">
          <cell r="A1367" t="str">
            <v>2011.09.26</v>
          </cell>
          <cell r="B1367" t="str">
            <v>USDKZT_TOD</v>
          </cell>
          <cell r="C1367">
            <v>1</v>
          </cell>
          <cell r="D1367">
            <v>9285547771080</v>
          </cell>
          <cell r="E1367">
            <v>62816334000</v>
          </cell>
        </row>
        <row r="1368">
          <cell r="A1368" t="str">
            <v>2011.09.27</v>
          </cell>
          <cell r="B1368" t="str">
            <v>USDKZT_TOD</v>
          </cell>
          <cell r="C1368">
            <v>1</v>
          </cell>
          <cell r="D1368">
            <v>8579768286750</v>
          </cell>
          <cell r="E1368">
            <v>58082394000</v>
          </cell>
        </row>
        <row r="1369">
          <cell r="A1369" t="str">
            <v>2011.09.28</v>
          </cell>
          <cell r="B1369" t="str">
            <v>USDKZT_TOD</v>
          </cell>
          <cell r="C1369">
            <v>1</v>
          </cell>
          <cell r="D1369">
            <v>8659711916815</v>
          </cell>
          <cell r="E1369">
            <v>58615184500</v>
          </cell>
        </row>
      </sheetData>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индикаторKazPrime</v>
          </cell>
          <cell r="G2" t="str">
            <v>индикаторTONIA</v>
          </cell>
          <cell r="H2" t="str">
            <v>индикаторKIBOR3M</v>
          </cell>
          <cell r="I2" t="str">
            <v>индикаторKIBID3M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ъем биржевых торгов"/>
      <sheetName val="Currency"/>
      <sheetName val="NZB"/>
      <sheetName val="GZB"/>
      <sheetName val="REPO"/>
      <sheetName val="Indicators"/>
      <sheetName val="Liquid"/>
      <sheetName val="Capitalization"/>
      <sheetName val="spectral"/>
      <sheetName val="Акции по отраслям"/>
      <sheetName val="Облигации по отраслям"/>
      <sheetName val="YLD"/>
      <sheetName val="ПФИ"/>
    </sheetNames>
    <sheetDataSet>
      <sheetData sheetId="0" refreshError="1"/>
      <sheetData sheetId="1" refreshError="1"/>
      <sheetData sheetId="2" refreshError="1"/>
      <sheetData sheetId="3" refreshError="1"/>
      <sheetData sheetId="4" refreshError="1"/>
      <sheetData sheetId="5">
        <row r="2">
          <cell r="A2" t="str">
            <v>Дата расчета индикатора</v>
          </cell>
          <cell r="B2" t="str">
            <v xml:space="preserve"> индекс KASE (Shares)</v>
          </cell>
          <cell r="C2" t="str">
            <v>индекс KASE_BY</v>
          </cell>
          <cell r="D2" t="str">
            <v>индекс KASE_BP</v>
          </cell>
          <cell r="E2" t="str">
            <v>индекс KASE_BC</v>
          </cell>
          <cell r="F2" t="str">
            <v>индикаторKazPrime</v>
          </cell>
          <cell r="G2" t="str">
            <v>индикаторTONIA</v>
          </cell>
          <cell r="H2" t="str">
            <v>индикаторKIBOR3M</v>
          </cell>
          <cell r="I2" t="str">
            <v>индикаторKIBID3M</v>
          </cell>
        </row>
        <row r="4">
          <cell r="B4" t="str">
            <v>пунктов</v>
          </cell>
          <cell r="C4" t="str">
            <v>% годовых</v>
          </cell>
          <cell r="D4" t="str">
            <v>% годовых</v>
          </cell>
          <cell r="E4" t="str">
            <v>% годовых</v>
          </cell>
          <cell r="F4" t="str">
            <v>% годовых</v>
          </cell>
          <cell r="G4" t="str">
            <v>% годовых</v>
          </cell>
          <cell r="H4" t="str">
            <v>% годовых</v>
          </cell>
          <cell r="I4" t="str">
            <v>% годовых</v>
          </cell>
        </row>
      </sheetData>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ание"/>
      <sheetName val="Figure 2.1.1"/>
      <sheetName val="Figure 2.1.2"/>
      <sheetName val="Figure 2.1.3"/>
      <sheetName val="Figure 2.1.4"/>
      <sheetName val="Figure 2.1.5"/>
      <sheetName val="Figure 2.1.6"/>
      <sheetName val="Figure 2.1.7"/>
      <sheetName val="Figure 2.1.8"/>
      <sheetName val="Figure 2.1.9"/>
      <sheetName val="Table 2.1.1"/>
      <sheetName val="Figure 2.1.10"/>
      <sheetName val="Figure 2.1.11"/>
      <sheetName val="Figure 2.1.12"/>
      <sheetName val="Figure 2.1.13"/>
      <sheetName val="Box 1 Table 1"/>
      <sheetName val="Figure 2.2.1"/>
      <sheetName val="Figure 2.2.2"/>
      <sheetName val="Figure 2.2.3"/>
      <sheetName val="Figure 2.2.4"/>
      <sheetName val="Figure 2.2.5"/>
      <sheetName val="Figure 2.2.6 "/>
      <sheetName val="Table 2.2.1"/>
      <sheetName val="Box 2 Table 1"/>
      <sheetName val="Box 2 Figure 1"/>
      <sheetName val="Box 2 Figure 2"/>
      <sheetName val="Figure 2.3.1"/>
      <sheetName val="Figure 2.3.2"/>
      <sheetName val="Figure 2.3.3"/>
      <sheetName val="Figure 2.3.4"/>
      <sheetName val="Figure 2.3.5"/>
      <sheetName val="Figure 2.3.6"/>
      <sheetName val="Figure 2.3.7"/>
      <sheetName val="Figure 2.3.8"/>
      <sheetName val="Figure 2.3.9"/>
      <sheetName val="Figure 2.3.10"/>
      <sheetName val="Figure 2.3.11"/>
      <sheetName val="Figure 2.3.12"/>
      <sheetName val="График 3.1.1.1"/>
      <sheetName val="График 3.1.1.2"/>
      <sheetName val="График 3.1.1.3"/>
      <sheetName val="График 3.1.1.4"/>
      <sheetName val="График 3.1.1.5"/>
      <sheetName val="График 3.1.1.6"/>
      <sheetName val="График 3.1.1.7"/>
      <sheetName val="График 3.1.1.8"/>
      <sheetName val="График 3.1.1.9"/>
      <sheetName val="График 3.1.2.1"/>
      <sheetName val="График 3.1.2.2"/>
      <sheetName val="График 3.1.2.3"/>
      <sheetName val="Таблица 3.1.2.1"/>
      <sheetName val="График 3.1.2.4"/>
      <sheetName val="График 3.1.2.5"/>
      <sheetName val="График 3.1.2.6"/>
      <sheetName val="Таблица 3.1.2.2"/>
      <sheetName val="График 3.1.2.7"/>
      <sheetName val="График 3.1.2.8"/>
      <sheetName val="График 3.1.2.9"/>
      <sheetName val="Таблица 3.1.2.3"/>
      <sheetName val="Бокс 3 График 1"/>
      <sheetName val="Бокс 3 График 2"/>
      <sheetName val="График 3.1.2.10"/>
      <sheetName val="Таблица 3.1.2.4"/>
      <sheetName val="График 3.1.3.1"/>
      <sheetName val="График 3.1.3.2"/>
      <sheetName val="График 3.1.3.3"/>
      <sheetName val="График 3.1.3.4"/>
      <sheetName val="График 3.1.3.5"/>
      <sheetName val="График 3.1.3.6"/>
      <sheetName val="График 3.1.3.7"/>
      <sheetName val="График 3.1.3.8"/>
      <sheetName val="График 3.1.3.9"/>
      <sheetName val="График 3.1.3.10"/>
      <sheetName val="Таблица 3.1.3.1"/>
      <sheetName val="График 3.1.3.11"/>
      <sheetName val="График 3.1.3.12"/>
      <sheetName val="Таблица 3.1.4.1"/>
      <sheetName val="График 3.1.4.1"/>
      <sheetName val="Таблица 3.1.4.2"/>
      <sheetName val="График 3.1.4.2"/>
      <sheetName val="Бокс 4 Таблица 1"/>
      <sheetName val="Таблица 3.1.4.3"/>
      <sheetName val="Таблица 3.1.4.4"/>
      <sheetName val="Таблица 3.1.4.5"/>
      <sheetName val="График 3.1.4.3"/>
      <sheetName val="Таблица 3.1.4.6"/>
      <sheetName val="График 3.1.4.4"/>
      <sheetName val="График 3.1.4.5"/>
      <sheetName val="Таблица 3.1.4.7"/>
      <sheetName val="График 3.2.1.1"/>
      <sheetName val="График 3.2.1.2"/>
      <sheetName val="График 3.2.1.3"/>
      <sheetName val="График 3.2.1.4"/>
      <sheetName val="График 3.2.1.5"/>
      <sheetName val="График 3.2.2.1"/>
      <sheetName val="График 3.2.2.2"/>
      <sheetName val="График 3.2.2.3"/>
      <sheetName val="График 3.2.2.4"/>
      <sheetName val="График 3.2.2.5"/>
      <sheetName val="График 3.2.2.6"/>
      <sheetName val="График 3.2.3.1"/>
      <sheetName val="График 3.2.3.2"/>
      <sheetName val="График 3.2.3.3"/>
      <sheetName val="График 3.2.3.4"/>
      <sheetName val="Таблица 3.2.3.1"/>
      <sheetName val="Таблица 3.2.3.2"/>
      <sheetName val="График 3.2.3.5"/>
      <sheetName val="График 3.2.3.6"/>
      <sheetName val="График 3.3.1.1"/>
      <sheetName val="Таблица 3.3.1.1"/>
      <sheetName val="График 3.3.2.1"/>
      <sheetName val="График 3.3.2.2"/>
      <sheetName val="График 3.3.2.3"/>
      <sheetName val="График 3.3.2.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ow r="5">
          <cell r="B5">
            <v>37987</v>
          </cell>
          <cell r="E5">
            <v>0</v>
          </cell>
        </row>
        <row r="6">
          <cell r="B6">
            <v>38018</v>
          </cell>
          <cell r="E6">
            <v>0</v>
          </cell>
        </row>
        <row r="7">
          <cell r="B7">
            <v>38047</v>
          </cell>
          <cell r="E7">
            <v>0</v>
          </cell>
        </row>
        <row r="8">
          <cell r="B8">
            <v>38078</v>
          </cell>
          <cell r="E8">
            <v>0</v>
          </cell>
        </row>
        <row r="9">
          <cell r="B9">
            <v>38108</v>
          </cell>
          <cell r="E9">
            <v>0</v>
          </cell>
        </row>
        <row r="10">
          <cell r="B10">
            <v>38139</v>
          </cell>
          <cell r="E10">
            <v>0</v>
          </cell>
        </row>
        <row r="11">
          <cell r="B11">
            <v>38169</v>
          </cell>
          <cell r="E11">
            <v>0</v>
          </cell>
        </row>
        <row r="12">
          <cell r="B12">
            <v>38200</v>
          </cell>
          <cell r="E12">
            <v>0</v>
          </cell>
        </row>
        <row r="13">
          <cell r="B13">
            <v>38231</v>
          </cell>
          <cell r="E13">
            <v>0</v>
          </cell>
        </row>
        <row r="14">
          <cell r="B14">
            <v>38261</v>
          </cell>
          <cell r="E14">
            <v>0</v>
          </cell>
        </row>
        <row r="15">
          <cell r="B15">
            <v>38292</v>
          </cell>
          <cell r="E15">
            <v>0</v>
          </cell>
        </row>
        <row r="16">
          <cell r="B16">
            <v>38322</v>
          </cell>
          <cell r="E16">
            <v>0</v>
          </cell>
        </row>
        <row r="17">
          <cell r="B17">
            <v>38353</v>
          </cell>
          <cell r="E17">
            <v>0</v>
          </cell>
        </row>
        <row r="18">
          <cell r="B18">
            <v>38384</v>
          </cell>
          <cell r="E18">
            <v>0</v>
          </cell>
        </row>
        <row r="19">
          <cell r="B19">
            <v>38412</v>
          </cell>
          <cell r="E19">
            <v>0</v>
          </cell>
        </row>
        <row r="20">
          <cell r="B20">
            <v>38443</v>
          </cell>
          <cell r="E20">
            <v>0</v>
          </cell>
        </row>
        <row r="21">
          <cell r="B21">
            <v>38473</v>
          </cell>
          <cell r="E21">
            <v>0</v>
          </cell>
        </row>
        <row r="22">
          <cell r="B22">
            <v>38504</v>
          </cell>
          <cell r="E22">
            <v>0</v>
          </cell>
        </row>
        <row r="23">
          <cell r="B23">
            <v>38534</v>
          </cell>
          <cell r="E23">
            <v>0</v>
          </cell>
        </row>
        <row r="24">
          <cell r="B24">
            <v>38565</v>
          </cell>
          <cell r="E24">
            <v>0</v>
          </cell>
        </row>
        <row r="25">
          <cell r="B25">
            <v>38596</v>
          </cell>
          <cell r="E25">
            <v>0</v>
          </cell>
        </row>
        <row r="26">
          <cell r="B26">
            <v>38626</v>
          </cell>
          <cell r="E26">
            <v>0</v>
          </cell>
        </row>
        <row r="27">
          <cell r="B27">
            <v>38657</v>
          </cell>
          <cell r="E27">
            <v>0</v>
          </cell>
        </row>
        <row r="28">
          <cell r="B28">
            <v>38687</v>
          </cell>
          <cell r="E28">
            <v>0</v>
          </cell>
        </row>
        <row r="29">
          <cell r="B29">
            <v>38718</v>
          </cell>
          <cell r="E29">
            <v>0</v>
          </cell>
        </row>
        <row r="30">
          <cell r="B30">
            <v>38749</v>
          </cell>
          <cell r="E30">
            <v>0</v>
          </cell>
        </row>
        <row r="31">
          <cell r="B31">
            <v>38777</v>
          </cell>
          <cell r="E31">
            <v>0</v>
          </cell>
        </row>
        <row r="32">
          <cell r="B32">
            <v>38808</v>
          </cell>
          <cell r="E32">
            <v>0</v>
          </cell>
        </row>
        <row r="33">
          <cell r="B33">
            <v>38838</v>
          </cell>
          <cell r="E33">
            <v>0</v>
          </cell>
        </row>
        <row r="34">
          <cell r="B34">
            <v>38869</v>
          </cell>
          <cell r="E34">
            <v>0</v>
          </cell>
        </row>
        <row r="35">
          <cell r="B35">
            <v>38899</v>
          </cell>
          <cell r="E35">
            <v>0</v>
          </cell>
        </row>
        <row r="36">
          <cell r="B36">
            <v>38930</v>
          </cell>
          <cell r="E36">
            <v>0</v>
          </cell>
        </row>
        <row r="37">
          <cell r="B37">
            <v>38961</v>
          </cell>
          <cell r="E37">
            <v>0</v>
          </cell>
        </row>
        <row r="38">
          <cell r="B38">
            <v>38991</v>
          </cell>
          <cell r="E38">
            <v>0</v>
          </cell>
        </row>
        <row r="39">
          <cell r="B39">
            <v>39022</v>
          </cell>
          <cell r="E39">
            <v>0</v>
          </cell>
        </row>
        <row r="40">
          <cell r="B40">
            <v>39052</v>
          </cell>
          <cell r="E40">
            <v>0</v>
          </cell>
        </row>
        <row r="41">
          <cell r="B41">
            <v>39083</v>
          </cell>
          <cell r="E41">
            <v>0</v>
          </cell>
        </row>
        <row r="42">
          <cell r="B42">
            <v>39114</v>
          </cell>
          <cell r="E42">
            <v>0</v>
          </cell>
        </row>
        <row r="43">
          <cell r="B43">
            <v>39142</v>
          </cell>
          <cell r="E43">
            <v>0</v>
          </cell>
        </row>
        <row r="44">
          <cell r="B44">
            <v>39173</v>
          </cell>
          <cell r="E44">
            <v>0</v>
          </cell>
        </row>
        <row r="45">
          <cell r="B45">
            <v>39203</v>
          </cell>
          <cell r="E45">
            <v>0</v>
          </cell>
        </row>
        <row r="46">
          <cell r="B46">
            <v>39234</v>
          </cell>
          <cell r="E46">
            <v>0</v>
          </cell>
        </row>
        <row r="47">
          <cell r="B47">
            <v>39264</v>
          </cell>
          <cell r="E47">
            <v>0</v>
          </cell>
        </row>
        <row r="48">
          <cell r="B48">
            <v>39295</v>
          </cell>
          <cell r="E48">
            <v>0</v>
          </cell>
        </row>
        <row r="49">
          <cell r="B49">
            <v>39326</v>
          </cell>
          <cell r="E49">
            <v>0</v>
          </cell>
        </row>
        <row r="50">
          <cell r="B50">
            <v>39356</v>
          </cell>
          <cell r="E50">
            <v>0</v>
          </cell>
        </row>
        <row r="51">
          <cell r="B51">
            <v>39387</v>
          </cell>
          <cell r="E51">
            <v>0</v>
          </cell>
        </row>
        <row r="52">
          <cell r="B52">
            <v>39417</v>
          </cell>
          <cell r="E52">
            <v>0</v>
          </cell>
        </row>
        <row r="53">
          <cell r="B53">
            <v>39448</v>
          </cell>
          <cell r="E53">
            <v>0</v>
          </cell>
        </row>
        <row r="54">
          <cell r="B54">
            <v>39479</v>
          </cell>
          <cell r="E54">
            <v>0</v>
          </cell>
        </row>
        <row r="55">
          <cell r="B55">
            <v>39508</v>
          </cell>
          <cell r="E55">
            <v>0</v>
          </cell>
        </row>
        <row r="56">
          <cell r="B56">
            <v>39539</v>
          </cell>
          <cell r="E56">
            <v>0</v>
          </cell>
        </row>
        <row r="57">
          <cell r="B57">
            <v>39569</v>
          </cell>
          <cell r="E57">
            <v>0</v>
          </cell>
        </row>
        <row r="58">
          <cell r="B58">
            <v>39600</v>
          </cell>
          <cell r="E58">
            <v>0</v>
          </cell>
        </row>
        <row r="59">
          <cell r="B59">
            <v>39630</v>
          </cell>
          <cell r="E59">
            <v>0</v>
          </cell>
        </row>
        <row r="60">
          <cell r="B60">
            <v>39661</v>
          </cell>
          <cell r="E60">
            <v>0</v>
          </cell>
        </row>
        <row r="61">
          <cell r="B61">
            <v>39692</v>
          </cell>
          <cell r="E61">
            <v>0</v>
          </cell>
        </row>
        <row r="62">
          <cell r="B62">
            <v>39722</v>
          </cell>
          <cell r="E62">
            <v>0</v>
          </cell>
        </row>
        <row r="63">
          <cell r="B63">
            <v>39753</v>
          </cell>
          <cell r="E63">
            <v>0</v>
          </cell>
        </row>
        <row r="64">
          <cell r="B64">
            <v>39783</v>
          </cell>
          <cell r="E64">
            <v>0</v>
          </cell>
        </row>
        <row r="65">
          <cell r="B65">
            <v>39814</v>
          </cell>
          <cell r="E65">
            <v>0</v>
          </cell>
        </row>
        <row r="66">
          <cell r="B66">
            <v>39845</v>
          </cell>
          <cell r="E66">
            <v>0</v>
          </cell>
        </row>
        <row r="67">
          <cell r="B67">
            <v>39873</v>
          </cell>
          <cell r="E67">
            <v>0</v>
          </cell>
        </row>
        <row r="68">
          <cell r="B68">
            <v>39904</v>
          </cell>
          <cell r="E68">
            <v>0</v>
          </cell>
        </row>
        <row r="69">
          <cell r="B69">
            <v>39934</v>
          </cell>
          <cell r="E69">
            <v>0</v>
          </cell>
        </row>
        <row r="70">
          <cell r="B70">
            <v>39965</v>
          </cell>
          <cell r="E70">
            <v>0</v>
          </cell>
        </row>
        <row r="71">
          <cell r="B71">
            <v>39995</v>
          </cell>
          <cell r="E71">
            <v>0</v>
          </cell>
        </row>
        <row r="72">
          <cell r="B72">
            <v>40026</v>
          </cell>
          <cell r="E72">
            <v>0</v>
          </cell>
        </row>
        <row r="73">
          <cell r="B73">
            <v>40057</v>
          </cell>
          <cell r="E73">
            <v>0</v>
          </cell>
        </row>
        <row r="74">
          <cell r="B74">
            <v>40087</v>
          </cell>
          <cell r="E74">
            <v>0</v>
          </cell>
        </row>
        <row r="75">
          <cell r="B75">
            <v>40118</v>
          </cell>
          <cell r="E75">
            <v>0</v>
          </cell>
        </row>
        <row r="76">
          <cell r="B76">
            <v>40148</v>
          </cell>
          <cell r="E76">
            <v>0</v>
          </cell>
        </row>
        <row r="77">
          <cell r="B77">
            <v>40179</v>
          </cell>
          <cell r="E77">
            <v>0</v>
          </cell>
        </row>
        <row r="78">
          <cell r="B78">
            <v>40210</v>
          </cell>
          <cell r="E78">
            <v>0</v>
          </cell>
        </row>
        <row r="79">
          <cell r="B79">
            <v>40238</v>
          </cell>
          <cell r="E79">
            <v>0</v>
          </cell>
        </row>
        <row r="80">
          <cell r="B80">
            <v>40269</v>
          </cell>
          <cell r="E80">
            <v>0</v>
          </cell>
        </row>
        <row r="81">
          <cell r="B81">
            <v>40299</v>
          </cell>
          <cell r="E81">
            <v>0</v>
          </cell>
        </row>
        <row r="82">
          <cell r="B82">
            <v>40330</v>
          </cell>
          <cell r="E82">
            <v>0</v>
          </cell>
        </row>
        <row r="83">
          <cell r="B83">
            <v>40360</v>
          </cell>
          <cell r="E83">
            <v>0</v>
          </cell>
        </row>
        <row r="84">
          <cell r="B84">
            <v>40391</v>
          </cell>
          <cell r="E84">
            <v>0</v>
          </cell>
        </row>
        <row r="85">
          <cell r="B85">
            <v>40422</v>
          </cell>
          <cell r="E85">
            <v>0</v>
          </cell>
        </row>
        <row r="86">
          <cell r="B86">
            <v>40452</v>
          </cell>
          <cell r="E86">
            <v>0</v>
          </cell>
        </row>
        <row r="87">
          <cell r="B87">
            <v>40483</v>
          </cell>
          <cell r="E87">
            <v>0</v>
          </cell>
        </row>
        <row r="88">
          <cell r="B88">
            <v>40513</v>
          </cell>
          <cell r="E88">
            <v>0</v>
          </cell>
        </row>
        <row r="89">
          <cell r="B89">
            <v>40544</v>
          </cell>
          <cell r="E89">
            <v>0</v>
          </cell>
        </row>
        <row r="90">
          <cell r="B90">
            <v>40575</v>
          </cell>
          <cell r="E90">
            <v>0</v>
          </cell>
        </row>
        <row r="91">
          <cell r="B91">
            <v>40603</v>
          </cell>
          <cell r="E91">
            <v>0</v>
          </cell>
        </row>
        <row r="92">
          <cell r="B92">
            <v>40634</v>
          </cell>
          <cell r="E92">
            <v>0</v>
          </cell>
        </row>
        <row r="93">
          <cell r="B93">
            <v>40664</v>
          </cell>
          <cell r="E93">
            <v>0</v>
          </cell>
        </row>
        <row r="94">
          <cell r="B94">
            <v>40695</v>
          </cell>
          <cell r="E94">
            <v>0</v>
          </cell>
        </row>
        <row r="95">
          <cell r="B95">
            <v>40725</v>
          </cell>
          <cell r="E95">
            <v>0</v>
          </cell>
        </row>
        <row r="96">
          <cell r="B96">
            <v>40756</v>
          </cell>
          <cell r="E96">
            <v>0</v>
          </cell>
        </row>
        <row r="97">
          <cell r="B97">
            <v>40787</v>
          </cell>
          <cell r="E97">
            <v>0</v>
          </cell>
        </row>
        <row r="98">
          <cell r="B98">
            <v>40817</v>
          </cell>
          <cell r="E98">
            <v>0</v>
          </cell>
        </row>
        <row r="99">
          <cell r="B99">
            <v>40848</v>
          </cell>
          <cell r="E99">
            <v>0</v>
          </cell>
        </row>
        <row r="100">
          <cell r="B100">
            <v>40878</v>
          </cell>
          <cell r="E100">
            <v>0</v>
          </cell>
        </row>
        <row r="101">
          <cell r="B101">
            <v>40909</v>
          </cell>
          <cell r="E101">
            <v>0</v>
          </cell>
        </row>
        <row r="102">
          <cell r="B102">
            <v>40940</v>
          </cell>
          <cell r="E102">
            <v>0</v>
          </cell>
        </row>
        <row r="103">
          <cell r="B103">
            <v>40969</v>
          </cell>
          <cell r="E103">
            <v>0</v>
          </cell>
        </row>
        <row r="104">
          <cell r="B104">
            <v>41000</v>
          </cell>
          <cell r="E104">
            <v>0</v>
          </cell>
        </row>
        <row r="105">
          <cell r="B105">
            <v>41030</v>
          </cell>
          <cell r="E105">
            <v>0</v>
          </cell>
        </row>
        <row r="106">
          <cell r="B106">
            <v>41061</v>
          </cell>
          <cell r="E106">
            <v>0</v>
          </cell>
        </row>
        <row r="107">
          <cell r="B107">
            <v>41091</v>
          </cell>
          <cell r="E107">
            <v>0</v>
          </cell>
        </row>
        <row r="108">
          <cell r="B108">
            <v>41122</v>
          </cell>
          <cell r="E108">
            <v>0</v>
          </cell>
        </row>
        <row r="109">
          <cell r="B109">
            <v>41153</v>
          </cell>
          <cell r="E109">
            <v>0</v>
          </cell>
        </row>
        <row r="110">
          <cell r="B110">
            <v>41183</v>
          </cell>
          <cell r="E110">
            <v>3</v>
          </cell>
        </row>
        <row r="111">
          <cell r="B111">
            <v>41214</v>
          </cell>
          <cell r="E111">
            <v>3</v>
          </cell>
        </row>
        <row r="112">
          <cell r="B112">
            <v>41244</v>
          </cell>
          <cell r="E112">
            <v>3</v>
          </cell>
        </row>
        <row r="113">
          <cell r="B113">
            <v>41275</v>
          </cell>
          <cell r="E113">
            <v>3</v>
          </cell>
        </row>
        <row r="114">
          <cell r="B114">
            <v>41306</v>
          </cell>
          <cell r="E114">
            <v>3</v>
          </cell>
        </row>
        <row r="115">
          <cell r="B115">
            <v>41334</v>
          </cell>
          <cell r="E115">
            <v>3</v>
          </cell>
        </row>
        <row r="116">
          <cell r="B116">
            <v>41365</v>
          </cell>
          <cell r="E116">
            <v>3</v>
          </cell>
        </row>
        <row r="117">
          <cell r="B117">
            <v>41395</v>
          </cell>
          <cell r="E117">
            <v>3</v>
          </cell>
        </row>
        <row r="118">
          <cell r="B118">
            <v>41426</v>
          </cell>
          <cell r="E118">
            <v>3</v>
          </cell>
        </row>
        <row r="119">
          <cell r="B119">
            <v>41456</v>
          </cell>
          <cell r="E119">
            <v>3</v>
          </cell>
        </row>
      </sheetData>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 sheetId="24" refreshError="1"/>
      <sheetData sheetId="25" refreshError="1"/>
      <sheetData sheetId="26"/>
      <sheetData sheetId="27" refreshError="1"/>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 val="Лист2"/>
      <sheetName val="Лист3"/>
    </sheetNames>
    <sheetDataSet>
      <sheetData sheetId="0">
        <row r="1">
          <cell r="D1" t="str">
            <v>Effect of the dynamic reserve on retained net profit</v>
          </cell>
        </row>
        <row r="2">
          <cell r="A2">
            <v>2002</v>
          </cell>
          <cell r="D2">
            <v>5.7842855791175707E-2</v>
          </cell>
          <cell r="E2">
            <v>3.9172974734113492E-2</v>
          </cell>
          <cell r="G2">
            <v>-0.02</v>
          </cell>
          <cell r="H2">
            <v>7.0000000000000007E-2</v>
          </cell>
        </row>
        <row r="3">
          <cell r="D3">
            <v>5.7122524794328861E-2</v>
          </cell>
          <cell r="E3">
            <v>3.5824280304123393E-2</v>
          </cell>
          <cell r="G3">
            <v>-0.02</v>
          </cell>
          <cell r="H3">
            <v>7.0000000000000007E-2</v>
          </cell>
        </row>
        <row r="4">
          <cell r="A4">
            <v>2003</v>
          </cell>
          <cell r="D4">
            <v>5.6402193797482E-2</v>
          </cell>
          <cell r="E4">
            <v>3.2475585874133302E-2</v>
          </cell>
          <cell r="G4">
            <v>-0.02</v>
          </cell>
          <cell r="H4">
            <v>7.0000000000000007E-2</v>
          </cell>
        </row>
        <row r="5">
          <cell r="D5">
            <v>4.9075975470409178E-2</v>
          </cell>
          <cell r="E5">
            <v>2.7154104206108417E-2</v>
          </cell>
          <cell r="G5">
            <v>-0.02</v>
          </cell>
          <cell r="H5">
            <v>7.0000000000000007E-2</v>
          </cell>
        </row>
        <row r="6">
          <cell r="A6">
            <v>2004</v>
          </cell>
          <cell r="D6">
            <v>4.1749757143336369E-2</v>
          </cell>
          <cell r="E6">
            <v>2.1832622538083532E-2</v>
          </cell>
          <cell r="G6">
            <v>-0.02</v>
          </cell>
          <cell r="H6">
            <v>7.0000000000000007E-2</v>
          </cell>
        </row>
        <row r="7">
          <cell r="D7">
            <v>4.2805044949567793E-2</v>
          </cell>
          <cell r="E7">
            <v>1.5267054356082548E-2</v>
          </cell>
          <cell r="G7">
            <v>-0.02</v>
          </cell>
          <cell r="H7">
            <v>7.0000000000000007E-2</v>
          </cell>
        </row>
        <row r="8">
          <cell r="A8">
            <v>2005</v>
          </cell>
          <cell r="D8">
            <v>4.3860332755799217E-2</v>
          </cell>
          <cell r="E8">
            <v>8.701486174081563E-3</v>
          </cell>
          <cell r="G8">
            <v>-0.02</v>
          </cell>
          <cell r="H8">
            <v>7.0000000000000007E-2</v>
          </cell>
        </row>
        <row r="9">
          <cell r="D9">
            <v>3.99700256694525E-2</v>
          </cell>
          <cell r="E9">
            <v>5.9300743516922001E-3</v>
          </cell>
          <cell r="G9">
            <v>-0.02</v>
          </cell>
          <cell r="H9">
            <v>7.0000000000000007E-2</v>
          </cell>
        </row>
        <row r="10">
          <cell r="A10">
            <v>2006</v>
          </cell>
          <cell r="D10">
            <v>3.6079718583105783E-2</v>
          </cell>
          <cell r="E10">
            <v>3.1586625293028373E-3</v>
          </cell>
          <cell r="G10">
            <v>-0.02</v>
          </cell>
          <cell r="H10">
            <v>7.0000000000000007E-2</v>
          </cell>
        </row>
        <row r="11">
          <cell r="D11">
            <v>3.8988066350053453E-2</v>
          </cell>
          <cell r="E11">
            <v>1.1578129474312053E-2</v>
          </cell>
          <cell r="G11">
            <v>-0.02</v>
          </cell>
          <cell r="H11">
            <v>7.0000000000000007E-2</v>
          </cell>
        </row>
        <row r="12">
          <cell r="A12">
            <v>2007</v>
          </cell>
          <cell r="D12">
            <v>4.1896414117001124E-2</v>
          </cell>
          <cell r="E12">
            <v>1.9997596419321268E-2</v>
          </cell>
          <cell r="G12">
            <v>-0.02</v>
          </cell>
          <cell r="H12">
            <v>7.0000000000000007E-2</v>
          </cell>
        </row>
        <row r="13">
          <cell r="D13">
            <v>3.2573115575864453E-2</v>
          </cell>
          <cell r="E13">
            <v>3.0817361564454811E-2</v>
          </cell>
          <cell r="G13">
            <v>-0.02</v>
          </cell>
          <cell r="H13">
            <v>7.0000000000000007E-2</v>
          </cell>
        </row>
        <row r="14">
          <cell r="A14">
            <v>2008</v>
          </cell>
          <cell r="D14">
            <v>4.5148634732407641E-2</v>
          </cell>
          <cell r="E14">
            <v>1.9738309011908498E-2</v>
          </cell>
          <cell r="G14">
            <v>-0.02</v>
          </cell>
          <cell r="H14">
            <v>7.0000000000000007E-2</v>
          </cell>
        </row>
        <row r="15">
          <cell r="D15">
            <v>4.8115812162557663E-2</v>
          </cell>
          <cell r="E15">
            <v>2.0341777687231888E-2</v>
          </cell>
          <cell r="G15">
            <v>-0.02</v>
          </cell>
          <cell r="H15">
            <v>7.0000000000000007E-2</v>
          </cell>
        </row>
        <row r="16">
          <cell r="A16">
            <v>2009</v>
          </cell>
          <cell r="D16">
            <v>5.1082989592707684E-2</v>
          </cell>
          <cell r="E16">
            <v>2.0945246362555282E-2</v>
          </cell>
          <cell r="G16">
            <v>-0.02</v>
          </cell>
          <cell r="H16">
            <v>7.0000000000000007E-2</v>
          </cell>
        </row>
        <row r="17">
          <cell r="D17">
            <v>2.9092868529519061E-2</v>
          </cell>
          <cell r="E17">
            <v>1.1172996411937823E-2</v>
          </cell>
          <cell r="G17">
            <v>-0.02</v>
          </cell>
          <cell r="H17">
            <v>7.0000000000000007E-2</v>
          </cell>
        </row>
        <row r="18">
          <cell r="A18">
            <v>2010</v>
          </cell>
          <cell r="D18">
            <v>7.1027474663304391E-3</v>
          </cell>
          <cell r="E18">
            <v>1.4007464613203652E-3</v>
          </cell>
          <cell r="G18">
            <v>-0.02</v>
          </cell>
          <cell r="H18">
            <v>7.0000000000000007E-2</v>
          </cell>
        </row>
        <row r="19">
          <cell r="D19">
            <v>1.3736686468198657E-2</v>
          </cell>
          <cell r="E19">
            <v>1.3244759814196696E-2</v>
          </cell>
          <cell r="G19">
            <v>-0.02</v>
          </cell>
          <cell r="H19">
            <v>7.0000000000000007E-2</v>
          </cell>
        </row>
        <row r="20">
          <cell r="A20">
            <v>2011</v>
          </cell>
          <cell r="D20">
            <v>2.6072626475076948E-2</v>
          </cell>
          <cell r="E20">
            <v>1.9386772162062953E-2</v>
          </cell>
          <cell r="G20">
            <v>-0.02</v>
          </cell>
          <cell r="H20">
            <v>7.0000000000000007E-2</v>
          </cell>
        </row>
        <row r="21">
          <cell r="D21">
            <v>2.9293901668266842E-2</v>
          </cell>
          <cell r="E21">
            <v>1.9816075251072922E-2</v>
          </cell>
          <cell r="G21">
            <v>-0.02</v>
          </cell>
          <cell r="H21">
            <v>7.0000000000000007E-2</v>
          </cell>
        </row>
        <row r="22">
          <cell r="A22" t="str">
            <v>2012***</v>
          </cell>
          <cell r="D22">
            <v>3.2515176861456739E-2</v>
          </cell>
          <cell r="E22">
            <v>2.024537834008289E-2</v>
          </cell>
          <cell r="G22">
            <v>-0.02</v>
          </cell>
          <cell r="H22">
            <v>7.0000000000000007E-2</v>
          </cell>
        </row>
      </sheetData>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_rels/sheet100.xml.rels><?xml version="1.0" encoding="UTF-8" standalone="yes"?>
<Relationships xmlns="http://schemas.openxmlformats.org/package/2006/relationships"><Relationship Id="rId1" Type="http://schemas.openxmlformats.org/officeDocument/2006/relationships/drawing" Target="../drawings/drawing83.xml"/></Relationships>
</file>

<file path=xl/worksheets/_rels/sheet101.xml.rels><?xml version="1.0" encoding="UTF-8" standalone="yes"?>
<Relationships xmlns="http://schemas.openxmlformats.org/package/2006/relationships"><Relationship Id="rId1" Type="http://schemas.openxmlformats.org/officeDocument/2006/relationships/drawing" Target="../drawings/drawing84.xml"/></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103.xml.rels><?xml version="1.0" encoding="UTF-8" standalone="yes"?>
<Relationships xmlns="http://schemas.openxmlformats.org/package/2006/relationships"><Relationship Id="rId2" Type="http://schemas.openxmlformats.org/officeDocument/2006/relationships/drawing" Target="../drawings/drawing86.xml"/><Relationship Id="rId1" Type="http://schemas.openxmlformats.org/officeDocument/2006/relationships/printerSettings" Target="../printerSettings/printerSettings59.bin"/></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105.xml.rels><?xml version="1.0" encoding="UTF-8" standalone="yes"?>
<Relationships xmlns="http://schemas.openxmlformats.org/package/2006/relationships"><Relationship Id="rId2" Type="http://schemas.openxmlformats.org/officeDocument/2006/relationships/drawing" Target="../drawings/drawing88.xml"/><Relationship Id="rId1" Type="http://schemas.openxmlformats.org/officeDocument/2006/relationships/printerSettings" Target="../printerSettings/printerSettings60.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108.xml.rels><?xml version="1.0" encoding="UTF-8" standalone="yes"?>
<Relationships xmlns="http://schemas.openxmlformats.org/package/2006/relationships"><Relationship Id="rId2" Type="http://schemas.openxmlformats.org/officeDocument/2006/relationships/drawing" Target="../drawings/drawing89.xml"/><Relationship Id="rId1" Type="http://schemas.openxmlformats.org/officeDocument/2006/relationships/printerSettings" Target="../printerSettings/printerSettings62.bin"/></Relationships>
</file>

<file path=xl/worksheets/_rels/sheet109.xml.rels><?xml version="1.0" encoding="UTF-8" standalone="yes"?>
<Relationships xmlns="http://schemas.openxmlformats.org/package/2006/relationships"><Relationship Id="rId1" Type="http://schemas.openxmlformats.org/officeDocument/2006/relationships/drawing" Target="../drawings/drawing90.xml"/></Relationships>
</file>

<file path=xl/worksheets/_rels/sheet110.xml.rels><?xml version="1.0" encoding="UTF-8" standalone="yes"?>
<Relationships xmlns="http://schemas.openxmlformats.org/package/2006/relationships"><Relationship Id="rId2" Type="http://schemas.openxmlformats.org/officeDocument/2006/relationships/drawing" Target="../drawings/drawing91.xml"/><Relationship Id="rId1" Type="http://schemas.openxmlformats.org/officeDocument/2006/relationships/printerSettings" Target="../printerSettings/printerSettings63.bin"/></Relationships>
</file>

<file path=xl/worksheets/_rels/sheet111.xml.rels><?xml version="1.0" encoding="UTF-8" standalone="yes"?>
<Relationships xmlns="http://schemas.openxmlformats.org/package/2006/relationships"><Relationship Id="rId2" Type="http://schemas.openxmlformats.org/officeDocument/2006/relationships/drawing" Target="../drawings/drawing92.xml"/><Relationship Id="rId1" Type="http://schemas.openxmlformats.org/officeDocument/2006/relationships/printerSettings" Target="../printerSettings/printerSettings64.bin"/></Relationships>
</file>

<file path=xl/worksheets/_rels/sheet112.xml.rels><?xml version="1.0" encoding="UTF-8" standalone="yes"?>
<Relationships xmlns="http://schemas.openxmlformats.org/package/2006/relationships"><Relationship Id="rId2" Type="http://schemas.openxmlformats.org/officeDocument/2006/relationships/drawing" Target="../drawings/drawing93.xml"/><Relationship Id="rId1" Type="http://schemas.openxmlformats.org/officeDocument/2006/relationships/printerSettings" Target="../printerSettings/printerSettings65.bin"/></Relationships>
</file>

<file path=xl/worksheets/_rels/sheet113.xml.rels><?xml version="1.0" encoding="UTF-8" standalone="yes"?>
<Relationships xmlns="http://schemas.openxmlformats.org/package/2006/relationships"><Relationship Id="rId2" Type="http://schemas.openxmlformats.org/officeDocument/2006/relationships/drawing" Target="../drawings/drawing94.xml"/><Relationship Id="rId1" Type="http://schemas.openxmlformats.org/officeDocument/2006/relationships/printerSettings" Target="../printerSettings/printerSettings66.bin"/></Relationships>
</file>

<file path=xl/worksheets/_rels/sheet114.xml.rels><?xml version="1.0" encoding="UTF-8" standalone="yes"?>
<Relationships xmlns="http://schemas.openxmlformats.org/package/2006/relationships"><Relationship Id="rId2" Type="http://schemas.openxmlformats.org/officeDocument/2006/relationships/drawing" Target="../drawings/drawing95.xml"/><Relationship Id="rId1" Type="http://schemas.openxmlformats.org/officeDocument/2006/relationships/printerSettings" Target="../printerSettings/printerSettings67.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96.xml"/><Relationship Id="rId1" Type="http://schemas.openxmlformats.org/officeDocument/2006/relationships/printerSettings" Target="../printerSettings/printerSettings68.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9.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0.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1.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3.bin"/></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24.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25.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26.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2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28.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29.bin"/></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0.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1.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2.bin"/></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33.bin"/></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3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35.bin"/></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54.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36.bin"/></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37.bin"/></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61.xml.rels><?xml version="1.0" encoding="UTF-8" standalone="yes"?>
<Relationships xmlns="http://schemas.openxmlformats.org/package/2006/relationships"><Relationship Id="rId2" Type="http://schemas.openxmlformats.org/officeDocument/2006/relationships/drawing" Target="../drawings/drawing52.xml"/><Relationship Id="rId1" Type="http://schemas.openxmlformats.org/officeDocument/2006/relationships/printerSettings" Target="../printerSettings/printerSettings39.bin"/></Relationships>
</file>

<file path=xl/worksheets/_rels/sheet62.xml.rels><?xml version="1.0" encoding="UTF-8" standalone="yes"?>
<Relationships xmlns="http://schemas.openxmlformats.org/package/2006/relationships"><Relationship Id="rId2" Type="http://schemas.openxmlformats.org/officeDocument/2006/relationships/drawing" Target="../drawings/drawing53.xml"/><Relationship Id="rId1" Type="http://schemas.openxmlformats.org/officeDocument/2006/relationships/printerSettings" Target="../printerSettings/printerSettings40.bin"/></Relationships>
</file>

<file path=xl/worksheets/_rels/sheet63.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41.bin"/></Relationships>
</file>

<file path=xl/worksheets/_rels/sheet65.xml.rels><?xml version="1.0" encoding="UTF-8" standalone="yes"?>
<Relationships xmlns="http://schemas.openxmlformats.org/package/2006/relationships"><Relationship Id="rId2" Type="http://schemas.openxmlformats.org/officeDocument/2006/relationships/drawing" Target="../drawings/drawing55.xml"/><Relationship Id="rId1" Type="http://schemas.openxmlformats.org/officeDocument/2006/relationships/printerSettings" Target="../printerSettings/printerSettings42.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56.xml"/><Relationship Id="rId1" Type="http://schemas.openxmlformats.org/officeDocument/2006/relationships/printerSettings" Target="../printerSettings/printerSettings43.bin"/></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4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45.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46.bin"/></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4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4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50.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71.xml"/><Relationship Id="rId1" Type="http://schemas.openxmlformats.org/officeDocument/2006/relationships/printerSettings" Target="../printerSettings/printerSettings51.bin"/></Relationships>
</file>

<file path=xl/worksheets/_rels/sheet88.xml.rels><?xml version="1.0" encoding="UTF-8" standalone="yes"?>
<Relationships xmlns="http://schemas.openxmlformats.org/package/2006/relationships"><Relationship Id="rId2" Type="http://schemas.openxmlformats.org/officeDocument/2006/relationships/drawing" Target="../drawings/drawing72.xml"/><Relationship Id="rId1" Type="http://schemas.openxmlformats.org/officeDocument/2006/relationships/printerSettings" Target="../printerSettings/printerSettings52.bin"/></Relationships>
</file>

<file path=xl/worksheets/_rels/sheet89.xml.rels><?xml version="1.0" encoding="UTF-8" standalone="yes"?>
<Relationships xmlns="http://schemas.openxmlformats.org/package/2006/relationships"><Relationship Id="rId2" Type="http://schemas.openxmlformats.org/officeDocument/2006/relationships/drawing" Target="../drawings/drawing73.xml"/><Relationship Id="rId1" Type="http://schemas.openxmlformats.org/officeDocument/2006/relationships/printerSettings" Target="../printerSettings/printerSettings5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74.xml"/><Relationship Id="rId1" Type="http://schemas.openxmlformats.org/officeDocument/2006/relationships/printerSettings" Target="../printerSettings/printerSettings54.bin"/></Relationships>
</file>

<file path=xl/worksheets/_rels/sheet92.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93.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94.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78.xml"/><Relationship Id="rId1" Type="http://schemas.openxmlformats.org/officeDocument/2006/relationships/printerSettings" Target="../printerSettings/printerSettings55.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79.xml"/><Relationship Id="rId1" Type="http://schemas.openxmlformats.org/officeDocument/2006/relationships/printerSettings" Target="../printerSettings/printerSettings56.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80.xml"/><Relationship Id="rId1" Type="http://schemas.openxmlformats.org/officeDocument/2006/relationships/printerSettings" Target="../printerSettings/printerSettings57.bin"/></Relationships>
</file>

<file path=xl/worksheets/_rels/sheet98.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82.xml"/><Relationship Id="rId1" Type="http://schemas.openxmlformats.org/officeDocument/2006/relationships/printerSettings" Target="../printerSettings/printerSettings5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
  <dimension ref="A1:I144"/>
  <sheetViews>
    <sheetView tabSelected="1" topLeftCell="B1" workbookViewId="0">
      <selection activeCell="B1" sqref="B1"/>
    </sheetView>
  </sheetViews>
  <sheetFormatPr defaultRowHeight="12.75"/>
  <cols>
    <col min="1" max="1" width="4.85546875" style="3" customWidth="1"/>
    <col min="2" max="2" width="16.42578125" style="3" customWidth="1"/>
    <col min="3" max="3" width="100.85546875" style="3" bestFit="1" customWidth="1"/>
    <col min="4" max="16384" width="9.140625" style="3"/>
  </cols>
  <sheetData>
    <row r="1" spans="1:3" ht="15.75">
      <c r="A1" s="553"/>
      <c r="B1" s="915"/>
      <c r="C1" s="916" t="s">
        <v>233</v>
      </c>
    </row>
    <row r="2" spans="1:3">
      <c r="A2" s="553"/>
      <c r="B2" s="872" t="s">
        <v>122</v>
      </c>
      <c r="C2" s="872" t="s">
        <v>234</v>
      </c>
    </row>
    <row r="3" spans="1:3" ht="13.5">
      <c r="A3" s="553"/>
      <c r="B3" s="560">
        <v>2.1</v>
      </c>
      <c r="C3" s="561" t="s">
        <v>235</v>
      </c>
    </row>
    <row r="4" spans="1:3">
      <c r="A4" s="245"/>
      <c r="B4" s="892" t="s">
        <v>144</v>
      </c>
      <c r="C4" s="569" t="s">
        <v>987</v>
      </c>
    </row>
    <row r="5" spans="1:3">
      <c r="A5" s="245"/>
      <c r="B5" s="892" t="s">
        <v>145</v>
      </c>
      <c r="C5" s="569" t="s">
        <v>236</v>
      </c>
    </row>
    <row r="6" spans="1:3">
      <c r="A6" s="245"/>
      <c r="B6" s="892" t="s">
        <v>146</v>
      </c>
      <c r="C6" s="881" t="s">
        <v>1011</v>
      </c>
    </row>
    <row r="7" spans="1:3">
      <c r="A7" s="245"/>
      <c r="B7" s="892" t="s">
        <v>147</v>
      </c>
      <c r="C7" s="882" t="s">
        <v>1015</v>
      </c>
    </row>
    <row r="8" spans="1:3">
      <c r="A8" s="245"/>
      <c r="B8" s="892" t="s">
        <v>148</v>
      </c>
      <c r="C8" s="570" t="s">
        <v>989</v>
      </c>
    </row>
    <row r="9" spans="1:3">
      <c r="A9" s="245"/>
      <c r="B9" s="892" t="s">
        <v>149</v>
      </c>
      <c r="C9" s="570" t="s">
        <v>990</v>
      </c>
    </row>
    <row r="10" spans="1:3">
      <c r="A10" s="245"/>
      <c r="B10" s="892" t="s">
        <v>150</v>
      </c>
      <c r="C10" s="569" t="s">
        <v>1138</v>
      </c>
    </row>
    <row r="11" spans="1:3">
      <c r="A11" s="245"/>
      <c r="B11" s="892" t="s">
        <v>151</v>
      </c>
      <c r="C11" s="570" t="s">
        <v>237</v>
      </c>
    </row>
    <row r="12" spans="1:3">
      <c r="A12" s="245"/>
      <c r="B12" s="892" t="s">
        <v>152</v>
      </c>
      <c r="C12" s="570" t="s">
        <v>238</v>
      </c>
    </row>
    <row r="13" spans="1:3">
      <c r="A13" s="245"/>
      <c r="B13" s="892" t="s">
        <v>245</v>
      </c>
      <c r="C13" s="570" t="s">
        <v>1044</v>
      </c>
    </row>
    <row r="14" spans="1:3">
      <c r="A14" s="245"/>
      <c r="B14" s="892" t="s">
        <v>153</v>
      </c>
      <c r="C14" s="569" t="s">
        <v>239</v>
      </c>
    </row>
    <row r="15" spans="1:3">
      <c r="A15" s="245"/>
      <c r="B15" s="892" t="s">
        <v>154</v>
      </c>
      <c r="C15" s="570" t="s">
        <v>240</v>
      </c>
    </row>
    <row r="16" spans="1:3">
      <c r="A16" s="245"/>
      <c r="B16" s="892" t="s">
        <v>155</v>
      </c>
      <c r="C16" s="570" t="s">
        <v>952</v>
      </c>
    </row>
    <row r="17" spans="1:3">
      <c r="A17" s="245"/>
      <c r="B17" s="892" t="s">
        <v>156</v>
      </c>
      <c r="C17" s="570" t="s">
        <v>1029</v>
      </c>
    </row>
    <row r="18" spans="1:3">
      <c r="A18" s="245"/>
      <c r="B18" s="892" t="s">
        <v>246</v>
      </c>
      <c r="C18" s="876" t="s">
        <v>959</v>
      </c>
    </row>
    <row r="19" spans="1:3">
      <c r="B19" s="912"/>
      <c r="C19" s="555"/>
    </row>
    <row r="20" spans="1:3" ht="13.5">
      <c r="B20" s="560">
        <v>2.2000000000000002</v>
      </c>
      <c r="C20" s="561" t="s">
        <v>266</v>
      </c>
    </row>
    <row r="21" spans="1:3">
      <c r="B21" s="892" t="s">
        <v>157</v>
      </c>
      <c r="C21" s="571" t="s">
        <v>960</v>
      </c>
    </row>
    <row r="22" spans="1:3">
      <c r="B22" s="892" t="s">
        <v>158</v>
      </c>
      <c r="C22" s="571" t="s">
        <v>1050</v>
      </c>
    </row>
    <row r="23" spans="1:3">
      <c r="B23" s="892" t="s">
        <v>159</v>
      </c>
      <c r="C23" s="571" t="s">
        <v>267</v>
      </c>
    </row>
    <row r="24" spans="1:3">
      <c r="B24" s="892" t="s">
        <v>160</v>
      </c>
      <c r="C24" s="572" t="s">
        <v>966</v>
      </c>
    </row>
    <row r="25" spans="1:3">
      <c r="B25" s="892" t="s">
        <v>161</v>
      </c>
      <c r="C25" s="572" t="s">
        <v>1058</v>
      </c>
    </row>
    <row r="26" spans="1:3">
      <c r="B26" s="892" t="s">
        <v>162</v>
      </c>
      <c r="C26" s="569" t="s">
        <v>953</v>
      </c>
    </row>
    <row r="27" spans="1:3">
      <c r="B27" s="892" t="s">
        <v>247</v>
      </c>
      <c r="C27" s="573" t="s">
        <v>268</v>
      </c>
    </row>
    <row r="28" spans="1:3">
      <c r="B28" s="892" t="s">
        <v>248</v>
      </c>
      <c r="C28" s="573" t="s">
        <v>269</v>
      </c>
    </row>
    <row r="29" spans="1:3">
      <c r="B29" s="892" t="s">
        <v>249</v>
      </c>
      <c r="C29" s="574" t="s">
        <v>1039</v>
      </c>
    </row>
    <row r="30" spans="1:3">
      <c r="A30" s="245"/>
      <c r="B30" s="892" t="s">
        <v>241</v>
      </c>
      <c r="C30" s="569" t="s">
        <v>973</v>
      </c>
    </row>
    <row r="31" spans="1:3">
      <c r="A31" s="245"/>
      <c r="B31" s="892" t="s">
        <v>242</v>
      </c>
      <c r="C31" s="569" t="s">
        <v>974</v>
      </c>
    </row>
    <row r="32" spans="1:3">
      <c r="A32" s="554"/>
      <c r="B32" s="568"/>
      <c r="C32" s="564"/>
    </row>
    <row r="33" spans="1:3" ht="13.5">
      <c r="A33" s="554"/>
      <c r="B33" s="560">
        <v>2.2999999999999998</v>
      </c>
      <c r="C33" s="561" t="s">
        <v>270</v>
      </c>
    </row>
    <row r="34" spans="1:3">
      <c r="A34" s="554"/>
      <c r="B34" s="892" t="s">
        <v>163</v>
      </c>
      <c r="C34" s="576" t="s">
        <v>271</v>
      </c>
    </row>
    <row r="35" spans="1:3">
      <c r="A35" s="554"/>
      <c r="B35" s="892" t="s">
        <v>164</v>
      </c>
      <c r="C35" s="576" t="s">
        <v>1064</v>
      </c>
    </row>
    <row r="36" spans="1:3">
      <c r="A36" s="554"/>
      <c r="B36" s="892" t="s">
        <v>165</v>
      </c>
      <c r="C36" s="576" t="s">
        <v>1067</v>
      </c>
    </row>
    <row r="37" spans="1:3">
      <c r="A37" s="554"/>
      <c r="B37" s="892" t="s">
        <v>166</v>
      </c>
      <c r="C37" s="576" t="s">
        <v>1066</v>
      </c>
    </row>
    <row r="38" spans="1:3">
      <c r="A38" s="554"/>
      <c r="B38" s="892" t="s">
        <v>167</v>
      </c>
      <c r="C38" s="576" t="s">
        <v>930</v>
      </c>
    </row>
    <row r="39" spans="1:3">
      <c r="A39" s="554"/>
      <c r="B39" s="892" t="s">
        <v>168</v>
      </c>
      <c r="C39" s="575" t="s">
        <v>288</v>
      </c>
    </row>
    <row r="40" spans="1:3">
      <c r="A40" s="554"/>
      <c r="B40" s="892" t="s">
        <v>169</v>
      </c>
      <c r="C40" s="575" t="s">
        <v>1080</v>
      </c>
    </row>
    <row r="41" spans="1:3">
      <c r="A41" s="554"/>
      <c r="B41" s="892" t="s">
        <v>170</v>
      </c>
      <c r="C41" s="575" t="s">
        <v>978</v>
      </c>
    </row>
    <row r="42" spans="1:3">
      <c r="A42" s="554"/>
      <c r="B42" s="892" t="s">
        <v>171</v>
      </c>
      <c r="C42" s="575" t="s">
        <v>1074</v>
      </c>
    </row>
    <row r="43" spans="1:3">
      <c r="A43" s="554"/>
      <c r="B43" s="892" t="s">
        <v>172</v>
      </c>
      <c r="C43" s="575" t="s">
        <v>1075</v>
      </c>
    </row>
    <row r="44" spans="1:3">
      <c r="A44" s="554"/>
      <c r="B44" s="892" t="s">
        <v>173</v>
      </c>
      <c r="C44" s="575" t="s">
        <v>1076</v>
      </c>
    </row>
    <row r="45" spans="1:3">
      <c r="A45" s="554"/>
      <c r="B45" s="892" t="s">
        <v>174</v>
      </c>
      <c r="C45" s="575" t="s">
        <v>1077</v>
      </c>
    </row>
    <row r="46" spans="1:3">
      <c r="A46" s="554"/>
      <c r="B46" s="556"/>
      <c r="C46" s="559"/>
    </row>
    <row r="47" spans="1:3">
      <c r="A47" s="554"/>
      <c r="B47" s="872" t="s">
        <v>123</v>
      </c>
      <c r="C47" s="872" t="s">
        <v>276</v>
      </c>
    </row>
    <row r="48" spans="1:3">
      <c r="A48" s="554"/>
      <c r="B48" s="873">
        <v>3.1</v>
      </c>
      <c r="C48" s="873" t="s">
        <v>277</v>
      </c>
    </row>
    <row r="49" spans="1:3" ht="13.5">
      <c r="A49" s="554"/>
      <c r="B49" s="594" t="s">
        <v>133</v>
      </c>
      <c r="C49" s="561" t="s">
        <v>278</v>
      </c>
    </row>
    <row r="50" spans="1:3">
      <c r="A50" s="554"/>
      <c r="B50" s="892" t="s">
        <v>175</v>
      </c>
      <c r="C50" s="911" t="s">
        <v>977</v>
      </c>
    </row>
    <row r="51" spans="1:3">
      <c r="A51" s="554"/>
      <c r="B51" s="892" t="s">
        <v>176</v>
      </c>
      <c r="C51" s="577" t="s">
        <v>289</v>
      </c>
    </row>
    <row r="52" spans="1:3">
      <c r="A52" s="554"/>
      <c r="B52" s="892" t="s">
        <v>177</v>
      </c>
      <c r="C52" s="569" t="s">
        <v>1094</v>
      </c>
    </row>
    <row r="53" spans="1:3">
      <c r="A53" s="554"/>
      <c r="B53" s="892" t="s">
        <v>178</v>
      </c>
      <c r="C53" s="569" t="s">
        <v>1092</v>
      </c>
    </row>
    <row r="54" spans="1:3">
      <c r="A54" s="554"/>
      <c r="B54" s="892" t="s">
        <v>179</v>
      </c>
      <c r="C54" s="569" t="s">
        <v>1093</v>
      </c>
    </row>
    <row r="55" spans="1:3">
      <c r="A55" s="554"/>
      <c r="B55" s="892" t="s">
        <v>180</v>
      </c>
      <c r="C55" s="569" t="s">
        <v>1007</v>
      </c>
    </row>
    <row r="56" spans="1:3">
      <c r="A56" s="554"/>
      <c r="B56" s="892" t="s">
        <v>181</v>
      </c>
      <c r="C56" s="569" t="s">
        <v>1099</v>
      </c>
    </row>
    <row r="57" spans="1:3">
      <c r="A57" s="554"/>
      <c r="B57" s="892" t="s">
        <v>182</v>
      </c>
      <c r="C57" s="569" t="s">
        <v>1095</v>
      </c>
    </row>
    <row r="58" spans="1:3">
      <c r="A58" s="554"/>
      <c r="B58" s="892" t="s">
        <v>183</v>
      </c>
      <c r="C58" s="569" t="s">
        <v>291</v>
      </c>
    </row>
    <row r="59" spans="1:3">
      <c r="A59" s="245"/>
      <c r="B59" s="568"/>
      <c r="C59" s="556"/>
    </row>
    <row r="60" spans="1:3" ht="13.5">
      <c r="A60" s="245"/>
      <c r="B60" s="594" t="s">
        <v>134</v>
      </c>
      <c r="C60" s="561" t="s">
        <v>272</v>
      </c>
    </row>
    <row r="61" spans="1:3">
      <c r="A61" s="245"/>
      <c r="B61" s="892" t="s">
        <v>184</v>
      </c>
      <c r="C61" s="569" t="s">
        <v>292</v>
      </c>
    </row>
    <row r="62" spans="1:3">
      <c r="A62" s="245"/>
      <c r="B62" s="892" t="s">
        <v>185</v>
      </c>
      <c r="C62" s="569" t="s">
        <v>1159</v>
      </c>
    </row>
    <row r="63" spans="1:3">
      <c r="B63" s="892" t="s">
        <v>186</v>
      </c>
      <c r="C63" s="569" t="s">
        <v>293</v>
      </c>
    </row>
    <row r="64" spans="1:3">
      <c r="B64" s="892" t="s">
        <v>250</v>
      </c>
      <c r="C64" s="587" t="s">
        <v>1140</v>
      </c>
    </row>
    <row r="65" spans="2:3">
      <c r="B65" s="892" t="s">
        <v>187</v>
      </c>
      <c r="C65" s="569" t="s">
        <v>294</v>
      </c>
    </row>
    <row r="66" spans="2:3">
      <c r="B66" s="892" t="s">
        <v>188</v>
      </c>
      <c r="C66" s="569" t="s">
        <v>295</v>
      </c>
    </row>
    <row r="67" spans="2:3">
      <c r="B67" s="892" t="s">
        <v>189</v>
      </c>
      <c r="C67" s="574" t="s">
        <v>1141</v>
      </c>
    </row>
    <row r="68" spans="2:3">
      <c r="B68" s="892" t="s">
        <v>251</v>
      </c>
      <c r="C68" s="574" t="s">
        <v>979</v>
      </c>
    </row>
    <row r="69" spans="2:3">
      <c r="B69" s="892" t="s">
        <v>190</v>
      </c>
      <c r="C69" s="574" t="s">
        <v>1108</v>
      </c>
    </row>
    <row r="70" spans="2:3">
      <c r="B70" s="892" t="s">
        <v>191</v>
      </c>
      <c r="C70" s="569" t="s">
        <v>296</v>
      </c>
    </row>
    <row r="71" spans="2:3">
      <c r="B71" s="892" t="s">
        <v>192</v>
      </c>
      <c r="C71" s="569" t="s">
        <v>980</v>
      </c>
    </row>
    <row r="72" spans="2:3">
      <c r="B72" s="892" t="s">
        <v>252</v>
      </c>
      <c r="C72" s="569" t="s">
        <v>297</v>
      </c>
    </row>
    <row r="73" spans="2:3">
      <c r="B73" s="892" t="s">
        <v>243</v>
      </c>
      <c r="C73" s="569" t="s">
        <v>298</v>
      </c>
    </row>
    <row r="74" spans="2:3">
      <c r="B74" s="892" t="s">
        <v>244</v>
      </c>
      <c r="C74" s="569" t="s">
        <v>299</v>
      </c>
    </row>
    <row r="75" spans="2:3">
      <c r="B75" s="892" t="s">
        <v>193</v>
      </c>
      <c r="C75" s="569" t="s">
        <v>300</v>
      </c>
    </row>
    <row r="76" spans="2:3" ht="21" customHeight="1">
      <c r="B76" s="913" t="s">
        <v>253</v>
      </c>
      <c r="C76" s="574" t="s">
        <v>1177</v>
      </c>
    </row>
    <row r="77" spans="2:3">
      <c r="B77" s="912"/>
      <c r="C77" s="245"/>
    </row>
    <row r="78" spans="2:3" ht="13.5">
      <c r="B78" s="594" t="s">
        <v>132</v>
      </c>
      <c r="C78" s="561" t="s">
        <v>1142</v>
      </c>
    </row>
    <row r="79" spans="2:3">
      <c r="B79" s="892" t="s">
        <v>194</v>
      </c>
      <c r="C79" s="569" t="s">
        <v>301</v>
      </c>
    </row>
    <row r="80" spans="2:3">
      <c r="B80" s="914" t="s">
        <v>195</v>
      </c>
      <c r="C80" s="569" t="s">
        <v>490</v>
      </c>
    </row>
    <row r="81" spans="2:3">
      <c r="B81" s="892" t="s">
        <v>196</v>
      </c>
      <c r="C81" s="569" t="s">
        <v>492</v>
      </c>
    </row>
    <row r="82" spans="2:3">
      <c r="B82" s="892" t="s">
        <v>197</v>
      </c>
      <c r="C82" s="578" t="s">
        <v>302</v>
      </c>
    </row>
    <row r="83" spans="2:3">
      <c r="B83" s="892" t="s">
        <v>198</v>
      </c>
      <c r="C83" s="569" t="s">
        <v>303</v>
      </c>
    </row>
    <row r="84" spans="2:3">
      <c r="B84" s="892" t="s">
        <v>199</v>
      </c>
      <c r="C84" s="569" t="s">
        <v>1128</v>
      </c>
    </row>
    <row r="85" spans="2:3">
      <c r="B85" s="892" t="s">
        <v>200</v>
      </c>
      <c r="C85" s="569" t="s">
        <v>304</v>
      </c>
    </row>
    <row r="86" spans="2:3">
      <c r="B86" s="892" t="s">
        <v>201</v>
      </c>
      <c r="C86" s="569" t="s">
        <v>1129</v>
      </c>
    </row>
    <row r="87" spans="2:3" ht="13.5" customHeight="1">
      <c r="B87" s="914" t="s">
        <v>202</v>
      </c>
      <c r="C87" s="569" t="s">
        <v>954</v>
      </c>
    </row>
    <row r="88" spans="2:3" ht="15" customHeight="1">
      <c r="B88" s="892" t="s">
        <v>203</v>
      </c>
      <c r="C88" s="587" t="s">
        <v>1152</v>
      </c>
    </row>
    <row r="89" spans="2:3">
      <c r="B89" s="892" t="s">
        <v>254</v>
      </c>
      <c r="C89" s="569" t="s">
        <v>306</v>
      </c>
    </row>
    <row r="90" spans="2:3">
      <c r="B90" s="914" t="s">
        <v>204</v>
      </c>
      <c r="C90" s="569" t="s">
        <v>1133</v>
      </c>
    </row>
    <row r="91" spans="2:3">
      <c r="B91" s="892" t="s">
        <v>205</v>
      </c>
      <c r="C91" s="569" t="s">
        <v>1168</v>
      </c>
    </row>
    <row r="92" spans="2:3">
      <c r="B92" s="568"/>
      <c r="C92" s="563"/>
    </row>
    <row r="93" spans="2:3" ht="13.5">
      <c r="B93" s="594" t="s">
        <v>135</v>
      </c>
      <c r="C93" s="561" t="s">
        <v>275</v>
      </c>
    </row>
    <row r="94" spans="2:3">
      <c r="B94" s="914" t="s">
        <v>255</v>
      </c>
      <c r="C94" s="569" t="s">
        <v>307</v>
      </c>
    </row>
    <row r="95" spans="2:3">
      <c r="B95" s="914" t="s">
        <v>206</v>
      </c>
      <c r="C95" s="569" t="s">
        <v>308</v>
      </c>
    </row>
    <row r="96" spans="2:3">
      <c r="B96" s="892" t="s">
        <v>256</v>
      </c>
      <c r="C96" s="569" t="s">
        <v>309</v>
      </c>
    </row>
    <row r="97" spans="1:3">
      <c r="B97" s="892" t="s">
        <v>207</v>
      </c>
      <c r="C97" s="569" t="s">
        <v>310</v>
      </c>
    </row>
    <row r="98" spans="1:3">
      <c r="B98" s="892" t="s">
        <v>257</v>
      </c>
      <c r="C98" s="569" t="s">
        <v>311</v>
      </c>
    </row>
    <row r="99" spans="1:3">
      <c r="B99" s="892" t="s">
        <v>258</v>
      </c>
      <c r="C99" s="569" t="s">
        <v>312</v>
      </c>
    </row>
    <row r="100" spans="1:3">
      <c r="B100" s="892" t="s">
        <v>259</v>
      </c>
      <c r="C100" s="569" t="s">
        <v>286</v>
      </c>
    </row>
    <row r="101" spans="1:3">
      <c r="B101" s="892" t="s">
        <v>260</v>
      </c>
      <c r="C101" s="569" t="s">
        <v>287</v>
      </c>
    </row>
    <row r="102" spans="1:3">
      <c r="B102" s="892" t="s">
        <v>208</v>
      </c>
      <c r="C102" s="569" t="s">
        <v>284</v>
      </c>
    </row>
    <row r="103" spans="1:3">
      <c r="B103" s="892" t="s">
        <v>261</v>
      </c>
      <c r="C103" s="569" t="s">
        <v>313</v>
      </c>
    </row>
    <row r="104" spans="1:3">
      <c r="B104" s="892" t="s">
        <v>209</v>
      </c>
      <c r="C104" s="569" t="s">
        <v>314</v>
      </c>
    </row>
    <row r="105" spans="1:3">
      <c r="B105" s="892" t="s">
        <v>210</v>
      </c>
      <c r="C105" s="569" t="s">
        <v>315</v>
      </c>
    </row>
    <row r="106" spans="1:3">
      <c r="B106" s="892" t="s">
        <v>262</v>
      </c>
      <c r="C106" s="569" t="s">
        <v>285</v>
      </c>
    </row>
    <row r="107" spans="1:3">
      <c r="A107" s="245"/>
      <c r="B107" s="568"/>
      <c r="C107" s="567"/>
    </row>
    <row r="108" spans="1:3">
      <c r="A108" s="245"/>
      <c r="B108" s="873">
        <v>3.2</v>
      </c>
      <c r="C108" s="873" t="s">
        <v>305</v>
      </c>
    </row>
    <row r="109" spans="1:3" ht="13.5">
      <c r="A109" s="245"/>
      <c r="B109" s="594" t="s">
        <v>136</v>
      </c>
      <c r="C109" s="561" t="s">
        <v>273</v>
      </c>
    </row>
    <row r="110" spans="1:3">
      <c r="A110" s="558"/>
      <c r="B110" s="892" t="s">
        <v>211</v>
      </c>
      <c r="C110" s="569" t="s">
        <v>316</v>
      </c>
    </row>
    <row r="111" spans="1:3">
      <c r="A111" s="558"/>
      <c r="B111" s="892" t="s">
        <v>212</v>
      </c>
      <c r="C111" s="579" t="s">
        <v>317</v>
      </c>
    </row>
    <row r="112" spans="1:3">
      <c r="A112" s="558"/>
      <c r="B112" s="892" t="s">
        <v>213</v>
      </c>
      <c r="C112" s="580" t="s">
        <v>318</v>
      </c>
    </row>
    <row r="113" spans="1:9">
      <c r="A113" s="558"/>
      <c r="B113" s="892" t="s">
        <v>214</v>
      </c>
      <c r="C113" s="569" t="s">
        <v>319</v>
      </c>
    </row>
    <row r="114" spans="1:9">
      <c r="A114" s="558"/>
      <c r="B114" s="892" t="s">
        <v>215</v>
      </c>
      <c r="C114" s="569" t="s">
        <v>320</v>
      </c>
    </row>
    <row r="115" spans="1:9">
      <c r="A115" s="557"/>
      <c r="B115" s="556"/>
      <c r="C115" s="565"/>
    </row>
    <row r="116" spans="1:9" ht="13.5">
      <c r="A116" s="558"/>
      <c r="B116" s="594" t="s">
        <v>137</v>
      </c>
      <c r="C116" s="561" t="s">
        <v>274</v>
      </c>
      <c r="D116" s="827"/>
      <c r="E116" s="827"/>
      <c r="F116" s="827"/>
      <c r="G116" s="827"/>
      <c r="H116" s="827"/>
      <c r="I116" s="827"/>
    </row>
    <row r="117" spans="1:9">
      <c r="A117" s="558"/>
      <c r="B117" s="892" t="s">
        <v>216</v>
      </c>
      <c r="C117" s="569" t="s">
        <v>321</v>
      </c>
      <c r="D117" s="827"/>
      <c r="E117" s="827"/>
      <c r="F117" s="827"/>
      <c r="G117" s="827"/>
      <c r="H117" s="827"/>
      <c r="I117" s="827"/>
    </row>
    <row r="118" spans="1:9">
      <c r="A118" s="558"/>
      <c r="B118" s="892" t="s">
        <v>217</v>
      </c>
      <c r="C118" s="569" t="s">
        <v>322</v>
      </c>
      <c r="D118" s="562"/>
      <c r="E118" s="562"/>
      <c r="F118" s="245"/>
      <c r="G118" s="245"/>
      <c r="H118" s="245"/>
      <c r="I118" s="245"/>
    </row>
    <row r="119" spans="1:9">
      <c r="A119" s="558"/>
      <c r="B119" s="892" t="s">
        <v>218</v>
      </c>
      <c r="C119" s="569" t="s">
        <v>324</v>
      </c>
      <c r="D119" s="245"/>
      <c r="E119" s="245"/>
      <c r="F119" s="245"/>
      <c r="G119" s="245"/>
      <c r="H119" s="245"/>
      <c r="I119" s="245"/>
    </row>
    <row r="120" spans="1:9">
      <c r="A120" s="558"/>
      <c r="B120" s="892" t="s">
        <v>219</v>
      </c>
      <c r="C120" s="569" t="s">
        <v>323</v>
      </c>
      <c r="D120" s="245"/>
      <c r="E120" s="245"/>
      <c r="F120" s="245"/>
      <c r="G120" s="245"/>
      <c r="H120" s="245"/>
      <c r="I120" s="245"/>
    </row>
    <row r="121" spans="1:9">
      <c r="A121" s="558"/>
      <c r="B121" s="892" t="s">
        <v>220</v>
      </c>
      <c r="C121" s="569" t="s">
        <v>325</v>
      </c>
      <c r="D121" s="562"/>
      <c r="E121" s="562"/>
      <c r="F121" s="870"/>
      <c r="G121" s="245"/>
      <c r="H121" s="245"/>
      <c r="I121" s="245"/>
    </row>
    <row r="122" spans="1:9">
      <c r="A122" s="558"/>
      <c r="B122" s="892" t="s">
        <v>221</v>
      </c>
      <c r="C122" s="569" t="s">
        <v>326</v>
      </c>
      <c r="D122" s="870"/>
      <c r="E122" s="870"/>
      <c r="F122" s="870"/>
      <c r="G122" s="870"/>
      <c r="H122" s="870"/>
      <c r="I122" s="870"/>
    </row>
    <row r="123" spans="1:9">
      <c r="A123" s="557"/>
      <c r="B123" s="556"/>
      <c r="C123" s="565"/>
      <c r="D123" s="562"/>
      <c r="E123" s="870"/>
      <c r="F123" s="870"/>
      <c r="G123" s="245"/>
      <c r="H123" s="245"/>
      <c r="I123" s="245"/>
    </row>
    <row r="124" spans="1:9" ht="13.5">
      <c r="A124" s="558"/>
      <c r="B124" s="594" t="s">
        <v>138</v>
      </c>
      <c r="C124" s="561" t="s">
        <v>279</v>
      </c>
      <c r="D124" s="827"/>
      <c r="E124" s="827"/>
      <c r="F124" s="827"/>
      <c r="G124" s="827"/>
      <c r="H124" s="827"/>
      <c r="I124" s="827"/>
    </row>
    <row r="125" spans="1:9">
      <c r="A125" s="558"/>
      <c r="B125" s="892" t="s">
        <v>222</v>
      </c>
      <c r="C125" s="569" t="s">
        <v>327</v>
      </c>
      <c r="D125" s="827"/>
      <c r="E125" s="827"/>
      <c r="F125" s="827"/>
      <c r="G125" s="827"/>
      <c r="H125" s="827"/>
      <c r="I125" s="827"/>
    </row>
    <row r="126" spans="1:9">
      <c r="A126" s="558"/>
      <c r="B126" s="892" t="s">
        <v>223</v>
      </c>
      <c r="C126" s="569" t="s">
        <v>329</v>
      </c>
      <c r="D126" s="245"/>
      <c r="E126" s="245"/>
      <c r="F126" s="245"/>
      <c r="G126" s="245"/>
      <c r="H126" s="245"/>
      <c r="I126" s="245"/>
    </row>
    <row r="127" spans="1:9">
      <c r="A127" s="558"/>
      <c r="B127" s="892" t="s">
        <v>224</v>
      </c>
      <c r="C127" s="569" t="s">
        <v>328</v>
      </c>
      <c r="D127" s="245"/>
      <c r="E127" s="245"/>
      <c r="F127" s="245"/>
      <c r="G127" s="245"/>
      <c r="H127" s="245"/>
      <c r="I127" s="245"/>
    </row>
    <row r="128" spans="1:9">
      <c r="A128" s="558"/>
      <c r="B128" s="914" t="s">
        <v>225</v>
      </c>
      <c r="C128" s="569" t="s">
        <v>330</v>
      </c>
      <c r="D128" s="871"/>
      <c r="E128" s="249"/>
      <c r="F128" s="245"/>
      <c r="G128" s="245"/>
      <c r="H128" s="245"/>
      <c r="I128" s="245"/>
    </row>
    <row r="129" spans="1:9">
      <c r="A129" s="558"/>
      <c r="B129" s="892" t="s">
        <v>263</v>
      </c>
      <c r="C129" s="569" t="s">
        <v>331</v>
      </c>
      <c r="D129" s="245"/>
      <c r="E129" s="245"/>
      <c r="F129" s="245"/>
      <c r="G129" s="245"/>
      <c r="H129" s="245"/>
      <c r="I129" s="245"/>
    </row>
    <row r="130" spans="1:9">
      <c r="A130" s="558"/>
      <c r="B130" s="892" t="s">
        <v>264</v>
      </c>
      <c r="C130" s="569" t="s">
        <v>332</v>
      </c>
      <c r="D130" s="245"/>
      <c r="E130" s="245"/>
      <c r="F130" s="245"/>
      <c r="G130" s="245"/>
      <c r="H130" s="245"/>
      <c r="I130" s="245"/>
    </row>
    <row r="131" spans="1:9">
      <c r="A131" s="558"/>
      <c r="B131" s="892" t="s">
        <v>226</v>
      </c>
      <c r="C131" s="569" t="s">
        <v>333</v>
      </c>
      <c r="D131" s="871"/>
      <c r="E131" s="871"/>
      <c r="F131" s="871"/>
      <c r="G131" s="871"/>
      <c r="H131" s="871"/>
      <c r="I131" s="871"/>
    </row>
    <row r="132" spans="1:9">
      <c r="A132" s="558"/>
      <c r="B132" s="892" t="s">
        <v>227</v>
      </c>
      <c r="C132" s="569" t="s">
        <v>334</v>
      </c>
      <c r="D132" s="871"/>
      <c r="E132" s="871"/>
      <c r="F132" s="871"/>
      <c r="G132" s="871"/>
      <c r="H132" s="871"/>
      <c r="I132" s="871"/>
    </row>
    <row r="133" spans="1:9">
      <c r="A133" s="557"/>
      <c r="B133" s="912"/>
      <c r="C133" s="245"/>
      <c r="D133" s="245"/>
      <c r="E133" s="245"/>
      <c r="F133" s="245"/>
      <c r="G133" s="245"/>
      <c r="H133" s="245"/>
      <c r="I133" s="245"/>
    </row>
    <row r="134" spans="1:9">
      <c r="A134" s="245"/>
      <c r="B134" s="873">
        <v>3.3</v>
      </c>
      <c r="C134" s="873" t="s">
        <v>280</v>
      </c>
      <c r="D134" s="245"/>
      <c r="E134" s="245"/>
      <c r="F134" s="245"/>
      <c r="G134" s="245"/>
      <c r="H134" s="245"/>
      <c r="I134" s="245"/>
    </row>
    <row r="135" spans="1:9" ht="13.5">
      <c r="A135" s="245"/>
      <c r="B135" s="594" t="s">
        <v>139</v>
      </c>
      <c r="C135" s="561" t="s">
        <v>281</v>
      </c>
      <c r="D135" s="245"/>
      <c r="E135" s="245"/>
      <c r="F135" s="245"/>
      <c r="G135" s="245"/>
      <c r="H135" s="245"/>
      <c r="I135" s="245"/>
    </row>
    <row r="136" spans="1:9">
      <c r="A136" s="245"/>
      <c r="B136" s="892" t="s">
        <v>228</v>
      </c>
      <c r="C136" s="581" t="s">
        <v>283</v>
      </c>
      <c r="D136" s="245"/>
      <c r="E136" s="245"/>
      <c r="F136" s="245"/>
      <c r="G136" s="245"/>
      <c r="H136" s="245"/>
      <c r="I136" s="245"/>
    </row>
    <row r="137" spans="1:9">
      <c r="A137" s="245"/>
      <c r="B137" s="892" t="s">
        <v>265</v>
      </c>
      <c r="C137" s="581" t="s">
        <v>335</v>
      </c>
      <c r="D137" s="245"/>
      <c r="E137" s="245"/>
      <c r="F137" s="245"/>
      <c r="G137" s="245"/>
      <c r="H137" s="245"/>
      <c r="I137" s="245"/>
    </row>
    <row r="138" spans="1:9">
      <c r="A138" s="245"/>
      <c r="B138" s="568"/>
      <c r="C138" s="583"/>
      <c r="D138" s="245"/>
      <c r="E138" s="245"/>
      <c r="F138" s="245"/>
      <c r="G138" s="245"/>
      <c r="H138" s="245"/>
      <c r="I138" s="245"/>
    </row>
    <row r="139" spans="1:9" ht="13.5">
      <c r="A139" s="245"/>
      <c r="B139" s="594" t="s">
        <v>140</v>
      </c>
      <c r="C139" s="561" t="s">
        <v>282</v>
      </c>
      <c r="D139" s="245"/>
      <c r="E139" s="245"/>
      <c r="F139" s="245"/>
      <c r="G139" s="245"/>
      <c r="H139" s="245"/>
      <c r="I139" s="245"/>
    </row>
    <row r="140" spans="1:9">
      <c r="A140" s="245"/>
      <c r="B140" s="914" t="s">
        <v>229</v>
      </c>
      <c r="C140" s="581" t="s">
        <v>336</v>
      </c>
      <c r="D140" s="245"/>
      <c r="E140" s="245"/>
      <c r="F140" s="245"/>
      <c r="G140" s="245"/>
      <c r="H140" s="245"/>
      <c r="I140" s="245"/>
    </row>
    <row r="141" spans="1:9">
      <c r="A141" s="245"/>
      <c r="B141" s="892" t="s">
        <v>230</v>
      </c>
      <c r="C141" s="582" t="s">
        <v>955</v>
      </c>
      <c r="D141" s="245"/>
      <c r="E141" s="245"/>
      <c r="F141" s="245"/>
      <c r="G141" s="245"/>
      <c r="H141" s="245"/>
      <c r="I141" s="245"/>
    </row>
    <row r="142" spans="1:9">
      <c r="A142" s="245"/>
      <c r="B142" s="892" t="s">
        <v>231</v>
      </c>
      <c r="C142" s="581" t="s">
        <v>338</v>
      </c>
      <c r="D142" s="245"/>
      <c r="E142" s="245"/>
      <c r="F142" s="245"/>
      <c r="G142" s="245"/>
      <c r="H142" s="245"/>
      <c r="I142" s="245"/>
    </row>
    <row r="143" spans="1:9">
      <c r="A143" s="245"/>
      <c r="B143" s="892" t="s">
        <v>232</v>
      </c>
      <c r="C143" s="582" t="s">
        <v>339</v>
      </c>
      <c r="D143" s="245"/>
      <c r="E143" s="245"/>
      <c r="F143" s="245"/>
      <c r="G143" s="245"/>
      <c r="H143" s="245"/>
      <c r="I143" s="245"/>
    </row>
    <row r="144" spans="1:9">
      <c r="A144" s="554"/>
      <c r="B144" s="869"/>
      <c r="C144" s="566"/>
      <c r="D144" s="337"/>
      <c r="E144" s="337"/>
      <c r="F144" s="337"/>
      <c r="G144" s="337"/>
      <c r="H144" s="337"/>
      <c r="I144" s="337"/>
    </row>
  </sheetData>
  <hyperlinks>
    <hyperlink ref="B21" location="'Figure 2.2.1'!B2" display="Figure 2.2.1"/>
    <hyperlink ref="B27" location="'Table 2.2.1'!B2" display="Table 2.2.1"/>
    <hyperlink ref="B23" location="'Figure 2.2.3'!B2" display="Figure 2.2.3"/>
    <hyperlink ref="B34" location="'Figure 2.3.1'!B2" display="Figure 2.3.1"/>
    <hyperlink ref="B35" location="'Figure 2.3.2'!B2" display="Figure 2.3.2"/>
    <hyperlink ref="B36" location="'Figure 2.3.3'!B2" display="Figure 2.3.3"/>
    <hyperlink ref="B39" location="'Figure 2.3.6'!B2" display="Figure 2.3.6"/>
    <hyperlink ref="B42" location="'Figure 2.3.9'!B2" display="Figure 2.3.9"/>
    <hyperlink ref="B43" location="'Figure 2.3.10'!B2" display="Figure 2.3.10"/>
    <hyperlink ref="B44" location="'Figure 2.3.11'!B2" display="Figure 2.3.11"/>
    <hyperlink ref="B50" location="'Figure 3.1.1.1'!B2" display="Figure 3.1.1.1"/>
    <hyperlink ref="B51" location="'Figure 3.1.1.2'!B2" display="Figure 3.1.1.2"/>
    <hyperlink ref="B52" location="'Figure 3.1.1.3'!B2" display="Figure 3.1.1.3"/>
    <hyperlink ref="B53" location="'Figure 3.1.1.4'!B2" display="Figure 3.1.1.4"/>
    <hyperlink ref="B54" location="'Figure 3.1.1.5'!B2" display="Figure 3.1.1.5"/>
    <hyperlink ref="B61" location="'Figure 3.1.2.1'!B2" display="Figure 3.1.2.1"/>
    <hyperlink ref="B62" location="'Figure 3.1.2.2'!B2" display="Figure 3.1.2.2"/>
    <hyperlink ref="B65" location="'Figure 3.1.2.4'!B2" display="Figure 3.1.2.4"/>
    <hyperlink ref="B79" location="'Figure 3.1.3.1'!B2" display="Figure 3.1.3.1"/>
    <hyperlink ref="B80" location="'Figure 3.1.3.2'!B2" display="Figure 3.1.3.2"/>
    <hyperlink ref="B81" location="'Figure 3.1.3.3'!B2" display="Figure 3.1.3.3"/>
    <hyperlink ref="B82" location="'Figure 3.1.3.4'!B2" display="Figure 3.1.3.4"/>
    <hyperlink ref="B83" location="'Figure 3.1.3.5'!B2" display="Figure 3.1.3.5"/>
    <hyperlink ref="B84" location="'Figure 3.1.3.6'!B2" display="Figure 3.1.3.6"/>
    <hyperlink ref="B85" location="'Figure 3.1.3.7'!B2" display="Figure 3.1.3.7"/>
    <hyperlink ref="B86" location="'Figure 3.1.3.8'!B2" display="Figure 3.1.3.8"/>
    <hyperlink ref="B87" location="'Figure 3.1.3.9'!B2" display="Figure 3.1.3.9"/>
    <hyperlink ref="B110" location="'Figure 3.2.1.1'!B2" display="Figure 3.2.1.1"/>
    <hyperlink ref="B117" location="'Figure 3.2.2.1'!B2" display="Figure 3.2.2.1"/>
    <hyperlink ref="B125" location="'Figure 3.2.3.1'!B2" display="Figure 3.2.3.1"/>
    <hyperlink ref="B129" location="'Table 3.2.3.1'!B2" display="Table 3.2.3.1"/>
    <hyperlink ref="B136" location="'Figure 3.3.1.1'!B2" display="Figure 3.3.1.1"/>
    <hyperlink ref="B140" location="'Figure 3.3.2.1'!B2" display="Figure 3.3.2.1"/>
    <hyperlink ref="B4" location="'Figure 2.1.1'!B2" display="Figure 2.1.1"/>
    <hyperlink ref="B18" location="'Box 1 Table 1'!B2" display="Box 1 Table 1"/>
    <hyperlink ref="B22" location="'Figure 2.2.2'!B2" display="Figure 2.2.2"/>
    <hyperlink ref="B26" location="'Figure 2.2.6 '!B2" display="Figure 2.2.6"/>
    <hyperlink ref="B37" location="'Figure 2.3.4'!B2" display="Figure 2.3.4"/>
    <hyperlink ref="B38" location="'Figure 2.3.5'!B2" display="Figure 2.3.5"/>
    <hyperlink ref="B41" location="'Figure 2.3.8'!B2" display="Figure 2.3.8"/>
    <hyperlink ref="B24" location="'Figure 2.2.4'!B2" display="Figure 2.2.4"/>
    <hyperlink ref="B25" location="'Figure 2.2.5'!B2" display="Figure 2.2.5"/>
    <hyperlink ref="B28" location="'Table 2.2.2'!B2" display="Table 2.2.2"/>
    <hyperlink ref="B29" location="'Box 2 Table 1'!B2" display="Box 2 Table 1"/>
    <hyperlink ref="B40" location="'Figure 2.3.7'!B2" display="Figure 2.3.7"/>
    <hyperlink ref="B63" location="'Figure 3.1.2.3'!B2" display="Figure 3.1.2.3"/>
    <hyperlink ref="B66" location="'Figure 3.1.2.5'!B2" display="Figure 3.1.2.5"/>
    <hyperlink ref="B67" location="'Figure 3.1.2.6'!B2" display="Figure 3.1.2.6"/>
    <hyperlink ref="B69" location="'Figure 3.1.2.7'!B2" display="Figure 3.1.2.7"/>
    <hyperlink ref="B70" location="'Figure 3.1.2.8'!B2" display="Figure 3.1.2.8"/>
    <hyperlink ref="B71" location="'Figure 3.1.2.9'!B2" display="Figure 3.1.2.9"/>
    <hyperlink ref="B95" location="'Figure 3.1.4.1'!B2" display="Figure 3.1.4.1"/>
    <hyperlink ref="B97" location="'Figure 3.1.4.2'!B2" display="Figure 3.1.4.2"/>
    <hyperlink ref="B102" location="'Figure 3.1.4.3'!B2" display="Figure 3.1.4.3"/>
    <hyperlink ref="B104" location="'Figure 3.1.4.4'!B2" display="Figure 3.1.4.4"/>
    <hyperlink ref="B5" location="'Figure 2.1.2'!B2" display="Figure 2.1.2"/>
    <hyperlink ref="B9" location="'Figure 2.1.6'!B2" display="Figure 2.1.6"/>
    <hyperlink ref="B13" location="'Table 2.1.1'!B2" display="Table 2.1.1"/>
    <hyperlink ref="B15" location="'Figure 2.1.11'!B2" display="Figure 2.1.11"/>
    <hyperlink ref="B14" location="'Figure 2.1.10'!B2" display="Figure 2.1.10"/>
    <hyperlink ref="B12" location="'Figure 2.1.9'!B2" display="Figure 2.1.9"/>
    <hyperlink ref="B11" location="'Figure 2.1.8'!B2" display="Figure 2.1.8"/>
    <hyperlink ref="B10" location="'Figure 2.1.7'!B2" display="Figure 2.1.7"/>
    <hyperlink ref="B6" location="'Figure 2.1.3'!B2" display="Figure 2.1.3"/>
    <hyperlink ref="B8" location="'Figure 2.1.5'!B2" display="Figure 2.1.5"/>
    <hyperlink ref="B7" location="'Figure 2.1.4'!B2" display="Figure 2.1.4"/>
    <hyperlink ref="B16" location="'Figure 2.1.12'!B2" display="Figure 2.1.12"/>
    <hyperlink ref="B17" location="'Figure 2.1.13'!B2" display="Figure 2.1.13"/>
    <hyperlink ref="B30:B31" location="'График 2.2.7'!B2" display="График 2.2.7"/>
    <hyperlink ref="B30" location="'Box 2 Figure 1'!B2" display="Box 2 Figure 1"/>
    <hyperlink ref="B31" location="'Box 2 Figure 2'!B2" display="Box 2 Figure 2"/>
    <hyperlink ref="B45" location="'Figure 2.3.12'!B2" display="Figure 2.3.12"/>
    <hyperlink ref="B55" location="'Figure 3.1.1.6'!B2" display="Figure 3.1.1.6"/>
    <hyperlink ref="B56:B57" location="'График 3.1.5.'!B2" display="График 3.1.5"/>
    <hyperlink ref="B58" location="'Figure 3.1.1.9'!B2" display="Figure 3.1.1.9"/>
    <hyperlink ref="B56" location="'Figure 3.1.1.7'!B2" display="Figure 3.1.1.7"/>
    <hyperlink ref="B57" location="'Figure 3.1.1.8'!B2" display="Figure 3.1.1.8"/>
    <hyperlink ref="B73:B74" location="'График 2.2.7'!B2" display="График 2.2.7"/>
    <hyperlink ref="B73" location="'Box 3 Figure 1'!B2" display="Box 3 Figure 1"/>
    <hyperlink ref="B74" location="'Box 3 Figure 2'!B2" display="Box 3 Figure 2"/>
    <hyperlink ref="B75" location="'Figure 3.1.2.10'!B2" display="Figure 3.1.2.10"/>
    <hyperlink ref="B64" location="'Table 3.1.2.1'!B2" display="Table 3.1.2.1"/>
    <hyperlink ref="B68" location="'Table 3.1.2.2'!B2" display="Table 3.1.2.2"/>
    <hyperlink ref="B72" location="'Table 3.1.2.3'!B2" display="Table 3.1.2.3"/>
    <hyperlink ref="B76" location="'Table 3.1.2.4'!B2" display="Table 3.1.2.4"/>
    <hyperlink ref="B88:B89" location="'График 3.3.9'!B2" display="График 3.3.9"/>
    <hyperlink ref="B90" location="'Figure 3.1.3.11'!B2" display="Figure 3.1.3.11"/>
    <hyperlink ref="B91" location="'Figure 3.1.3.12'!B2" display="Figure 3.1.3.12"/>
    <hyperlink ref="B88" location="'Figure 3.1.3.10'!B2" display="Figure 3.1.3.10"/>
    <hyperlink ref="B89" location="'Table 3.1.3.1'!B2" display="Table 3.1.3.1"/>
    <hyperlink ref="B94" location="'Table 3.1.4.1'!B2" display="Table 3.1.4.1"/>
    <hyperlink ref="B96" location="'Table 3.1.4.2'!B2" display="Table 3.1.4.2"/>
    <hyperlink ref="B99" location="'Table 3.1.4.3'!B2" display="Table 3.1.4.3"/>
    <hyperlink ref="B100:B101" location="'График 3.4.2'!B2" display="График 3.4.2"/>
    <hyperlink ref="B103" location="'Table 3.1.4.6'!B2" display="Table 3.1.4.6"/>
    <hyperlink ref="B105" location="'Figure 3.1.4.5'!B2" display="Figure 3.1.4.5"/>
    <hyperlink ref="B106" location="'Table 3.1.4.7'!B2" display="Table 3.1.4.7"/>
    <hyperlink ref="B98" location="'Box 4 Table 1'!B2" display="Box 4 Table 1"/>
    <hyperlink ref="B100" location="'Table 3.1.4.4'!B2" display="Table 3.1.4.4"/>
    <hyperlink ref="B101" location="'Table 3.1.4.5'!B2" display="Table 3.1.4.5"/>
    <hyperlink ref="B111" location="'Figure 3.2.1.2'!B2" display="Figure 3.2.1.2"/>
    <hyperlink ref="B112" location="'Figure 3.2.1.3'!B2" display="Figure 3.2.1.3"/>
    <hyperlink ref="B114" location="'Figure 3.2.1.5'!B2" display="Figure 3.2.1.5"/>
    <hyperlink ref="B113" location="'Figure 3.2.1.4'!B2" display="Figure 3.2.1.4"/>
    <hyperlink ref="B118" location="'Figure 3.2.2.2'!B2" display="Figure 3.2.2.2"/>
    <hyperlink ref="B119" location="'Figure 3.2.2.3'!B2" display="Figure 3.2.2.3"/>
    <hyperlink ref="B121" location="'Figure 3.2.2.5'!B2" display="Figure 3.2.2.5"/>
    <hyperlink ref="B120" location="'Figure 3.2.2.4'!B2" display="Figure 3.2.2.4"/>
    <hyperlink ref="B122" location="'Figure 3.2.2.6'!B2" display="Figure 3.2.2.6"/>
    <hyperlink ref="B126" location="'Figure 3.2.3.2'!B2" display="Figure 3.2.3.2"/>
    <hyperlink ref="B127:B128" location="'график 4.3.1'!B2" display="График 4.3.1"/>
    <hyperlink ref="B130" location="'Table 3.2.3.2'!B2" display="Table 3.2.3.2"/>
    <hyperlink ref="B131" location="'Figure 3.2.3.5'!B2" display="Figure 3.2.3.5"/>
    <hyperlink ref="B132" location="'Figure 3.2.3.6'!B2" display="Figure 3.2.3.6"/>
    <hyperlink ref="B127" location="'Figure 3.2.3.3'!B2" display="Figure 3.2.3.3"/>
    <hyperlink ref="B128" location="'Figure 3.2.3.4'!B2" display="Figure 3.2.3.4"/>
    <hyperlink ref="B137" location="'Table 3.3.1.1'!B2" display="Table 3.3.1.1"/>
    <hyperlink ref="B141:B143" location="'График 5.2.1'!B2" display="График 5.2.1"/>
    <hyperlink ref="B141" location="'Figure 3.3.2.2'!B2" display="Figure 3.3.2.2"/>
    <hyperlink ref="B142" location="'Figure 3.3.2.3'!B2" display="Figure 3.3.2.3"/>
    <hyperlink ref="B143" location="'Figure 3.3.2.4'!B2" display="Figure 3.3.2.4"/>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3"/>
  <sheetViews>
    <sheetView topLeftCell="G1" workbookViewId="0">
      <selection activeCell="M25" sqref="M25"/>
    </sheetView>
  </sheetViews>
  <sheetFormatPr defaultRowHeight="15"/>
  <cols>
    <col min="1" max="2" width="9.140625" style="34"/>
    <col min="3" max="3" width="15.7109375" style="34" customWidth="1"/>
    <col min="4" max="4" width="11.5703125" style="34" customWidth="1"/>
    <col min="5" max="5" width="12" style="34" customWidth="1"/>
    <col min="6" max="6" width="9.28515625" style="34" customWidth="1"/>
    <col min="7" max="7" width="13.5703125" style="34" customWidth="1"/>
    <col min="8" max="8" width="9.140625" style="34" customWidth="1"/>
    <col min="9" max="9" width="19" style="34" customWidth="1"/>
    <col min="10" max="16384" width="9.140625" style="34"/>
  </cols>
  <sheetData>
    <row r="2" spans="1:12" s="39" customFormat="1">
      <c r="A2" s="38" t="s">
        <v>340</v>
      </c>
      <c r="B2" s="31" t="s">
        <v>238</v>
      </c>
      <c r="L2" s="31" t="s">
        <v>238</v>
      </c>
    </row>
    <row r="3" spans="1:12">
      <c r="D3" s="40"/>
    </row>
    <row r="4" spans="1:12" s="41" customFormat="1" ht="39">
      <c r="B4" s="18"/>
      <c r="C4" s="42" t="s">
        <v>813</v>
      </c>
      <c r="D4" s="42" t="s">
        <v>814</v>
      </c>
      <c r="E4" s="42" t="s">
        <v>815</v>
      </c>
      <c r="F4" s="42" t="s">
        <v>816</v>
      </c>
      <c r="G4" s="42" t="s">
        <v>817</v>
      </c>
      <c r="H4" s="42" t="s">
        <v>818</v>
      </c>
      <c r="I4" s="42" t="s">
        <v>819</v>
      </c>
    </row>
    <row r="5" spans="1:12">
      <c r="B5" s="43">
        <v>39083</v>
      </c>
      <c r="C5" s="20">
        <v>59.553460518103236</v>
      </c>
      <c r="D5" s="20">
        <v>85.957713761337928</v>
      </c>
      <c r="E5" s="20">
        <v>117.67293824724592</v>
      </c>
      <c r="F5" s="20">
        <v>78.291227592792723</v>
      </c>
      <c r="G5" s="20">
        <v>55.053955254449541</v>
      </c>
      <c r="H5" s="20">
        <v>159.84433690289461</v>
      </c>
      <c r="I5" s="24"/>
    </row>
    <row r="6" spans="1:12">
      <c r="B6" s="43">
        <v>39114</v>
      </c>
      <c r="C6" s="20">
        <v>63.341129397318277</v>
      </c>
      <c r="D6" s="20">
        <v>85.986448384815745</v>
      </c>
      <c r="E6" s="20">
        <v>119.29497568881685</v>
      </c>
      <c r="F6" s="20">
        <v>82.397939422565997</v>
      </c>
      <c r="G6" s="20">
        <v>55.883945621953515</v>
      </c>
      <c r="H6" s="20">
        <v>139.46079288988417</v>
      </c>
      <c r="I6" s="24"/>
    </row>
    <row r="7" spans="1:12">
      <c r="B7" s="43">
        <v>39142</v>
      </c>
      <c r="C7" s="20">
        <v>68.13548643134834</v>
      </c>
      <c r="D7" s="20">
        <v>97.221617812554157</v>
      </c>
      <c r="E7" s="20">
        <v>115.85063219990288</v>
      </c>
      <c r="F7" s="20">
        <v>81.207713612478358</v>
      </c>
      <c r="G7" s="20">
        <v>55.907918016659117</v>
      </c>
      <c r="H7" s="20">
        <v>136.72340466140108</v>
      </c>
      <c r="I7" s="24"/>
    </row>
    <row r="8" spans="1:12">
      <c r="B8" s="43">
        <v>39173</v>
      </c>
      <c r="C8" s="20">
        <v>73.68711334037495</v>
      </c>
      <c r="D8" s="20">
        <v>116.80489791534269</v>
      </c>
      <c r="E8" s="20">
        <v>118.53652680232908</v>
      </c>
      <c r="F8" s="20">
        <v>84.3216035897739</v>
      </c>
      <c r="G8" s="20">
        <v>57.695834984689235</v>
      </c>
      <c r="H8" s="20">
        <v>150.68056964904298</v>
      </c>
      <c r="I8" s="24"/>
    </row>
    <row r="9" spans="1:12">
      <c r="B9" s="43">
        <v>39203</v>
      </c>
      <c r="C9" s="20">
        <v>73.992764896695832</v>
      </c>
      <c r="D9" s="20">
        <v>115.64590830496621</v>
      </c>
      <c r="E9" s="20">
        <v>117.86778004838747</v>
      </c>
      <c r="F9" s="20">
        <v>82.887388300889981</v>
      </c>
      <c r="G9" s="20">
        <v>58.212835506828796</v>
      </c>
      <c r="H9" s="20">
        <v>161.80503470928025</v>
      </c>
      <c r="I9" s="24"/>
    </row>
    <row r="10" spans="1:12">
      <c r="B10" s="43">
        <v>39234</v>
      </c>
      <c r="C10" s="20">
        <v>77.162822400632677</v>
      </c>
      <c r="D10" s="20">
        <v>112.99505016961895</v>
      </c>
      <c r="E10" s="20">
        <v>112.66682674030054</v>
      </c>
      <c r="F10" s="20">
        <v>81.280332998760144</v>
      </c>
      <c r="G10" s="20">
        <v>64.931397719304627</v>
      </c>
      <c r="H10" s="20">
        <v>152.36312377220037</v>
      </c>
      <c r="I10" s="24"/>
    </row>
    <row r="11" spans="1:12">
      <c r="B11" s="43">
        <v>39264</v>
      </c>
      <c r="C11" s="20">
        <v>84.320805864998889</v>
      </c>
      <c r="D11" s="20">
        <v>120.11546620599529</v>
      </c>
      <c r="E11" s="20">
        <v>114.99066843475273</v>
      </c>
      <c r="F11" s="20">
        <v>82.605350308898764</v>
      </c>
      <c r="G11" s="20">
        <v>65.447022859157812</v>
      </c>
      <c r="H11" s="20">
        <v>149.10439642585624</v>
      </c>
      <c r="I11" s="24"/>
    </row>
    <row r="12" spans="1:12">
      <c r="B12" s="43">
        <v>39295</v>
      </c>
      <c r="C12" s="20">
        <v>79.571047189695562</v>
      </c>
      <c r="D12" s="20">
        <v>114.79498424452525</v>
      </c>
      <c r="E12" s="20">
        <v>110.05044929363159</v>
      </c>
      <c r="F12" s="20">
        <v>78.97122584719331</v>
      </c>
      <c r="G12" s="20">
        <v>62.439506267054568</v>
      </c>
      <c r="H12" s="20">
        <v>142.43082104981309</v>
      </c>
      <c r="I12" s="24"/>
    </row>
    <row r="13" spans="1:12">
      <c r="B13" s="43">
        <v>39326</v>
      </c>
      <c r="C13" s="20">
        <v>83.885925979884576</v>
      </c>
      <c r="D13" s="20">
        <v>115.35761405644416</v>
      </c>
      <c r="E13" s="20">
        <v>100.63471696980612</v>
      </c>
      <c r="F13" s="20">
        <v>88.319463305189842</v>
      </c>
      <c r="G13" s="20">
        <v>87.687561129322518</v>
      </c>
      <c r="H13" s="20">
        <v>121.24706952657543</v>
      </c>
      <c r="I13" s="24"/>
    </row>
    <row r="14" spans="1:12">
      <c r="B14" s="43">
        <v>39356</v>
      </c>
      <c r="C14" s="20">
        <v>90.15277600882996</v>
      </c>
      <c r="D14" s="20">
        <v>120.60925060603216</v>
      </c>
      <c r="E14" s="20">
        <v>102.71761967026572</v>
      </c>
      <c r="F14" s="20">
        <v>93.558789478142785</v>
      </c>
      <c r="G14" s="20">
        <v>91.585852084330753</v>
      </c>
      <c r="H14" s="20">
        <v>125.12638498623949</v>
      </c>
      <c r="I14" s="24"/>
    </row>
    <row r="15" spans="1:12">
      <c r="B15" s="43">
        <v>39387</v>
      </c>
      <c r="C15" s="20">
        <v>101.32413257455531</v>
      </c>
      <c r="D15" s="20">
        <v>104.62209839283084</v>
      </c>
      <c r="E15" s="20">
        <v>105.34885592827246</v>
      </c>
      <c r="F15" s="20">
        <v>99.930544746037498</v>
      </c>
      <c r="G15" s="20">
        <v>88.157587037455443</v>
      </c>
      <c r="H15" s="20">
        <v>107.2648702639255</v>
      </c>
      <c r="I15" s="24"/>
    </row>
    <row r="16" spans="1:12">
      <c r="B16" s="43">
        <v>39417</v>
      </c>
      <c r="C16" s="20">
        <v>100</v>
      </c>
      <c r="D16" s="20">
        <v>100</v>
      </c>
      <c r="E16" s="20">
        <v>100</v>
      </c>
      <c r="F16" s="20">
        <v>100</v>
      </c>
      <c r="G16" s="20">
        <v>100</v>
      </c>
      <c r="H16" s="20">
        <v>100</v>
      </c>
      <c r="I16" s="20">
        <v>100</v>
      </c>
    </row>
    <row r="17" spans="2:12">
      <c r="B17" s="43">
        <v>39448</v>
      </c>
      <c r="C17" s="20">
        <v>100.62523852517185</v>
      </c>
      <c r="D17" s="20">
        <v>106.16282875470455</v>
      </c>
      <c r="E17" s="20">
        <v>103.02591365941377</v>
      </c>
      <c r="F17" s="20">
        <v>110.20834242499701</v>
      </c>
      <c r="G17" s="20">
        <v>101.38419895601204</v>
      </c>
      <c r="H17" s="20">
        <v>99.258957245895033</v>
      </c>
      <c r="I17" s="20">
        <v>102.81124497991966</v>
      </c>
    </row>
    <row r="18" spans="2:12">
      <c r="B18" s="43">
        <v>39479</v>
      </c>
      <c r="C18" s="20">
        <v>103.49964358372659</v>
      </c>
      <c r="D18" s="20">
        <v>119.4146131882099</v>
      </c>
      <c r="E18" s="20">
        <v>117.01932889129002</v>
      </c>
      <c r="F18" s="20">
        <v>114.59331640786448</v>
      </c>
      <c r="G18" s="20">
        <v>121.09915582186045</v>
      </c>
      <c r="H18" s="20">
        <v>103.22864440923155</v>
      </c>
      <c r="I18" s="20">
        <v>99.062918340026769</v>
      </c>
    </row>
    <row r="19" spans="2:12">
      <c r="B19" s="43">
        <v>39508</v>
      </c>
      <c r="C19" s="20">
        <v>112.72119922368891</v>
      </c>
      <c r="D19" s="20">
        <v>126.16858066075309</v>
      </c>
      <c r="E19" s="20">
        <v>125.72383296316306</v>
      </c>
      <c r="F19" s="20">
        <v>119.35466729645157</v>
      </c>
      <c r="G19" s="20">
        <v>124.72880696053387</v>
      </c>
      <c r="H19" s="20">
        <v>104.34534848265207</v>
      </c>
      <c r="I19" s="20">
        <v>104.41767068273093</v>
      </c>
      <c r="L19" s="269" t="s">
        <v>1024</v>
      </c>
    </row>
    <row r="20" spans="2:12">
      <c r="B20" s="43">
        <v>39539</v>
      </c>
      <c r="C20" s="20">
        <v>120.22918961771458</v>
      </c>
      <c r="D20" s="20">
        <v>131.03915516819089</v>
      </c>
      <c r="E20" s="20">
        <v>124.71480062646999</v>
      </c>
      <c r="F20" s="20">
        <v>112.82933545170071</v>
      </c>
      <c r="G20" s="20">
        <v>104.49101716148581</v>
      </c>
      <c r="H20" s="20">
        <v>95.672124159824889</v>
      </c>
      <c r="I20" s="20">
        <v>103.34672021419009</v>
      </c>
    </row>
    <row r="21" spans="2:12">
      <c r="B21" s="43">
        <v>39569</v>
      </c>
      <c r="C21" s="20">
        <v>135.33972596389665</v>
      </c>
      <c r="D21" s="20">
        <v>125.75690579861684</v>
      </c>
      <c r="E21" s="20">
        <v>122.24005315172253</v>
      </c>
      <c r="F21" s="20">
        <v>110.39210818702465</v>
      </c>
      <c r="G21" s="20">
        <v>93.633072813243942</v>
      </c>
      <c r="H21" s="20">
        <v>91.395939167029823</v>
      </c>
      <c r="I21" s="20">
        <v>98.527443105756362</v>
      </c>
      <c r="L21" s="703" t="s">
        <v>775</v>
      </c>
    </row>
    <row r="22" spans="2:12">
      <c r="B22" s="43">
        <v>39600</v>
      </c>
      <c r="C22" s="20">
        <v>145.06246390309636</v>
      </c>
      <c r="D22" s="20">
        <v>124.69061322401338</v>
      </c>
      <c r="E22" s="20">
        <v>124.70786561818436</v>
      </c>
      <c r="F22" s="20">
        <v>110.31410521343805</v>
      </c>
      <c r="G22" s="20">
        <v>95.992715208950443</v>
      </c>
      <c r="H22" s="20">
        <v>80.038089906174832</v>
      </c>
      <c r="I22" s="20">
        <v>98.125836680053553</v>
      </c>
    </row>
    <row r="23" spans="2:12">
      <c r="B23" s="43">
        <v>39630</v>
      </c>
      <c r="C23" s="20">
        <v>145.96362812084806</v>
      </c>
      <c r="D23" s="20">
        <v>126.42024795462919</v>
      </c>
      <c r="E23" s="20">
        <v>128.89246444668896</v>
      </c>
      <c r="F23" s="20">
        <v>116.56412125755038</v>
      </c>
      <c r="G23" s="20">
        <v>89.721781902897845</v>
      </c>
      <c r="H23" s="20">
        <v>77.950060625238649</v>
      </c>
      <c r="I23" s="20">
        <v>100.66934404283802</v>
      </c>
    </row>
    <row r="24" spans="2:12">
      <c r="B24" s="43">
        <v>39661</v>
      </c>
      <c r="C24" s="20">
        <v>124.34557289363184</v>
      </c>
      <c r="D24" s="20">
        <v>114.88690577420537</v>
      </c>
      <c r="E24" s="20">
        <v>116.03577645717029</v>
      </c>
      <c r="F24" s="20">
        <v>103.9351715179784</v>
      </c>
      <c r="G24" s="20">
        <v>89.460592608955736</v>
      </c>
      <c r="H24" s="20">
        <v>72.989157873163606</v>
      </c>
      <c r="I24" s="20">
        <v>94.511378848728242</v>
      </c>
    </row>
    <row r="25" spans="2:12">
      <c r="B25" s="43">
        <v>39692</v>
      </c>
      <c r="C25" s="20">
        <v>107.90643398778015</v>
      </c>
      <c r="D25" s="20">
        <v>104.88798801560054</v>
      </c>
      <c r="E25" s="20">
        <v>106.06299352247488</v>
      </c>
      <c r="F25" s="20">
        <v>102.66562716376735</v>
      </c>
      <c r="G25" s="20">
        <v>78.400464595345738</v>
      </c>
      <c r="H25" s="20">
        <v>73.250543151519381</v>
      </c>
      <c r="I25" s="20">
        <v>72.824631860776435</v>
      </c>
    </row>
    <row r="26" spans="2:12">
      <c r="B26" s="43">
        <v>39722</v>
      </c>
      <c r="C26" s="20">
        <v>78.631832056561478</v>
      </c>
      <c r="D26" s="20">
        <v>73.606729185241335</v>
      </c>
      <c r="E26" s="20">
        <v>89.166203410090375</v>
      </c>
      <c r="F26" s="20">
        <v>99.82648228344938</v>
      </c>
      <c r="G26" s="20">
        <v>62.302610048099879</v>
      </c>
      <c r="H26" s="20">
        <v>54.711684012432343</v>
      </c>
      <c r="I26" s="20">
        <v>45.783132530120483</v>
      </c>
    </row>
    <row r="27" spans="2:12">
      <c r="B27" s="43">
        <v>39753</v>
      </c>
      <c r="C27" s="20">
        <v>57.598092522542665</v>
      </c>
      <c r="D27" s="20">
        <v>56.077505571915751</v>
      </c>
      <c r="E27" s="20">
        <v>78.035356263881383</v>
      </c>
      <c r="F27" s="20">
        <v>94.341604180197237</v>
      </c>
      <c r="G27" s="20">
        <v>63.507524935266012</v>
      </c>
      <c r="H27" s="20">
        <v>49.100213443437482</v>
      </c>
      <c r="I27" s="20">
        <v>38.554216867469883</v>
      </c>
    </row>
    <row r="28" spans="2:12">
      <c r="B28" s="43">
        <v>39783</v>
      </c>
      <c r="C28" s="20">
        <v>44.26567954478255</v>
      </c>
      <c r="D28" s="20">
        <v>46.306221670987078</v>
      </c>
      <c r="E28" s="20">
        <v>63.211229339409179</v>
      </c>
      <c r="F28" s="20">
        <v>101.91267638897094</v>
      </c>
      <c r="G28" s="20">
        <v>61.569074474867733</v>
      </c>
      <c r="H28" s="20">
        <v>46.779255671160186</v>
      </c>
      <c r="I28" s="20">
        <v>41.874163319946454</v>
      </c>
    </row>
    <row r="29" spans="2:12">
      <c r="B29" s="43">
        <v>39814</v>
      </c>
      <c r="C29" s="20">
        <v>47.175229565664075</v>
      </c>
      <c r="D29" s="20">
        <v>48.878065570809099</v>
      </c>
      <c r="E29" s="20">
        <v>59.849467118510887</v>
      </c>
      <c r="F29" s="20">
        <v>106.54535256324242</v>
      </c>
      <c r="G29" s="20">
        <v>67.413713350178327</v>
      </c>
      <c r="H29" s="20">
        <v>50.450107994108834</v>
      </c>
      <c r="I29" s="20">
        <v>44.444444444444443</v>
      </c>
    </row>
    <row r="30" spans="2:12">
      <c r="B30" s="43">
        <v>39845</v>
      </c>
      <c r="C30" s="20">
        <v>46.886716859790511</v>
      </c>
      <c r="D30" s="20">
        <v>50.050867786718698</v>
      </c>
      <c r="E30" s="20">
        <v>56.224488264601717</v>
      </c>
      <c r="F30" s="20">
        <v>117.0458316112653</v>
      </c>
      <c r="G30" s="20">
        <v>63.113948305771309</v>
      </c>
      <c r="H30" s="20">
        <v>46.943664928793865</v>
      </c>
      <c r="I30" s="20">
        <v>45.113788487282463</v>
      </c>
    </row>
    <row r="31" spans="2:12">
      <c r="B31" s="43">
        <v>39873</v>
      </c>
      <c r="C31" s="20">
        <v>48.589731521814699</v>
      </c>
      <c r="D31" s="20">
        <v>53.968074692558005</v>
      </c>
      <c r="E31" s="20">
        <v>53.637195837357908</v>
      </c>
      <c r="F31" s="20">
        <v>109.47120881126315</v>
      </c>
      <c r="G31" s="20">
        <v>59.976307709181377</v>
      </c>
      <c r="H31" s="20">
        <v>48.897092270548299</v>
      </c>
      <c r="I31" s="20">
        <v>36.412315930388218</v>
      </c>
    </row>
    <row r="32" spans="2:12">
      <c r="B32" s="43">
        <v>39904</v>
      </c>
      <c r="C32" s="20">
        <v>55.200342840763042</v>
      </c>
      <c r="D32" s="20">
        <v>66.846291614419357</v>
      </c>
      <c r="E32" s="20">
        <v>60.425227422796318</v>
      </c>
      <c r="F32" s="20">
        <v>110.35350255223905</v>
      </c>
      <c r="G32" s="20">
        <v>61.654375338572443</v>
      </c>
      <c r="H32" s="20">
        <v>58.202780808540275</v>
      </c>
      <c r="I32" s="20">
        <v>33.467202141900934</v>
      </c>
    </row>
    <row r="33" spans="2:9">
      <c r="B33" s="43">
        <v>39934</v>
      </c>
      <c r="C33" s="20">
        <v>62.829685052890078</v>
      </c>
      <c r="D33" s="20">
        <v>69.060427314470857</v>
      </c>
      <c r="E33" s="20">
        <v>61.58682994177321</v>
      </c>
      <c r="F33" s="20">
        <v>115.13638779004546</v>
      </c>
      <c r="G33" s="20">
        <v>67.349082729057827</v>
      </c>
      <c r="H33" s="20">
        <v>62.668092955366816</v>
      </c>
      <c r="I33" s="20">
        <v>36.278447121820619</v>
      </c>
    </row>
    <row r="34" spans="2:9">
      <c r="B34" s="43">
        <v>39965</v>
      </c>
      <c r="C34" s="20">
        <v>74.934830455120164</v>
      </c>
      <c r="D34" s="20">
        <v>75.419352266319265</v>
      </c>
      <c r="E34" s="20">
        <v>66.374877898378728</v>
      </c>
      <c r="F34" s="20">
        <v>117.60009017374551</v>
      </c>
      <c r="G34" s="20">
        <v>67.472153516376025</v>
      </c>
      <c r="H34" s="20">
        <v>65.367132255406858</v>
      </c>
      <c r="I34" s="20">
        <v>40.91030789825971</v>
      </c>
    </row>
    <row r="35" spans="2:9">
      <c r="B35" s="43">
        <v>39995</v>
      </c>
      <c r="C35" s="20">
        <v>70.918581221171934</v>
      </c>
      <c r="D35" s="20">
        <v>78.622048791574343</v>
      </c>
      <c r="E35" s="20">
        <v>70.195663918445987</v>
      </c>
      <c r="F35" s="20">
        <v>115.90778871059248</v>
      </c>
      <c r="G35" s="20">
        <v>56.42976225494408</v>
      </c>
      <c r="H35" s="20">
        <v>66.378474921537091</v>
      </c>
      <c r="I35" s="20">
        <v>38.554216867469883</v>
      </c>
    </row>
    <row r="36" spans="2:9">
      <c r="B36" s="43">
        <v>40026</v>
      </c>
      <c r="C36" s="20">
        <v>79.318490460011134</v>
      </c>
      <c r="D36" s="20">
        <v>93.090108395019726</v>
      </c>
      <c r="E36" s="20">
        <v>80.876703283510409</v>
      </c>
      <c r="F36" s="20">
        <v>117.90606364763535</v>
      </c>
      <c r="G36" s="20">
        <v>51.770944898772079</v>
      </c>
      <c r="H36" s="20">
        <v>76.411251018480087</v>
      </c>
      <c r="I36" s="20">
        <v>56.091030789825972</v>
      </c>
    </row>
    <row r="37" spans="2:9">
      <c r="B37" s="43">
        <v>40057</v>
      </c>
      <c r="C37" s="20">
        <v>73.769157670328894</v>
      </c>
      <c r="D37" s="20">
        <v>93.168338987298711</v>
      </c>
      <c r="E37" s="20">
        <v>77.130584614377156</v>
      </c>
      <c r="F37" s="20">
        <v>123.48561782434368</v>
      </c>
      <c r="G37" s="20">
        <v>46.19754770750756</v>
      </c>
      <c r="H37" s="20">
        <v>78.903295172233896</v>
      </c>
      <c r="I37" s="20">
        <v>46.157965194109771</v>
      </c>
    </row>
    <row r="38" spans="2:9">
      <c r="B38" s="43">
        <v>40087</v>
      </c>
      <c r="C38" s="20">
        <v>79.73013115267436</v>
      </c>
      <c r="D38" s="20">
        <v>94.826048004322445</v>
      </c>
      <c r="E38" s="20">
        <v>78.814127225796597</v>
      </c>
      <c r="F38" s="20">
        <v>129.47850859065954</v>
      </c>
      <c r="G38" s="20">
        <v>51.252025755382022</v>
      </c>
      <c r="H38" s="20">
        <v>86.95242851553428</v>
      </c>
      <c r="I38" s="20">
        <v>49.263721552878181</v>
      </c>
    </row>
    <row r="39" spans="2:9">
      <c r="B39" s="43">
        <v>40118</v>
      </c>
      <c r="C39" s="20">
        <v>84.065851158482971</v>
      </c>
      <c r="D39" s="20">
        <v>100.48692725629022</v>
      </c>
      <c r="E39" s="20">
        <v>82.212817896232281</v>
      </c>
      <c r="F39" s="20">
        <v>139.56367715652127</v>
      </c>
      <c r="G39" s="20">
        <v>55.283147773405801</v>
      </c>
      <c r="H39" s="20">
        <v>92.230558901891001</v>
      </c>
      <c r="I39" s="20">
        <v>55.020080321285135</v>
      </c>
    </row>
    <row r="40" spans="2:9">
      <c r="B40" s="43">
        <v>40148</v>
      </c>
      <c r="C40" s="20">
        <v>81.719792787654839</v>
      </c>
      <c r="D40" s="20">
        <v>104.99252213296865</v>
      </c>
      <c r="E40" s="20">
        <v>91.789579728414211</v>
      </c>
      <c r="F40" s="20">
        <v>139.98637919040127</v>
      </c>
      <c r="G40" s="20">
        <v>53.801354851014203</v>
      </c>
      <c r="H40" s="20">
        <v>99.969390720154806</v>
      </c>
      <c r="I40" s="20">
        <v>59.437751004016057</v>
      </c>
    </row>
    <row r="41" spans="2:9">
      <c r="B41" s="43">
        <v>40179</v>
      </c>
      <c r="C41" s="20">
        <v>83.700589517719308</v>
      </c>
      <c r="D41" s="20">
        <v>110.768432076333</v>
      </c>
      <c r="E41" s="20">
        <v>93.641575124557306</v>
      </c>
      <c r="F41" s="20">
        <v>138.11123575603708</v>
      </c>
      <c r="G41" s="20">
        <v>52.505621273828865</v>
      </c>
      <c r="H41" s="20">
        <v>101.61757134359394</v>
      </c>
      <c r="I41" s="20">
        <v>69.47791164658635</v>
      </c>
    </row>
    <row r="42" spans="2:9">
      <c r="B42" s="43">
        <v>40210</v>
      </c>
      <c r="C42" s="20">
        <v>80.751075752766752</v>
      </c>
      <c r="D42" s="20">
        <v>103.27238388485603</v>
      </c>
      <c r="E42" s="20">
        <v>86.277027432619022</v>
      </c>
      <c r="F42" s="20">
        <v>135.92686130955897</v>
      </c>
      <c r="G42" s="20">
        <v>50.295157483128676</v>
      </c>
      <c r="H42" s="20">
        <v>90.645578921585766</v>
      </c>
      <c r="I42" s="20">
        <v>69.611780455153948</v>
      </c>
    </row>
    <row r="43" spans="2:9">
      <c r="B43" s="43">
        <v>40238</v>
      </c>
      <c r="C43" s="20">
        <v>86.887613838859991</v>
      </c>
      <c r="D43" s="20">
        <v>112.2837285271579</v>
      </c>
      <c r="E43" s="20">
        <v>92.885005363336688</v>
      </c>
      <c r="F43" s="20">
        <v>138.29075012001002</v>
      </c>
      <c r="G43" s="20">
        <v>49.186811470416842</v>
      </c>
      <c r="H43" s="20">
        <v>95.619708603307075</v>
      </c>
      <c r="I43" s="20">
        <v>77.858099062918342</v>
      </c>
    </row>
    <row r="44" spans="2:9">
      <c r="B44" s="43">
        <v>40269</v>
      </c>
      <c r="C44" s="20">
        <v>93.047210138020816</v>
      </c>
      <c r="D44" s="20">
        <v>116.40821982682509</v>
      </c>
      <c r="E44" s="20">
        <v>97.276369857407133</v>
      </c>
      <c r="F44" s="20">
        <v>142.32714015039696</v>
      </c>
      <c r="G44" s="20">
        <v>48.884602696148704</v>
      </c>
      <c r="H44" s="20">
        <v>99.428696849880211</v>
      </c>
      <c r="I44" s="20">
        <v>94.912985274431065</v>
      </c>
    </row>
    <row r="45" spans="2:9">
      <c r="B45" s="43">
        <v>40299</v>
      </c>
      <c r="C45" s="20">
        <v>83.187037894594411</v>
      </c>
      <c r="D45" s="20">
        <v>103.3486989912371</v>
      </c>
      <c r="E45" s="20">
        <v>86.214158512915944</v>
      </c>
      <c r="F45" s="20">
        <v>149.16148078172054</v>
      </c>
      <c r="G45" s="20">
        <v>46.95556607314478</v>
      </c>
      <c r="H45" s="20">
        <v>83.145466451390362</v>
      </c>
      <c r="I45" s="20">
        <v>91.566265060240966</v>
      </c>
    </row>
    <row r="46" spans="2:9">
      <c r="B46" s="43">
        <v>40330</v>
      </c>
      <c r="C46" s="20">
        <v>82.218919531280648</v>
      </c>
      <c r="D46" s="20">
        <v>97.76604219439497</v>
      </c>
      <c r="E46" s="20">
        <v>81.072475156753924</v>
      </c>
      <c r="F46" s="20">
        <v>153.06553699002191</v>
      </c>
      <c r="G46" s="20">
        <v>44.919019989876276</v>
      </c>
      <c r="H46" s="20">
        <v>73.334043751133223</v>
      </c>
      <c r="I46" s="20">
        <v>80.85676037483266</v>
      </c>
    </row>
    <row r="47" spans="2:9">
      <c r="B47" s="43">
        <v>40360</v>
      </c>
      <c r="C47" s="20">
        <v>82.162796384846303</v>
      </c>
      <c r="D47" s="20">
        <v>101.5113948626896</v>
      </c>
      <c r="E47" s="20">
        <v>83.578355134270865</v>
      </c>
      <c r="F47" s="20">
        <v>147.94535900422423</v>
      </c>
      <c r="G47" s="20">
        <v>53.332972734601313</v>
      </c>
      <c r="H47" s="20">
        <v>77.554593487271319</v>
      </c>
      <c r="I47" s="20">
        <v>71.485943775100395</v>
      </c>
    </row>
    <row r="48" spans="2:9">
      <c r="B48" s="43">
        <v>40391</v>
      </c>
      <c r="C48" s="20">
        <v>84.016846877230535</v>
      </c>
      <c r="D48" s="20">
        <v>109.91237913275846</v>
      </c>
      <c r="E48" s="20">
        <v>88.553825668898611</v>
      </c>
      <c r="F48" s="20">
        <v>151.02862479670651</v>
      </c>
      <c r="G48" s="20">
        <v>69.542605118808794</v>
      </c>
      <c r="H48" s="20">
        <v>86.004663309677468</v>
      </c>
      <c r="I48" s="20">
        <v>81.820615796519419</v>
      </c>
    </row>
    <row r="49" spans="2:9">
      <c r="B49" s="43">
        <v>40422</v>
      </c>
      <c r="C49" s="20">
        <v>85.160169736450598</v>
      </c>
      <c r="D49" s="20">
        <v>116.23340936146944</v>
      </c>
      <c r="E49" s="20">
        <v>91.234181359789133</v>
      </c>
      <c r="F49" s="20">
        <v>157.79148663227909</v>
      </c>
      <c r="G49" s="20">
        <v>71.381681369356784</v>
      </c>
      <c r="H49" s="20">
        <v>90.315679981168614</v>
      </c>
      <c r="I49" s="20">
        <v>79.384203480589022</v>
      </c>
    </row>
    <row r="50" spans="2:9">
      <c r="B50" s="43">
        <v>40452</v>
      </c>
      <c r="C50" s="20">
        <v>91.0609758001155</v>
      </c>
      <c r="D50" s="20">
        <v>124.65695795776978</v>
      </c>
      <c r="E50" s="20">
        <v>98.416771714988911</v>
      </c>
      <c r="F50" s="20">
        <v>166.56273247918762</v>
      </c>
      <c r="G50" s="20">
        <v>72.260669175228301</v>
      </c>
      <c r="H50" s="20">
        <v>99.663189254847453</v>
      </c>
      <c r="I50" s="20">
        <v>84.337349397590373</v>
      </c>
    </row>
    <row r="51" spans="2:9">
      <c r="B51" s="43">
        <v>40483</v>
      </c>
      <c r="C51" s="20">
        <v>93.751481126019968</v>
      </c>
      <c r="D51" s="20">
        <v>127.19315405014602</v>
      </c>
      <c r="E51" s="20">
        <v>97.654830312853008</v>
      </c>
      <c r="F51" s="20">
        <v>169.75292125362981</v>
      </c>
      <c r="G51" s="20">
        <v>73.486720008926952</v>
      </c>
      <c r="H51" s="20">
        <v>95.873002745181608</v>
      </c>
      <c r="I51" s="20">
        <v>88.13922356091031</v>
      </c>
    </row>
    <row r="52" spans="2:9">
      <c r="B52" s="43">
        <v>40513</v>
      </c>
      <c r="C52" s="20">
        <v>100.48129204801469</v>
      </c>
      <c r="D52" s="20">
        <v>137.95496000712956</v>
      </c>
      <c r="E52" s="20">
        <v>99.196765294644251</v>
      </c>
      <c r="F52" s="20">
        <v>172.48651139388681</v>
      </c>
      <c r="G52" s="20">
        <v>82.309992448326497</v>
      </c>
      <c r="H52" s="20">
        <v>96.074648913690041</v>
      </c>
      <c r="I52" s="20">
        <v>93.975903614457835</v>
      </c>
    </row>
    <row r="53" spans="2:9">
      <c r="B53" s="43">
        <v>40544</v>
      </c>
      <c r="C53" s="20">
        <v>105.93628213600012</v>
      </c>
      <c r="D53" s="20">
        <v>143.43874473017607</v>
      </c>
      <c r="E53" s="20">
        <v>102.55667607099265</v>
      </c>
      <c r="F53" s="20">
        <v>168.68199799256072</v>
      </c>
      <c r="G53" s="20">
        <v>87.692621400273168</v>
      </c>
      <c r="H53" s="20">
        <v>99.894028082558108</v>
      </c>
      <c r="I53" s="20">
        <v>97.456492637215533</v>
      </c>
    </row>
    <row r="54" spans="2:9">
      <c r="B54" s="43">
        <v>40575</v>
      </c>
      <c r="C54" s="20">
        <v>113.89755503639606</v>
      </c>
      <c r="D54" s="20">
        <v>148.5841963462554</v>
      </c>
      <c r="E54" s="20">
        <v>105.69899153610659</v>
      </c>
      <c r="F54" s="20">
        <v>170.44530908661517</v>
      </c>
      <c r="G54" s="20">
        <v>94.11073172267615</v>
      </c>
      <c r="H54" s="20">
        <v>103.8652507085622</v>
      </c>
      <c r="I54" s="20">
        <v>102.27576974564927</v>
      </c>
    </row>
    <row r="55" spans="2:9">
      <c r="B55" s="43">
        <v>40603</v>
      </c>
      <c r="C55" s="20">
        <v>125.56598474389043</v>
      </c>
      <c r="D55" s="20">
        <v>142.90637041107448</v>
      </c>
      <c r="E55" s="20">
        <v>107.38039498169158</v>
      </c>
      <c r="F55" s="20">
        <v>176.46828014817061</v>
      </c>
      <c r="G55" s="20">
        <v>85.369622941963627</v>
      </c>
      <c r="H55" s="20">
        <v>98.316033207721659</v>
      </c>
      <c r="I55" s="20">
        <v>99.732262382864789</v>
      </c>
    </row>
    <row r="56" spans="2:9">
      <c r="B56" s="43">
        <v>40634</v>
      </c>
      <c r="C56" s="20">
        <v>134.75344839248456</v>
      </c>
      <c r="D56" s="20">
        <v>142.74737963319339</v>
      </c>
      <c r="E56" s="20">
        <v>112.53226484182724</v>
      </c>
      <c r="F56" s="20">
        <v>183.6139221822047</v>
      </c>
      <c r="G56" s="20">
        <v>93.744955347169565</v>
      </c>
      <c r="H56" s="20">
        <v>99.186915467401136</v>
      </c>
      <c r="I56" s="20">
        <v>99.384203480589022</v>
      </c>
    </row>
    <row r="57" spans="2:9">
      <c r="B57" s="43">
        <v>40664</v>
      </c>
      <c r="C57" s="20">
        <v>125.57926513444718</v>
      </c>
      <c r="D57" s="20">
        <v>134.73409817150028</v>
      </c>
      <c r="E57" s="20">
        <v>109.10127749673943</v>
      </c>
      <c r="F57" s="20">
        <v>187.54273591437794</v>
      </c>
      <c r="G57" s="20">
        <v>95.439947339560547</v>
      </c>
      <c r="H57" s="20">
        <v>91.004679214553576</v>
      </c>
      <c r="I57" s="20">
        <v>95.582329317269071</v>
      </c>
    </row>
    <row r="58" spans="2:9">
      <c r="B58" s="43">
        <v>40695</v>
      </c>
      <c r="C58" s="20">
        <v>124.96836716883438</v>
      </c>
      <c r="D58" s="20">
        <v>136.34242280486046</v>
      </c>
      <c r="E58" s="20">
        <v>107.47541596407075</v>
      </c>
      <c r="F58" s="20">
        <v>189.62377688438986</v>
      </c>
      <c r="G58" s="20">
        <v>84.559342518711404</v>
      </c>
      <c r="H58" s="20">
        <v>93.822705164949454</v>
      </c>
      <c r="I58" s="20">
        <v>97.054886211512709</v>
      </c>
    </row>
    <row r="59" spans="2:9">
      <c r="B59" s="43">
        <v>40725</v>
      </c>
      <c r="C59" s="20">
        <v>128.36969473076263</v>
      </c>
      <c r="D59" s="20">
        <v>145.11846474700369</v>
      </c>
      <c r="E59" s="20">
        <v>106.11681373431779</v>
      </c>
      <c r="F59" s="20">
        <v>195.00407392100141</v>
      </c>
      <c r="G59" s="20">
        <v>75.625436995003696</v>
      </c>
      <c r="H59" s="20">
        <v>100.67902005968418</v>
      </c>
      <c r="I59" s="20">
        <v>99.384203480589022</v>
      </c>
    </row>
    <row r="60" spans="2:9">
      <c r="B60" s="43">
        <v>40756</v>
      </c>
      <c r="C60" s="20">
        <v>120.58059091126056</v>
      </c>
      <c r="D60" s="20">
        <v>135.34857601408478</v>
      </c>
      <c r="E60" s="20">
        <v>99.97850750475655</v>
      </c>
      <c r="F60" s="20">
        <v>218.09830805209072</v>
      </c>
      <c r="G60" s="20">
        <v>82.71383629424281</v>
      </c>
      <c r="H60" s="20">
        <v>92.382822899757642</v>
      </c>
      <c r="I60" s="20">
        <v>100.40160642570282</v>
      </c>
    </row>
    <row r="61" spans="2:9">
      <c r="B61" s="43">
        <v>40787</v>
      </c>
      <c r="C61" s="20">
        <v>122.33753259659775</v>
      </c>
      <c r="D61" s="20">
        <v>124.81296346174032</v>
      </c>
      <c r="E61" s="20">
        <v>96.369707338102785</v>
      </c>
      <c r="F61" s="20">
        <v>219.72523845051455</v>
      </c>
      <c r="G61" s="20">
        <v>79.309268812542598</v>
      </c>
      <c r="H61" s="20">
        <v>87.136168006387393</v>
      </c>
      <c r="I61" s="20">
        <v>89.959839357429715</v>
      </c>
    </row>
    <row r="62" spans="2:9">
      <c r="B62" s="43">
        <v>40817</v>
      </c>
      <c r="C62" s="20">
        <v>120.66225785806823</v>
      </c>
      <c r="D62" s="20">
        <v>111.18983897387241</v>
      </c>
      <c r="E62" s="20">
        <v>91.629349500770374</v>
      </c>
      <c r="F62" s="20">
        <v>206.61870461120625</v>
      </c>
      <c r="G62" s="20">
        <v>71.091184333301172</v>
      </c>
      <c r="H62" s="20">
        <v>78.578676650687555</v>
      </c>
      <c r="I62" s="20">
        <v>76.572958500669344</v>
      </c>
    </row>
    <row r="63" spans="2:9">
      <c r="B63" s="43">
        <v>40848</v>
      </c>
      <c r="C63" s="20">
        <v>121.45893218914323</v>
      </c>
      <c r="D63" s="20">
        <v>113.99932136141084</v>
      </c>
      <c r="E63" s="20">
        <v>87.399440106085152</v>
      </c>
      <c r="F63" s="20">
        <v>215.61680988905408</v>
      </c>
      <c r="G63" s="20">
        <v>67.070228291710222</v>
      </c>
      <c r="H63" s="20">
        <v>81.261829251611942</v>
      </c>
      <c r="I63" s="20">
        <v>77.376171352074962</v>
      </c>
    </row>
    <row r="64" spans="2:9">
      <c r="B64" s="43">
        <v>40878</v>
      </c>
      <c r="C64" s="20">
        <v>118.38755575064766</v>
      </c>
      <c r="D64" s="20">
        <v>113.76555722005547</v>
      </c>
      <c r="E64" s="20">
        <v>84.973587850411192</v>
      </c>
      <c r="F64" s="20">
        <v>203.33841455232496</v>
      </c>
      <c r="G64" s="20">
        <v>63.881064936350072</v>
      </c>
      <c r="H64" s="20">
        <v>79.977351456409494</v>
      </c>
      <c r="I64" s="20">
        <v>78.500669344042834</v>
      </c>
    </row>
    <row r="65" spans="2:9">
      <c r="B65" s="43">
        <v>40909</v>
      </c>
      <c r="C65" s="20">
        <v>121.7390512563023</v>
      </c>
      <c r="D65" s="20">
        <v>120.90817954791602</v>
      </c>
      <c r="E65" s="20">
        <v>90.098036005653512</v>
      </c>
      <c r="F65" s="20">
        <v>205.08361467899761</v>
      </c>
      <c r="G65" s="20">
        <v>65.358766281634757</v>
      </c>
      <c r="H65" s="20">
        <v>83.21622042885906</v>
      </c>
      <c r="I65" s="20">
        <v>78.580990629183404</v>
      </c>
    </row>
    <row r="66" spans="2:9">
      <c r="B66" s="43">
        <v>40940</v>
      </c>
      <c r="C66" s="20">
        <v>130.2079701963151</v>
      </c>
      <c r="D66" s="20">
        <v>126.93853438476202</v>
      </c>
      <c r="E66" s="20">
        <v>92.775176581227356</v>
      </c>
      <c r="F66" s="20">
        <v>216.33784023144599</v>
      </c>
      <c r="G66" s="20">
        <v>68.34364462454289</v>
      </c>
      <c r="H66" s="20">
        <v>86.404102912728106</v>
      </c>
      <c r="I66" s="20">
        <v>79.518072289156621</v>
      </c>
    </row>
    <row r="67" spans="2:9">
      <c r="B67" s="43">
        <v>40969</v>
      </c>
      <c r="C67" s="20">
        <v>136.25855623737939</v>
      </c>
      <c r="D67" s="20">
        <v>127.37907172982045</v>
      </c>
      <c r="E67" s="20">
        <v>91.77689919181006</v>
      </c>
      <c r="F67" s="20">
        <v>207.79970425158487</v>
      </c>
      <c r="G67" s="20">
        <v>68.420315396522355</v>
      </c>
      <c r="H67" s="20">
        <v>85.486196158018117</v>
      </c>
      <c r="I67" s="20">
        <v>80.589022757697464</v>
      </c>
    </row>
    <row r="68" spans="2:9">
      <c r="B68" s="43">
        <v>41000</v>
      </c>
      <c r="C68" s="20">
        <v>131.63311497416629</v>
      </c>
      <c r="D68" s="20">
        <v>124.7314291852024</v>
      </c>
      <c r="E68" s="20">
        <v>86.171839045961136</v>
      </c>
      <c r="F68" s="20">
        <v>204.48273011749427</v>
      </c>
      <c r="G68" s="20">
        <v>63.615727272136617</v>
      </c>
      <c r="H68" s="20">
        <v>84.079718874498241</v>
      </c>
      <c r="I68" s="20">
        <v>75.234270414993304</v>
      </c>
    </row>
    <row r="69" spans="2:9">
      <c r="B69" s="43">
        <v>41030</v>
      </c>
      <c r="C69" s="20">
        <v>121.09129210909528</v>
      </c>
      <c r="D69" s="20">
        <v>118.98258978207747</v>
      </c>
      <c r="E69" s="20">
        <v>84.191206215728798</v>
      </c>
      <c r="F69" s="20">
        <v>197.02364517097894</v>
      </c>
      <c r="G69" s="20">
        <v>64.033206416051982</v>
      </c>
      <c r="H69" s="20">
        <v>81.072298449606492</v>
      </c>
      <c r="I69" s="20">
        <v>73.895582329317264</v>
      </c>
    </row>
    <row r="70" spans="2:9">
      <c r="B70" s="43">
        <v>41061</v>
      </c>
      <c r="C70" s="20">
        <v>104.77441711630615</v>
      </c>
      <c r="D70" s="20">
        <v>111.62341905281906</v>
      </c>
      <c r="E70" s="20">
        <v>79.424035056125803</v>
      </c>
      <c r="F70" s="20">
        <v>198.22831670307613</v>
      </c>
      <c r="G70" s="20">
        <v>64.013052250483653</v>
      </c>
      <c r="H70" s="20">
        <v>78.044818123197345</v>
      </c>
      <c r="I70" s="20">
        <v>73.761713520749666</v>
      </c>
    </row>
    <row r="71" spans="2:9">
      <c r="B71" s="43">
        <v>41091</v>
      </c>
      <c r="C71" s="20">
        <v>112.52194195073933</v>
      </c>
      <c r="D71" s="20">
        <v>114.0480222241932</v>
      </c>
      <c r="E71" s="20">
        <v>78.83876583228286</v>
      </c>
      <c r="F71" s="20">
        <v>197.67477067420984</v>
      </c>
      <c r="G71" s="20">
        <v>89.016299683625704</v>
      </c>
      <c r="H71" s="20">
        <v>77.584939990902399</v>
      </c>
      <c r="I71" s="20">
        <v>70.896921017402946</v>
      </c>
    </row>
    <row r="72" spans="2:9">
      <c r="B72" s="43">
        <v>41122</v>
      </c>
      <c r="C72" s="20">
        <v>124.32367438822747</v>
      </c>
      <c r="D72" s="20">
        <v>113.01451636316087</v>
      </c>
      <c r="E72" s="20">
        <v>77.541464725947847</v>
      </c>
      <c r="F72" s="20">
        <v>202.14093661677171</v>
      </c>
      <c r="G72" s="20">
        <v>88.826252470569315</v>
      </c>
      <c r="H72" s="20">
        <v>76.342617032573301</v>
      </c>
      <c r="I72" s="20">
        <v>61.981258366800539</v>
      </c>
    </row>
    <row r="73" spans="2:9">
      <c r="B73" s="43">
        <v>41153</v>
      </c>
      <c r="C73" s="20">
        <v>124.17186548797807</v>
      </c>
      <c r="D73" s="20">
        <v>121.61909936359324</v>
      </c>
      <c r="E73" s="20">
        <v>86.732937151089502</v>
      </c>
      <c r="F73" s="20">
        <v>216.33713467556242</v>
      </c>
      <c r="G73" s="20">
        <v>90.849293386263327</v>
      </c>
      <c r="H73" s="20">
        <v>84.391336295881587</v>
      </c>
      <c r="I73" s="20">
        <v>56.224899598393577</v>
      </c>
    </row>
  </sheetData>
  <hyperlinks>
    <hyperlink ref="L21" location="Contents!B12" display="to contents"/>
  </hyperlinks>
  <pageMargins left="0.7" right="0.7" top="0.75" bottom="0.75" header="0.3" footer="0.3"/>
  <pageSetup paperSize="9" orientation="portrait" r:id="rId1"/>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0"/>
  <dimension ref="A2:I36"/>
  <sheetViews>
    <sheetView workbookViewId="0">
      <selection activeCell="N24" sqref="N24"/>
    </sheetView>
  </sheetViews>
  <sheetFormatPr defaultRowHeight="12.75"/>
  <cols>
    <col min="1" max="4" width="9.140625" style="245"/>
    <col min="5" max="5" width="17" style="245" customWidth="1"/>
    <col min="6" max="6" width="9.140625" style="245"/>
    <col min="7" max="7" width="12.140625" style="245" customWidth="1"/>
    <col min="8" max="16384" width="9.140625" style="245"/>
  </cols>
  <sheetData>
    <row r="2" spans="1:9">
      <c r="A2" s="245" t="s">
        <v>340</v>
      </c>
      <c r="B2" s="57" t="s">
        <v>325</v>
      </c>
    </row>
    <row r="4" spans="1:9">
      <c r="B4" s="612" t="s">
        <v>341</v>
      </c>
      <c r="C4" s="612" t="s">
        <v>705</v>
      </c>
      <c r="D4" s="612" t="s">
        <v>706</v>
      </c>
      <c r="E4" s="612" t="s">
        <v>707</v>
      </c>
      <c r="F4" s="612" t="s">
        <v>708</v>
      </c>
      <c r="G4" s="612" t="s">
        <v>709</v>
      </c>
      <c r="H4" s="612" t="s">
        <v>710</v>
      </c>
      <c r="I4" s="612" t="s">
        <v>711</v>
      </c>
    </row>
    <row r="5" spans="1:9">
      <c r="B5" s="338">
        <v>40940</v>
      </c>
      <c r="C5" s="247">
        <v>1.64</v>
      </c>
      <c r="D5" s="247">
        <v>44.97</v>
      </c>
      <c r="E5" s="247">
        <v>14.36</v>
      </c>
      <c r="F5" s="247">
        <v>5.49</v>
      </c>
      <c r="G5" s="247">
        <v>21.13</v>
      </c>
      <c r="H5" s="247">
        <v>7.63</v>
      </c>
      <c r="I5" s="247">
        <v>4.82</v>
      </c>
    </row>
    <row r="6" spans="1:9">
      <c r="B6" s="338">
        <v>40969</v>
      </c>
      <c r="C6" s="247">
        <v>1.88</v>
      </c>
      <c r="D6" s="247">
        <v>46.86</v>
      </c>
      <c r="E6" s="247">
        <v>12.31</v>
      </c>
      <c r="F6" s="247">
        <v>5.37</v>
      </c>
      <c r="G6" s="247">
        <v>20.96</v>
      </c>
      <c r="H6" s="247">
        <v>8.24</v>
      </c>
      <c r="I6" s="247">
        <v>4.3899999999999997</v>
      </c>
    </row>
    <row r="7" spans="1:9">
      <c r="B7" s="338">
        <v>41000</v>
      </c>
      <c r="C7" s="247">
        <v>2.11</v>
      </c>
      <c r="D7" s="247">
        <v>48.43</v>
      </c>
      <c r="E7" s="247">
        <v>10.39</v>
      </c>
      <c r="F7" s="247">
        <v>5.49</v>
      </c>
      <c r="G7" s="247">
        <v>20.78</v>
      </c>
      <c r="H7" s="247">
        <v>8.3800000000000008</v>
      </c>
      <c r="I7" s="247">
        <v>4.4400000000000004</v>
      </c>
    </row>
    <row r="8" spans="1:9">
      <c r="B8" s="338">
        <v>41030</v>
      </c>
      <c r="C8" s="247">
        <v>1.78</v>
      </c>
      <c r="D8" s="247">
        <v>49.09</v>
      </c>
      <c r="E8" s="247">
        <v>10.45</v>
      </c>
      <c r="F8" s="247">
        <v>5.27</v>
      </c>
      <c r="G8" s="247">
        <v>21.02</v>
      </c>
      <c r="H8" s="247">
        <v>7.92</v>
      </c>
      <c r="I8" s="247">
        <v>4.49</v>
      </c>
    </row>
    <row r="9" spans="1:9">
      <c r="B9" s="338">
        <v>41061</v>
      </c>
      <c r="C9" s="247">
        <v>2.11</v>
      </c>
      <c r="D9" s="247">
        <v>50.03</v>
      </c>
      <c r="E9" s="247">
        <v>9.99</v>
      </c>
      <c r="F9" s="247">
        <v>5</v>
      </c>
      <c r="G9" s="247">
        <v>20.79</v>
      </c>
      <c r="H9" s="247">
        <v>7.65</v>
      </c>
      <c r="I9" s="247">
        <v>4.42</v>
      </c>
    </row>
    <row r="10" spans="1:9">
      <c r="B10" s="338">
        <v>41091</v>
      </c>
      <c r="C10" s="247">
        <v>1.44</v>
      </c>
      <c r="D10" s="247">
        <v>50.79</v>
      </c>
      <c r="E10" s="247">
        <v>10.59</v>
      </c>
      <c r="F10" s="247">
        <v>4.71</v>
      </c>
      <c r="G10" s="247">
        <v>20.56</v>
      </c>
      <c r="H10" s="247">
        <v>8.06</v>
      </c>
      <c r="I10" s="247">
        <v>3.85</v>
      </c>
    </row>
    <row r="11" spans="1:9">
      <c r="B11" s="338">
        <v>41122</v>
      </c>
      <c r="C11" s="247">
        <v>1.49</v>
      </c>
      <c r="D11" s="247">
        <v>50.03</v>
      </c>
      <c r="E11" s="247">
        <v>9.93</v>
      </c>
      <c r="F11" s="247">
        <v>4.83</v>
      </c>
      <c r="G11" s="247">
        <v>21.48</v>
      </c>
      <c r="H11" s="247">
        <v>8.26</v>
      </c>
      <c r="I11" s="247">
        <v>4</v>
      </c>
    </row>
    <row r="12" spans="1:9">
      <c r="B12" s="338">
        <v>41153</v>
      </c>
      <c r="C12" s="247">
        <v>1.98</v>
      </c>
      <c r="D12" s="247">
        <v>49.89</v>
      </c>
      <c r="E12" s="247">
        <v>10.26</v>
      </c>
      <c r="F12" s="247">
        <v>4.83</v>
      </c>
      <c r="G12" s="247">
        <v>21.5</v>
      </c>
      <c r="H12" s="247">
        <v>8.2100000000000009</v>
      </c>
      <c r="I12" s="247">
        <v>3.32</v>
      </c>
    </row>
    <row r="13" spans="1:9">
      <c r="B13" s="338">
        <v>41183</v>
      </c>
      <c r="C13" s="247">
        <v>1.33</v>
      </c>
      <c r="D13" s="247">
        <v>49.15</v>
      </c>
      <c r="E13" s="247">
        <v>10.65</v>
      </c>
      <c r="F13" s="247">
        <v>4.8</v>
      </c>
      <c r="G13" s="247">
        <v>21.33</v>
      </c>
      <c r="H13" s="247">
        <v>8.9</v>
      </c>
      <c r="I13" s="247">
        <v>3.85</v>
      </c>
    </row>
    <row r="14" spans="1:9">
      <c r="B14" s="338">
        <v>41214</v>
      </c>
      <c r="C14" s="247">
        <v>2.16</v>
      </c>
      <c r="D14" s="247">
        <v>48.22</v>
      </c>
      <c r="E14" s="247">
        <v>10.45</v>
      </c>
      <c r="F14" s="247">
        <v>4.6100000000000003</v>
      </c>
      <c r="G14" s="247">
        <v>21.69</v>
      </c>
      <c r="H14" s="247">
        <v>9.24</v>
      </c>
      <c r="I14" s="247">
        <v>3.64</v>
      </c>
    </row>
    <row r="17" spans="2:2">
      <c r="B17" s="57" t="s">
        <v>325</v>
      </c>
    </row>
    <row r="34" spans="2:2">
      <c r="B34" s="64" t="s">
        <v>342</v>
      </c>
    </row>
    <row r="36" spans="2:2">
      <c r="B36" s="703" t="s">
        <v>775</v>
      </c>
    </row>
  </sheetData>
  <hyperlinks>
    <hyperlink ref="B36" location="Contents!B121" display="to contents"/>
  </hyperlinks>
  <pageMargins left="0.75" right="0.75" top="1" bottom="1" header="0.5" footer="0.5"/>
  <headerFooter alignWithMargins="0"/>
  <drawing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1"/>
  <dimension ref="A2:F37"/>
  <sheetViews>
    <sheetView workbookViewId="0">
      <selection activeCell="L16" sqref="L16"/>
    </sheetView>
  </sheetViews>
  <sheetFormatPr defaultRowHeight="12.75"/>
  <cols>
    <col min="1" max="4" width="9.140625" style="245"/>
    <col min="5" max="5" width="11.42578125" style="245" customWidth="1"/>
    <col min="6" max="16384" width="9.140625" style="245"/>
  </cols>
  <sheetData>
    <row r="2" spans="1:6">
      <c r="A2" s="245" t="s">
        <v>340</v>
      </c>
      <c r="B2" s="57" t="s">
        <v>712</v>
      </c>
    </row>
    <row r="4" spans="1:6">
      <c r="B4" s="612" t="s">
        <v>341</v>
      </c>
      <c r="C4" s="612" t="s">
        <v>705</v>
      </c>
      <c r="D4" s="612" t="s">
        <v>706</v>
      </c>
      <c r="E4" s="612" t="s">
        <v>709</v>
      </c>
      <c r="F4" s="612" t="s">
        <v>710</v>
      </c>
    </row>
    <row r="5" spans="1:6">
      <c r="B5" s="338">
        <v>40940</v>
      </c>
      <c r="C5" s="247">
        <v>9.56</v>
      </c>
      <c r="D5" s="247">
        <v>87.32</v>
      </c>
      <c r="E5" s="247">
        <v>2.0299999999999998</v>
      </c>
      <c r="F5" s="247">
        <v>1.08</v>
      </c>
    </row>
    <row r="6" spans="1:6">
      <c r="B6" s="338">
        <v>40969</v>
      </c>
      <c r="C6" s="247">
        <v>8.66</v>
      </c>
      <c r="D6" s="247">
        <v>79.69</v>
      </c>
      <c r="E6" s="247">
        <v>2.12</v>
      </c>
      <c r="F6" s="247">
        <v>9.5399999999999991</v>
      </c>
    </row>
    <row r="7" spans="1:6">
      <c r="B7" s="338">
        <v>41000</v>
      </c>
      <c r="C7" s="247">
        <v>9.1</v>
      </c>
      <c r="D7" s="247">
        <v>79.37</v>
      </c>
      <c r="E7" s="247">
        <v>2.08</v>
      </c>
      <c r="F7" s="247">
        <v>9.4499999999999993</v>
      </c>
    </row>
    <row r="8" spans="1:6">
      <c r="B8" s="338">
        <v>41030</v>
      </c>
      <c r="C8" s="247">
        <v>8.61</v>
      </c>
      <c r="D8" s="247">
        <v>73.569999999999993</v>
      </c>
      <c r="E8" s="247">
        <v>2.92</v>
      </c>
      <c r="F8" s="247">
        <v>14.9</v>
      </c>
    </row>
    <row r="9" spans="1:6">
      <c r="B9" s="338">
        <v>41061</v>
      </c>
      <c r="C9" s="247">
        <v>9.82</v>
      </c>
      <c r="D9" s="247">
        <v>72.58</v>
      </c>
      <c r="E9" s="247">
        <v>2.86</v>
      </c>
      <c r="F9" s="247">
        <v>14.73</v>
      </c>
    </row>
    <row r="10" spans="1:6">
      <c r="B10" s="338">
        <v>41091</v>
      </c>
      <c r="C10" s="247">
        <v>5.62</v>
      </c>
      <c r="D10" s="247">
        <v>74.38</v>
      </c>
      <c r="E10" s="247">
        <v>2.87</v>
      </c>
      <c r="F10" s="247">
        <v>17.13</v>
      </c>
    </row>
    <row r="11" spans="1:6">
      <c r="B11" s="338">
        <v>41122</v>
      </c>
      <c r="C11" s="247">
        <v>8.6</v>
      </c>
      <c r="D11" s="247">
        <v>71.599999999999994</v>
      </c>
      <c r="E11" s="247">
        <v>3.12</v>
      </c>
      <c r="F11" s="247">
        <v>16.690000000000001</v>
      </c>
    </row>
    <row r="12" spans="1:6">
      <c r="B12" s="338">
        <v>41153</v>
      </c>
      <c r="C12" s="247">
        <v>9.32</v>
      </c>
      <c r="D12" s="247">
        <v>69.849999999999994</v>
      </c>
      <c r="E12" s="247">
        <v>3.76</v>
      </c>
      <c r="F12" s="247">
        <v>17.079999999999998</v>
      </c>
    </row>
    <row r="13" spans="1:6">
      <c r="B13" s="338">
        <v>41183</v>
      </c>
      <c r="C13" s="247">
        <v>7.67</v>
      </c>
      <c r="D13" s="247">
        <v>68.290000000000006</v>
      </c>
      <c r="E13" s="247">
        <v>3.65</v>
      </c>
      <c r="F13" s="247">
        <v>20.39</v>
      </c>
    </row>
    <row r="14" spans="1:6">
      <c r="B14" s="338">
        <v>41214</v>
      </c>
      <c r="C14" s="247">
        <v>10.73</v>
      </c>
      <c r="D14" s="247">
        <v>63.88</v>
      </c>
      <c r="E14" s="247">
        <v>3.36</v>
      </c>
      <c r="F14" s="247">
        <v>22.04</v>
      </c>
    </row>
    <row r="17" spans="2:2">
      <c r="B17" s="57" t="s">
        <v>712</v>
      </c>
    </row>
    <row r="35" spans="2:2">
      <c r="B35" s="64" t="s">
        <v>342</v>
      </c>
    </row>
    <row r="37" spans="2:2">
      <c r="B37" s="703" t="s">
        <v>775</v>
      </c>
    </row>
  </sheetData>
  <hyperlinks>
    <hyperlink ref="B37" location="Contents!B122" display="to contents"/>
  </hyperlinks>
  <pageMargins left="0.75" right="0.75" top="1" bottom="1" header="0.5" footer="0.5"/>
  <headerFooter alignWithMargins="0"/>
  <drawing r:id="rId1"/>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2"/>
  <dimension ref="A2:K26"/>
  <sheetViews>
    <sheetView workbookViewId="0">
      <selection activeCell="H16" sqref="H16"/>
    </sheetView>
  </sheetViews>
  <sheetFormatPr defaultRowHeight="12.75"/>
  <cols>
    <col min="1" max="1" width="9.140625" style="245"/>
    <col min="2" max="2" width="14.28515625" style="245" customWidth="1"/>
    <col min="3" max="3" width="11" style="245" customWidth="1"/>
    <col min="4" max="4" width="12.28515625" style="245" customWidth="1"/>
    <col min="5" max="11" width="12" style="245" bestFit="1" customWidth="1"/>
    <col min="12" max="16384" width="9.140625" style="245"/>
  </cols>
  <sheetData>
    <row r="2" spans="1:11">
      <c r="A2" s="68" t="s">
        <v>340</v>
      </c>
      <c r="B2" s="57" t="s">
        <v>327</v>
      </c>
    </row>
    <row r="3" spans="1:11">
      <c r="K3" s="245" t="s">
        <v>1179</v>
      </c>
    </row>
    <row r="4" spans="1:11" s="57" customFormat="1">
      <c r="B4" s="248" t="s">
        <v>371</v>
      </c>
      <c r="C4" s="612" t="s">
        <v>47</v>
      </c>
      <c r="D4" s="612" t="s">
        <v>48</v>
      </c>
      <c r="E4" s="612" t="s">
        <v>49</v>
      </c>
      <c r="F4" s="612" t="s">
        <v>16</v>
      </c>
      <c r="G4" s="612">
        <v>1.2011000000000001</v>
      </c>
      <c r="H4" s="612" t="s">
        <v>8</v>
      </c>
      <c r="I4" s="612" t="s">
        <v>17</v>
      </c>
      <c r="J4" s="612" t="s">
        <v>18</v>
      </c>
      <c r="K4" s="612">
        <v>10.2012</v>
      </c>
    </row>
    <row r="5" spans="1:11">
      <c r="B5" s="247" t="s">
        <v>713</v>
      </c>
      <c r="C5" s="611">
        <v>100678852</v>
      </c>
      <c r="D5" s="611">
        <v>226986717</v>
      </c>
      <c r="E5" s="611">
        <v>423245485</v>
      </c>
      <c r="F5" s="611">
        <v>201755193.42938</v>
      </c>
      <c r="G5" s="611">
        <v>181648122</v>
      </c>
      <c r="H5" s="611">
        <v>230066625</v>
      </c>
      <c r="I5" s="611">
        <v>232578374</v>
      </c>
      <c r="J5" s="611">
        <v>257172349</v>
      </c>
      <c r="K5" s="611">
        <v>187456693</v>
      </c>
    </row>
    <row r="6" spans="1:11">
      <c r="B6" s="247" t="s">
        <v>714</v>
      </c>
      <c r="C6" s="611">
        <v>2156799</v>
      </c>
      <c r="D6" s="611">
        <v>6676557</v>
      </c>
      <c r="E6" s="611">
        <v>5305027</v>
      </c>
      <c r="F6" s="611">
        <v>18172955.25</v>
      </c>
      <c r="G6" s="611">
        <v>36992362</v>
      </c>
      <c r="H6" s="611">
        <v>45951475</v>
      </c>
      <c r="I6" s="611">
        <v>51741653</v>
      </c>
      <c r="J6" s="611">
        <v>49971515</v>
      </c>
      <c r="K6" s="611">
        <v>54700105</v>
      </c>
    </row>
    <row r="7" spans="1:11" ht="25.5">
      <c r="B7" s="335" t="s">
        <v>715</v>
      </c>
      <c r="C7" s="613">
        <v>2.3708779083074312</v>
      </c>
      <c r="D7" s="613">
        <v>3.5175022911497398</v>
      </c>
      <c r="E7" s="613">
        <v>2.3708779083074312</v>
      </c>
      <c r="F7" s="613">
        <v>2.3708779083074312</v>
      </c>
      <c r="G7" s="613">
        <v>2.3708779083074312</v>
      </c>
      <c r="H7" s="613">
        <v>2.3708779083074312</v>
      </c>
      <c r="I7" s="613">
        <v>2.3708779083074312</v>
      </c>
      <c r="J7" s="613">
        <v>0.60225912723592723</v>
      </c>
      <c r="K7" s="613">
        <v>0.63832132050925605</v>
      </c>
    </row>
    <row r="10" spans="1:11">
      <c r="B10" s="57" t="s">
        <v>327</v>
      </c>
    </row>
    <row r="24" spans="2:2" ht="15" customHeight="1">
      <c r="B24" s="339" t="s">
        <v>342</v>
      </c>
    </row>
    <row r="26" spans="2:2">
      <c r="B26" s="703" t="s">
        <v>775</v>
      </c>
    </row>
  </sheetData>
  <hyperlinks>
    <hyperlink ref="B26" location="Contents!B125" display="to contents"/>
  </hyperlinks>
  <pageMargins left="0.75" right="0.75" top="1" bottom="1" header="0.5" footer="0.5"/>
  <headerFooter alignWithMargin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3"/>
  <dimension ref="A2:I25"/>
  <sheetViews>
    <sheetView workbookViewId="0">
      <selection activeCell="I7" sqref="I7"/>
    </sheetView>
  </sheetViews>
  <sheetFormatPr defaultRowHeight="12.75"/>
  <cols>
    <col min="1" max="1" width="9.140625" style="245"/>
    <col min="2" max="2" width="19.42578125" style="245" customWidth="1"/>
    <col min="3" max="3" width="9.5703125" style="245" bestFit="1" customWidth="1"/>
    <col min="4" max="5" width="9.140625" style="245"/>
    <col min="6" max="6" width="20.140625" style="245" customWidth="1"/>
    <col min="7" max="16384" width="9.140625" style="245"/>
  </cols>
  <sheetData>
    <row r="2" spans="1:9">
      <c r="A2" s="68" t="s">
        <v>340</v>
      </c>
      <c r="B2" s="57" t="s">
        <v>329</v>
      </c>
    </row>
    <row r="4" spans="1:9">
      <c r="C4" s="919" t="s">
        <v>992</v>
      </c>
      <c r="D4" s="919"/>
      <c r="E4" s="919"/>
      <c r="F4" s="919"/>
      <c r="G4" s="919" t="s">
        <v>992</v>
      </c>
    </row>
    <row r="5" spans="1:9">
      <c r="B5" s="687" t="s">
        <v>371</v>
      </c>
      <c r="C5" s="248">
        <v>10.2011</v>
      </c>
      <c r="F5" s="687" t="s">
        <v>371</v>
      </c>
      <c r="G5" s="248">
        <v>10.2012</v>
      </c>
    </row>
    <row r="6" spans="1:9">
      <c r="B6" s="247" t="s">
        <v>376</v>
      </c>
      <c r="C6" s="336">
        <v>58.342986074175698</v>
      </c>
      <c r="F6" s="247" t="s">
        <v>376</v>
      </c>
      <c r="G6" s="247">
        <v>62.63</v>
      </c>
    </row>
    <row r="7" spans="1:9">
      <c r="B7" s="247" t="s">
        <v>716</v>
      </c>
      <c r="C7" s="336">
        <v>28.954113828469687</v>
      </c>
      <c r="F7" s="247" t="s">
        <v>716</v>
      </c>
      <c r="G7" s="247">
        <v>24.9</v>
      </c>
    </row>
    <row r="8" spans="1:9">
      <c r="B8" s="247" t="s">
        <v>377</v>
      </c>
      <c r="C8" s="336">
        <v>12.702900097354616</v>
      </c>
      <c r="F8" s="247" t="s">
        <v>377</v>
      </c>
      <c r="G8" s="247">
        <v>12.47</v>
      </c>
    </row>
    <row r="9" spans="1:9">
      <c r="C9" s="808"/>
    </row>
    <row r="10" spans="1:9">
      <c r="B10" s="340"/>
    </row>
    <row r="11" spans="1:9">
      <c r="B11" s="1028" t="s">
        <v>329</v>
      </c>
      <c r="C11" s="1028"/>
      <c r="D11" s="1028"/>
      <c r="E11" s="1028"/>
      <c r="F11" s="1028"/>
      <c r="G11" s="1028"/>
      <c r="H11" s="1028"/>
      <c r="I11" s="1028"/>
    </row>
    <row r="23" spans="2:3">
      <c r="B23" s="959" t="s">
        <v>342</v>
      </c>
      <c r="C23" s="959"/>
    </row>
    <row r="25" spans="2:3">
      <c r="B25" s="703" t="s">
        <v>775</v>
      </c>
    </row>
  </sheetData>
  <mergeCells count="2">
    <mergeCell ref="B11:I11"/>
    <mergeCell ref="B23:C23"/>
  </mergeCells>
  <hyperlinks>
    <hyperlink ref="B25" location="Contents!B126" display="to contents"/>
  </hyperlinks>
  <pageMargins left="0.75" right="0.75" top="1" bottom="1" header="0.5" footer="0.5"/>
  <pageSetup paperSize="9" orientation="portrait" r:id="rId1"/>
  <headerFooter alignWithMargins="0"/>
  <drawing r:id="rId2"/>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4"/>
  <dimension ref="A2:K28"/>
  <sheetViews>
    <sheetView workbookViewId="0">
      <selection activeCell="J19" sqref="J19"/>
    </sheetView>
  </sheetViews>
  <sheetFormatPr defaultRowHeight="12.75"/>
  <cols>
    <col min="1" max="1" width="9.140625" style="245"/>
    <col min="2" max="2" width="31.85546875" style="245" customWidth="1"/>
    <col min="3" max="16384" width="9.140625" style="245"/>
  </cols>
  <sheetData>
    <row r="2" spans="1:11">
      <c r="A2" s="68" t="s">
        <v>340</v>
      </c>
      <c r="B2" s="57" t="s">
        <v>328</v>
      </c>
    </row>
    <row r="5" spans="1:11" s="57" customFormat="1">
      <c r="B5" s="248"/>
      <c r="C5" s="612" t="s">
        <v>47</v>
      </c>
      <c r="D5" s="612" t="s">
        <v>48</v>
      </c>
      <c r="E5" s="612" t="s">
        <v>49</v>
      </c>
      <c r="F5" s="612" t="s">
        <v>16</v>
      </c>
      <c r="G5" s="612" t="s">
        <v>11</v>
      </c>
      <c r="H5" s="612" t="s">
        <v>8</v>
      </c>
      <c r="I5" s="612" t="s">
        <v>17</v>
      </c>
      <c r="J5" s="612" t="s">
        <v>18</v>
      </c>
      <c r="K5" s="612">
        <v>10.2012</v>
      </c>
    </row>
    <row r="6" spans="1:11">
      <c r="B6" s="247" t="s">
        <v>717</v>
      </c>
      <c r="C6" s="611">
        <v>104.4</v>
      </c>
      <c r="D6" s="611">
        <v>180.4</v>
      </c>
      <c r="E6" s="611">
        <v>170.4</v>
      </c>
      <c r="F6" s="611">
        <v>68.400000000000006</v>
      </c>
      <c r="G6" s="611">
        <v>76.8</v>
      </c>
      <c r="H6" s="611">
        <v>60.2</v>
      </c>
      <c r="I6" s="611">
        <v>58.9</v>
      </c>
      <c r="J6" s="611">
        <v>58</v>
      </c>
      <c r="K6" s="611">
        <v>55.5</v>
      </c>
    </row>
    <row r="7" spans="1:11" ht="25.5">
      <c r="B7" s="335" t="s">
        <v>718</v>
      </c>
      <c r="C7" s="613">
        <v>0.19157088122605362</v>
      </c>
      <c r="D7" s="613">
        <v>0.55432372505543237</v>
      </c>
      <c r="E7" s="613">
        <v>0.82159624413145527</v>
      </c>
      <c r="F7" s="613">
        <v>10.672514619883041</v>
      </c>
      <c r="G7" s="613">
        <v>8.4635416666666679</v>
      </c>
      <c r="H7" s="613">
        <v>7.1428571428571423</v>
      </c>
      <c r="I7" s="613">
        <v>7.4702886247877771</v>
      </c>
      <c r="J7" s="613">
        <v>6.5517241379310338</v>
      </c>
      <c r="K7" s="613">
        <v>7.0270270270270272</v>
      </c>
    </row>
    <row r="10" spans="1:11">
      <c r="B10" s="57" t="s">
        <v>328</v>
      </c>
    </row>
    <row r="26" spans="2:2">
      <c r="B26" s="64" t="s">
        <v>342</v>
      </c>
    </row>
    <row r="28" spans="2:2">
      <c r="B28" s="703" t="s">
        <v>775</v>
      </c>
    </row>
  </sheetData>
  <hyperlinks>
    <hyperlink ref="B28" location="Contents!B127" display="to contents"/>
  </hyperlinks>
  <pageMargins left="0.75" right="0.75" top="1" bottom="1" header="0.5" footer="0.5"/>
  <headerFooter alignWithMargin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5"/>
  <dimension ref="A2:I24"/>
  <sheetViews>
    <sheetView workbookViewId="0">
      <selection activeCell="F25" sqref="F25:G25"/>
    </sheetView>
  </sheetViews>
  <sheetFormatPr defaultRowHeight="12.75"/>
  <cols>
    <col min="1" max="1" width="9.140625" style="245"/>
    <col min="2" max="2" width="18.28515625" style="245" customWidth="1"/>
    <col min="3" max="3" width="12.85546875" style="245" customWidth="1"/>
    <col min="4" max="5" width="9.140625" style="245"/>
    <col min="6" max="6" width="21.140625" style="245" customWidth="1"/>
    <col min="7" max="7" width="12.5703125" style="245" customWidth="1"/>
    <col min="8" max="16384" width="9.140625" style="245"/>
  </cols>
  <sheetData>
    <row r="2" spans="1:9">
      <c r="A2" s="68" t="s">
        <v>340</v>
      </c>
      <c r="B2" s="57" t="s">
        <v>330</v>
      </c>
    </row>
    <row r="3" spans="1:9">
      <c r="C3" s="920" t="s">
        <v>992</v>
      </c>
      <c r="D3" s="920"/>
      <c r="E3" s="920"/>
      <c r="F3" s="920"/>
      <c r="G3" s="920" t="s">
        <v>992</v>
      </c>
    </row>
    <row r="4" spans="1:9" s="57" customFormat="1">
      <c r="B4" s="687" t="s">
        <v>371</v>
      </c>
      <c r="C4" s="685" t="s">
        <v>719</v>
      </c>
      <c r="F4" s="687" t="s">
        <v>371</v>
      </c>
      <c r="G4" s="685" t="s">
        <v>720</v>
      </c>
    </row>
    <row r="5" spans="1:9">
      <c r="B5" s="247" t="s">
        <v>376</v>
      </c>
      <c r="C5" s="689">
        <v>89.4</v>
      </c>
      <c r="F5" s="247" t="s">
        <v>376</v>
      </c>
      <c r="G5" s="341">
        <v>88.68</v>
      </c>
    </row>
    <row r="6" spans="1:9">
      <c r="B6" s="247" t="s">
        <v>716</v>
      </c>
      <c r="C6" s="689">
        <v>8.3000000000000007</v>
      </c>
      <c r="F6" s="247" t="s">
        <v>716</v>
      </c>
      <c r="G6" s="341">
        <v>4.25</v>
      </c>
    </row>
    <row r="7" spans="1:9">
      <c r="B7" s="247" t="s">
        <v>377</v>
      </c>
      <c r="C7" s="689">
        <v>2.2999999999999998</v>
      </c>
      <c r="F7" s="247" t="s">
        <v>377</v>
      </c>
      <c r="G7" s="341">
        <v>7.07</v>
      </c>
    </row>
    <row r="8" spans="1:9">
      <c r="C8" s="808"/>
    </row>
    <row r="10" spans="1:9">
      <c r="B10" s="1029" t="s">
        <v>330</v>
      </c>
      <c r="C10" s="1029"/>
      <c r="D10" s="1029"/>
      <c r="E10" s="1029"/>
      <c r="F10" s="1029"/>
      <c r="G10" s="1029"/>
      <c r="H10" s="1029"/>
      <c r="I10" s="1029"/>
    </row>
    <row r="22" spans="2:2">
      <c r="B22" s="339" t="s">
        <v>342</v>
      </c>
    </row>
    <row r="24" spans="2:2">
      <c r="B24" s="703" t="s">
        <v>775</v>
      </c>
    </row>
  </sheetData>
  <mergeCells count="1">
    <mergeCell ref="B10:I10"/>
  </mergeCells>
  <hyperlinks>
    <hyperlink ref="B24" location="Contents!B128" display="to contents"/>
  </hyperlinks>
  <pageMargins left="0.75" right="0.75" top="1" bottom="1" header="0.5" footer="0.5"/>
  <pageSetup paperSize="9" orientation="portrait" r:id="rId1"/>
  <headerFooter alignWithMargins="0"/>
  <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6"/>
  <dimension ref="A2:E10"/>
  <sheetViews>
    <sheetView workbookViewId="0">
      <selection activeCell="L19" sqref="L19"/>
    </sheetView>
  </sheetViews>
  <sheetFormatPr defaultRowHeight="12.75"/>
  <cols>
    <col min="1" max="1" width="9.140625" style="245"/>
    <col min="2" max="2" width="18" style="245" customWidth="1"/>
    <col min="3" max="16384" width="9.140625" style="245"/>
  </cols>
  <sheetData>
    <row r="2" spans="1:5">
      <c r="A2" s="68" t="s">
        <v>340</v>
      </c>
      <c r="B2" s="57" t="s">
        <v>331</v>
      </c>
    </row>
    <row r="4" spans="1:5">
      <c r="B4" s="342"/>
      <c r="C4" s="469">
        <v>7.2011000000000003</v>
      </c>
      <c r="D4" s="469">
        <v>1.2012</v>
      </c>
      <c r="E4" s="686">
        <v>10.2012</v>
      </c>
    </row>
    <row r="5" spans="1:5" ht="38.25">
      <c r="B5" s="344" t="s">
        <v>723</v>
      </c>
      <c r="C5" s="343">
        <v>47</v>
      </c>
      <c r="D5" s="343">
        <v>44</v>
      </c>
      <c r="E5" s="343">
        <v>37</v>
      </c>
    </row>
    <row r="6" spans="1:5">
      <c r="B6" s="344" t="s">
        <v>721</v>
      </c>
      <c r="C6" s="343">
        <v>39</v>
      </c>
      <c r="D6" s="343">
        <v>36</v>
      </c>
      <c r="E6" s="343">
        <v>28</v>
      </c>
    </row>
    <row r="7" spans="1:5">
      <c r="B7" s="345" t="s">
        <v>722</v>
      </c>
      <c r="C7" s="346">
        <v>5</v>
      </c>
      <c r="D7" s="346">
        <v>5</v>
      </c>
      <c r="E7" s="346">
        <v>4</v>
      </c>
    </row>
    <row r="8" spans="1:5">
      <c r="B8" s="1030" t="s">
        <v>342</v>
      </c>
      <c r="C8" s="1030"/>
      <c r="D8" s="1030"/>
      <c r="E8" s="1030"/>
    </row>
    <row r="10" spans="1:5">
      <c r="B10" s="703" t="s">
        <v>775</v>
      </c>
    </row>
  </sheetData>
  <mergeCells count="1">
    <mergeCell ref="B8:E8"/>
  </mergeCells>
  <hyperlinks>
    <hyperlink ref="B10" location="Contents!B129" display="to contents"/>
  </hyperlinks>
  <pageMargins left="0.75" right="0.75" top="1" bottom="1" header="0.5" footer="0.5"/>
  <pageSetup paperSize="9"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7"/>
  <dimension ref="A2:F14"/>
  <sheetViews>
    <sheetView workbookViewId="0">
      <selection activeCell="B14" sqref="B14"/>
    </sheetView>
  </sheetViews>
  <sheetFormatPr defaultRowHeight="12.75"/>
  <cols>
    <col min="1" max="1" width="9.140625" style="245"/>
    <col min="2" max="2" width="18.42578125" style="245" customWidth="1"/>
    <col min="3" max="5" width="9.140625" style="245"/>
    <col min="6" max="6" width="12.7109375" style="245" customWidth="1"/>
    <col min="7" max="16384" width="9.140625" style="245"/>
  </cols>
  <sheetData>
    <row r="2" spans="1:6">
      <c r="A2" s="68" t="s">
        <v>340</v>
      </c>
      <c r="B2" s="57" t="s">
        <v>332</v>
      </c>
    </row>
    <row r="3" spans="1:6">
      <c r="F3" s="878" t="s">
        <v>985</v>
      </c>
    </row>
    <row r="4" spans="1:6" ht="38.25">
      <c r="B4" s="469" t="s">
        <v>371</v>
      </c>
      <c r="C4" s="469">
        <v>1.2011000000000001</v>
      </c>
      <c r="D4" s="469">
        <v>1.2012</v>
      </c>
      <c r="E4" s="469">
        <v>10.2012</v>
      </c>
      <c r="F4" s="469" t="s">
        <v>1143</v>
      </c>
    </row>
    <row r="5" spans="1:6">
      <c r="B5" s="347" t="s">
        <v>493</v>
      </c>
      <c r="C5" s="343" t="s">
        <v>54</v>
      </c>
      <c r="D5" s="348">
        <v>5900</v>
      </c>
      <c r="E5" s="348">
        <v>3171</v>
      </c>
      <c r="F5" s="343" t="s">
        <v>55</v>
      </c>
    </row>
    <row r="6" spans="1:6">
      <c r="B6" s="347" t="s">
        <v>494</v>
      </c>
      <c r="C6" s="343" t="s">
        <v>56</v>
      </c>
      <c r="D6" s="343">
        <v>511</v>
      </c>
      <c r="E6" s="343">
        <v>686</v>
      </c>
      <c r="F6" s="343" t="s">
        <v>57</v>
      </c>
    </row>
    <row r="7" spans="1:6" ht="25.5">
      <c r="B7" s="349" t="s">
        <v>1172</v>
      </c>
      <c r="C7" s="343" t="s">
        <v>58</v>
      </c>
      <c r="D7" s="348">
        <v>5389</v>
      </c>
      <c r="E7" s="348">
        <v>2485</v>
      </c>
      <c r="F7" s="343" t="s">
        <v>59</v>
      </c>
    </row>
    <row r="8" spans="1:6">
      <c r="B8" s="349" t="s">
        <v>724</v>
      </c>
      <c r="C8" s="343" t="s">
        <v>60</v>
      </c>
      <c r="D8" s="348">
        <v>4908</v>
      </c>
      <c r="E8" s="348">
        <v>1937</v>
      </c>
      <c r="F8" s="343" t="s">
        <v>61</v>
      </c>
    </row>
    <row r="9" spans="1:6" ht="25.5">
      <c r="B9" s="349" t="s">
        <v>779</v>
      </c>
      <c r="C9" s="343" t="s">
        <v>62</v>
      </c>
      <c r="D9" s="343" t="s">
        <v>4</v>
      </c>
      <c r="E9" s="343" t="s">
        <v>63</v>
      </c>
      <c r="F9" s="343" t="s">
        <v>64</v>
      </c>
    </row>
    <row r="10" spans="1:6" ht="17.25" customHeight="1">
      <c r="B10" s="1031" t="s">
        <v>1144</v>
      </c>
      <c r="C10" s="1031"/>
      <c r="D10" s="1031"/>
      <c r="E10" s="1031"/>
      <c r="F10" s="1031"/>
    </row>
    <row r="11" spans="1:6" ht="12.75" customHeight="1">
      <c r="B11" s="1032" t="s">
        <v>725</v>
      </c>
      <c r="C11" s="1032"/>
      <c r="D11" s="1032"/>
      <c r="E11" s="1032"/>
      <c r="F11" s="1032"/>
    </row>
    <row r="12" spans="1:6">
      <c r="B12" s="1032" t="s">
        <v>342</v>
      </c>
      <c r="C12" s="1032"/>
      <c r="D12" s="1032"/>
      <c r="E12" s="1032"/>
      <c r="F12" s="1032"/>
    </row>
    <row r="14" spans="1:6">
      <c r="B14" s="703" t="s">
        <v>775</v>
      </c>
    </row>
  </sheetData>
  <mergeCells count="3">
    <mergeCell ref="B10:F10"/>
    <mergeCell ref="B11:F11"/>
    <mergeCell ref="B12:F12"/>
  </mergeCells>
  <hyperlinks>
    <hyperlink ref="B14" location="Contents!B130" display="to contents"/>
  </hyperlinks>
  <pageMargins left="0.75" right="0.75" top="1" bottom="1" header="0.5" footer="0.5"/>
  <headerFooter alignWithMargins="0"/>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8"/>
  <dimension ref="A2:D35"/>
  <sheetViews>
    <sheetView workbookViewId="0">
      <selection activeCell="F37" sqref="F37"/>
    </sheetView>
  </sheetViews>
  <sheetFormatPr defaultRowHeight="12.75"/>
  <cols>
    <col min="1" max="1" width="9.140625" style="245"/>
    <col min="2" max="2" width="40.140625" style="245" customWidth="1"/>
    <col min="3" max="3" width="11.5703125" style="245" customWidth="1"/>
    <col min="4" max="16384" width="9.140625" style="245"/>
  </cols>
  <sheetData>
    <row r="2" spans="1:4">
      <c r="A2" s="68" t="s">
        <v>340</v>
      </c>
      <c r="B2" s="57" t="s">
        <v>333</v>
      </c>
    </row>
    <row r="4" spans="1:4">
      <c r="B4" s="489" t="s">
        <v>680</v>
      </c>
      <c r="C4" s="688" t="s">
        <v>726</v>
      </c>
      <c r="D4" s="687" t="s">
        <v>727</v>
      </c>
    </row>
    <row r="5" spans="1:4">
      <c r="B5" s="335" t="s">
        <v>728</v>
      </c>
      <c r="C5" s="247">
        <v>2807</v>
      </c>
      <c r="D5" s="336">
        <v>9.5213866558122182E-2</v>
      </c>
    </row>
    <row r="6" spans="1:4">
      <c r="B6" s="335" t="s">
        <v>1173</v>
      </c>
      <c r="C6" s="247">
        <v>157</v>
      </c>
      <c r="D6" s="336">
        <v>5.3254638580780842E-3</v>
      </c>
    </row>
    <row r="7" spans="1:4">
      <c r="B7" s="335" t="s">
        <v>729</v>
      </c>
      <c r="C7" s="247">
        <v>695</v>
      </c>
      <c r="D7" s="336">
        <v>2.357450561378515E-2</v>
      </c>
    </row>
    <row r="8" spans="1:4">
      <c r="B8" s="335" t="s">
        <v>730</v>
      </c>
      <c r="C8" s="247">
        <v>12190</v>
      </c>
      <c r="D8" s="336">
        <v>0.41348665242020283</v>
      </c>
    </row>
    <row r="9" spans="1:4" ht="25.5">
      <c r="B9" s="335" t="s">
        <v>731</v>
      </c>
      <c r="C9" s="247">
        <v>6111</v>
      </c>
      <c r="D9" s="336">
        <v>0.20728604864149791</v>
      </c>
    </row>
    <row r="10" spans="1:4">
      <c r="B10" s="335" t="s">
        <v>732</v>
      </c>
      <c r="C10" s="247">
        <v>3970</v>
      </c>
      <c r="D10" s="336">
        <v>0.13466300329025474</v>
      </c>
    </row>
    <row r="11" spans="1:4" ht="25.5">
      <c r="B11" s="335" t="s">
        <v>733</v>
      </c>
      <c r="C11" s="247">
        <v>394</v>
      </c>
      <c r="D11" s="336">
        <v>1.3364539873138633E-2</v>
      </c>
    </row>
    <row r="12" spans="1:4">
      <c r="B12" s="335" t="s">
        <v>734</v>
      </c>
      <c r="C12" s="247">
        <v>3157</v>
      </c>
      <c r="D12" s="336">
        <v>0.10708591974492046</v>
      </c>
    </row>
    <row r="13" spans="1:4">
      <c r="B13" s="248" t="s">
        <v>735</v>
      </c>
      <c r="C13" s="247">
        <v>29481</v>
      </c>
      <c r="D13" s="247">
        <v>1</v>
      </c>
    </row>
    <row r="14" spans="1:4">
      <c r="B14" s="251"/>
      <c r="C14" s="251"/>
      <c r="D14" s="251"/>
    </row>
    <row r="16" spans="1:4">
      <c r="B16" s="57" t="s">
        <v>333</v>
      </c>
    </row>
    <row r="33" spans="2:2">
      <c r="B33" s="64" t="s">
        <v>342</v>
      </c>
    </row>
    <row r="35" spans="2:2">
      <c r="B35" s="703" t="s">
        <v>775</v>
      </c>
    </row>
  </sheetData>
  <hyperlinks>
    <hyperlink ref="B35" location="Contents!B131" display="to contents"/>
  </hyperlinks>
  <pageMargins left="0.75" right="0.75" top="1" bottom="1" header="0.5" footer="0.5"/>
  <pageSetup paperSize="9" orientation="portrait" r:id="rId1"/>
  <headerFooter alignWithMargins="0"/>
  <drawing r:id="rId2"/>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09"/>
  <dimension ref="A2:C33"/>
  <sheetViews>
    <sheetView workbookViewId="0">
      <selection activeCell="I9" sqref="I9"/>
    </sheetView>
  </sheetViews>
  <sheetFormatPr defaultRowHeight="12.75"/>
  <cols>
    <col min="1" max="1" width="9.140625" style="245"/>
    <col min="2" max="2" width="29.140625" style="245" customWidth="1"/>
    <col min="3" max="16384" width="9.140625" style="245"/>
  </cols>
  <sheetData>
    <row r="2" spans="1:3">
      <c r="A2" s="68" t="s">
        <v>340</v>
      </c>
      <c r="B2" s="57" t="s">
        <v>334</v>
      </c>
    </row>
    <row r="4" spans="1:3">
      <c r="B4" s="350" t="s">
        <v>728</v>
      </c>
      <c r="C4" s="351">
        <v>0.01</v>
      </c>
    </row>
    <row r="5" spans="1:3">
      <c r="B5" s="350" t="s">
        <v>1174</v>
      </c>
      <c r="C5" s="351">
        <v>0.04</v>
      </c>
    </row>
    <row r="6" spans="1:3">
      <c r="B6" s="350" t="s">
        <v>729</v>
      </c>
      <c r="C6" s="351">
        <v>0.01</v>
      </c>
    </row>
    <row r="7" spans="1:3">
      <c r="B7" s="350" t="s">
        <v>730</v>
      </c>
      <c r="C7" s="351">
        <v>0</v>
      </c>
    </row>
    <row r="8" spans="1:3">
      <c r="B8" s="350" t="s">
        <v>685</v>
      </c>
      <c r="C8" s="351">
        <v>0</v>
      </c>
    </row>
    <row r="9" spans="1:3" ht="25.5">
      <c r="B9" s="350" t="s">
        <v>736</v>
      </c>
      <c r="C9" s="351">
        <v>0.91</v>
      </c>
    </row>
    <row r="10" spans="1:3">
      <c r="B10" s="335" t="s">
        <v>737</v>
      </c>
      <c r="C10" s="351">
        <v>0.03</v>
      </c>
    </row>
    <row r="13" spans="1:3">
      <c r="B13" s="57" t="s">
        <v>334</v>
      </c>
    </row>
    <row r="31" spans="2:2">
      <c r="B31" s="64" t="s">
        <v>342</v>
      </c>
    </row>
    <row r="33" spans="2:2">
      <c r="B33" s="703" t="s">
        <v>775</v>
      </c>
    </row>
  </sheetData>
  <hyperlinks>
    <hyperlink ref="B33" location="Contents!B132" display="to contents"/>
  </hyperlinks>
  <pageMargins left="0.75" right="0.75" top="1" bottom="1" header="0.5" footer="0.5"/>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14"/>
  <sheetViews>
    <sheetView workbookViewId="0">
      <selection activeCell="B2" sqref="B2"/>
    </sheetView>
  </sheetViews>
  <sheetFormatPr defaultRowHeight="15"/>
  <cols>
    <col min="1" max="1" width="10" style="34" customWidth="1"/>
    <col min="2" max="2" width="22.42578125" style="34" customWidth="1"/>
    <col min="3" max="16384" width="9.140625" style="34"/>
  </cols>
  <sheetData>
    <row r="2" spans="1:7" ht="16.5" customHeight="1">
      <c r="A2" s="45" t="s">
        <v>340</v>
      </c>
      <c r="B2" s="31" t="s">
        <v>1045</v>
      </c>
    </row>
    <row r="4" spans="1:7">
      <c r="B4" s="651" t="s">
        <v>820</v>
      </c>
      <c r="C4" s="652">
        <v>41244</v>
      </c>
      <c r="D4" s="652">
        <v>41365</v>
      </c>
      <c r="E4" s="652">
        <v>41426</v>
      </c>
      <c r="F4" s="652">
        <v>41548</v>
      </c>
      <c r="G4" s="652">
        <v>41609</v>
      </c>
    </row>
    <row r="5" spans="1:7">
      <c r="B5" s="46" t="s">
        <v>821</v>
      </c>
      <c r="C5" s="47">
        <v>110</v>
      </c>
      <c r="D5" s="47">
        <v>109</v>
      </c>
      <c r="E5" s="47">
        <v>108</v>
      </c>
      <c r="F5" s="47">
        <v>106</v>
      </c>
      <c r="G5" s="47">
        <v>105</v>
      </c>
    </row>
    <row r="6" spans="1:7">
      <c r="B6" s="46" t="s">
        <v>822</v>
      </c>
      <c r="C6" s="47">
        <v>869</v>
      </c>
      <c r="D6" s="47">
        <v>887</v>
      </c>
      <c r="E6" s="47">
        <v>890</v>
      </c>
      <c r="F6" s="47">
        <v>892</v>
      </c>
      <c r="G6" s="47">
        <v>900</v>
      </c>
    </row>
    <row r="7" spans="1:7">
      <c r="B7" s="46" t="s">
        <v>823</v>
      </c>
      <c r="C7" s="48">
        <v>1732</v>
      </c>
      <c r="D7" s="48">
        <v>1730</v>
      </c>
      <c r="E7" s="48">
        <v>1733</v>
      </c>
      <c r="F7" s="48">
        <v>1736</v>
      </c>
      <c r="G7" s="48">
        <v>1739</v>
      </c>
    </row>
    <row r="8" spans="1:7">
      <c r="B8" s="46" t="s">
        <v>824</v>
      </c>
      <c r="C8" s="48">
        <v>7892</v>
      </c>
      <c r="D8" s="48">
        <v>7901</v>
      </c>
      <c r="E8" s="48">
        <v>7911</v>
      </c>
      <c r="F8" s="48">
        <v>7917</v>
      </c>
      <c r="G8" s="48">
        <v>7922</v>
      </c>
    </row>
    <row r="9" spans="1:7">
      <c r="B9" s="46" t="s">
        <v>825</v>
      </c>
      <c r="C9" s="48">
        <v>1997</v>
      </c>
      <c r="D9" s="48">
        <v>2067</v>
      </c>
      <c r="E9" s="48">
        <v>2090</v>
      </c>
      <c r="F9" s="48">
        <v>2112</v>
      </c>
      <c r="G9" s="48">
        <v>2133</v>
      </c>
    </row>
    <row r="10" spans="1:7">
      <c r="B10" s="46" t="s">
        <v>826</v>
      </c>
      <c r="C10" s="48">
        <v>1946</v>
      </c>
      <c r="D10" s="48">
        <v>2032</v>
      </c>
      <c r="E10" s="48">
        <v>2056</v>
      </c>
      <c r="F10" s="48">
        <v>2080</v>
      </c>
      <c r="G10" s="48">
        <v>2100</v>
      </c>
    </row>
    <row r="11" spans="1:7">
      <c r="B11" s="46" t="s">
        <v>827</v>
      </c>
      <c r="C11" s="47">
        <v>115</v>
      </c>
      <c r="D11" s="47">
        <v>120</v>
      </c>
      <c r="E11" s="47">
        <v>125</v>
      </c>
      <c r="F11" s="47">
        <v>122</v>
      </c>
      <c r="G11" s="47">
        <v>125</v>
      </c>
    </row>
    <row r="12" spans="1:7">
      <c r="B12" s="44" t="s">
        <v>958</v>
      </c>
    </row>
    <row r="14" spans="1:7">
      <c r="B14" s="703" t="s">
        <v>775</v>
      </c>
    </row>
  </sheetData>
  <hyperlinks>
    <hyperlink ref="B14" location="Contents!B13" display="to contents"/>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0">
    <pageSetUpPr fitToPage="1"/>
  </sheetPr>
  <dimension ref="A1:Q44"/>
  <sheetViews>
    <sheetView zoomScaleSheetLayoutView="100" workbookViewId="0">
      <selection activeCell="M14" sqref="M14"/>
    </sheetView>
  </sheetViews>
  <sheetFormatPr defaultColWidth="8" defaultRowHeight="12.75"/>
  <cols>
    <col min="1" max="1" width="9.28515625" style="861" bestFit="1" customWidth="1"/>
    <col min="2" max="2" width="19.28515625" style="861" customWidth="1"/>
    <col min="3" max="3" width="14.7109375" style="861" customWidth="1"/>
    <col min="4" max="9" width="11.42578125" style="861" customWidth="1"/>
    <col min="10" max="10" width="15.28515625" style="861" bestFit="1" customWidth="1"/>
    <col min="11" max="14" width="8" style="861"/>
    <col min="15" max="15" width="11.85546875" style="861" bestFit="1" customWidth="1"/>
    <col min="16" max="16384" width="8" style="861"/>
  </cols>
  <sheetData>
    <row r="1" spans="1:17">
      <c r="E1" s="352"/>
      <c r="F1" s="352"/>
      <c r="G1" s="352"/>
      <c r="H1" s="352"/>
      <c r="I1" s="352"/>
      <c r="J1" s="352"/>
    </row>
    <row r="2" spans="1:17">
      <c r="A2" s="861" t="s">
        <v>340</v>
      </c>
      <c r="B2" s="353" t="s">
        <v>283</v>
      </c>
      <c r="C2" s="353"/>
      <c r="D2" s="353"/>
    </row>
    <row r="3" spans="1:17">
      <c r="B3" s="1033"/>
      <c r="C3" s="1033"/>
      <c r="D3" s="1033"/>
      <c r="E3" s="1033"/>
      <c r="F3" s="1033"/>
      <c r="G3" s="1033"/>
    </row>
    <row r="4" spans="1:17" ht="25.5">
      <c r="B4" s="354" t="s">
        <v>400</v>
      </c>
      <c r="C4" s="354" t="s">
        <v>738</v>
      </c>
      <c r="D4" s="354">
        <v>2007</v>
      </c>
      <c r="E4" s="354">
        <v>2008</v>
      </c>
      <c r="F4" s="354">
        <v>2009</v>
      </c>
      <c r="G4" s="354">
        <v>2010</v>
      </c>
      <c r="H4" s="354">
        <v>2011</v>
      </c>
      <c r="I4" s="354" t="s">
        <v>745</v>
      </c>
    </row>
    <row r="5" spans="1:17">
      <c r="B5" s="1034" t="s">
        <v>741</v>
      </c>
      <c r="C5" s="355" t="s">
        <v>347</v>
      </c>
      <c r="D5" s="356">
        <v>143.45438972714871</v>
      </c>
      <c r="E5" s="356">
        <v>141.85327772145058</v>
      </c>
      <c r="F5" s="356">
        <v>159.74560720564466</v>
      </c>
      <c r="G5" s="356">
        <v>187.70440086746757</v>
      </c>
      <c r="H5" s="356">
        <v>192.39111076964429</v>
      </c>
      <c r="I5" s="357">
        <v>124.71301421175784</v>
      </c>
      <c r="L5" s="358"/>
      <c r="M5" s="358"/>
      <c r="N5" s="358"/>
      <c r="O5" s="358"/>
      <c r="P5" s="358"/>
      <c r="Q5" s="358"/>
    </row>
    <row r="6" spans="1:17">
      <c r="B6" s="1035"/>
      <c r="C6" s="359" t="s">
        <v>739</v>
      </c>
      <c r="D6" s="356">
        <v>141.14848303941685</v>
      </c>
      <c r="E6" s="360">
        <v>139.55846036123174</v>
      </c>
      <c r="F6" s="360">
        <v>157.00334775876323</v>
      </c>
      <c r="G6" s="360">
        <v>184.45093094617388</v>
      </c>
      <c r="H6" s="360">
        <v>188.66641246491378</v>
      </c>
      <c r="I6" s="361">
        <v>121.69437246467028</v>
      </c>
      <c r="J6" s="362"/>
      <c r="L6" s="358"/>
      <c r="M6" s="358"/>
      <c r="N6" s="358"/>
      <c r="O6" s="358"/>
      <c r="P6" s="358"/>
      <c r="Q6" s="358"/>
    </row>
    <row r="7" spans="1:17">
      <c r="B7" s="1036"/>
      <c r="C7" s="359" t="s">
        <v>740</v>
      </c>
      <c r="D7" s="356">
        <v>2.3059066877318695</v>
      </c>
      <c r="E7" s="360">
        <v>2.2948173602188304</v>
      </c>
      <c r="F7" s="360">
        <v>2.742259446881441</v>
      </c>
      <c r="G7" s="360">
        <v>3.2534699212936702</v>
      </c>
      <c r="H7" s="360">
        <v>3.7246983047305</v>
      </c>
      <c r="I7" s="361">
        <v>3.01864174708773</v>
      </c>
      <c r="J7" s="362"/>
      <c r="L7" s="358"/>
      <c r="M7" s="358"/>
      <c r="N7" s="358"/>
      <c r="O7" s="358"/>
      <c r="P7" s="358"/>
      <c r="Q7" s="358"/>
    </row>
    <row r="8" spans="1:17">
      <c r="B8" s="1034" t="s">
        <v>742</v>
      </c>
      <c r="C8" s="355" t="s">
        <v>347</v>
      </c>
      <c r="D8" s="356">
        <v>23.598743999999996</v>
      </c>
      <c r="E8" s="356">
        <v>24.442976999999999</v>
      </c>
      <c r="F8" s="356">
        <v>25.924356000000003</v>
      </c>
      <c r="G8" s="356">
        <v>29.709705</v>
      </c>
      <c r="H8" s="356">
        <v>31.463766999999997</v>
      </c>
      <c r="I8" s="357">
        <v>23.515933999999998</v>
      </c>
      <c r="J8" s="362"/>
      <c r="L8" s="358"/>
      <c r="M8" s="358"/>
      <c r="N8" s="358"/>
      <c r="O8" s="358"/>
      <c r="P8" s="358"/>
      <c r="Q8" s="358"/>
    </row>
    <row r="9" spans="1:17">
      <c r="B9" s="1035"/>
      <c r="C9" s="359" t="s">
        <v>739</v>
      </c>
      <c r="D9" s="356">
        <v>8.5077999999999996</v>
      </c>
      <c r="E9" s="360">
        <v>9.5950400000000009</v>
      </c>
      <c r="F9" s="360">
        <v>9.990615</v>
      </c>
      <c r="G9" s="360">
        <v>11.458317999999998</v>
      </c>
      <c r="H9" s="360">
        <v>11.828133999999999</v>
      </c>
      <c r="I9" s="361">
        <v>8.8708910000000003</v>
      </c>
      <c r="J9" s="363"/>
      <c r="L9" s="358"/>
      <c r="M9" s="358"/>
      <c r="N9" s="358"/>
      <c r="O9" s="358"/>
      <c r="P9" s="358"/>
      <c r="Q9" s="358"/>
    </row>
    <row r="10" spans="1:17">
      <c r="B10" s="1036"/>
      <c r="C10" s="359" t="s">
        <v>740</v>
      </c>
      <c r="D10" s="356">
        <v>15.090943999999997</v>
      </c>
      <c r="E10" s="360">
        <v>14.847936999999998</v>
      </c>
      <c r="F10" s="360">
        <v>15.933741000000001</v>
      </c>
      <c r="G10" s="360">
        <v>18.251386999999998</v>
      </c>
      <c r="H10" s="360">
        <v>19.635632999999999</v>
      </c>
      <c r="I10" s="361">
        <v>14.645043000000001</v>
      </c>
      <c r="J10" s="362"/>
      <c r="L10" s="358"/>
      <c r="M10" s="358"/>
      <c r="N10" s="358"/>
      <c r="O10" s="358"/>
      <c r="P10" s="358"/>
      <c r="Q10" s="358"/>
    </row>
    <row r="11" spans="1:17" ht="27.75" customHeight="1">
      <c r="B11" s="1037" t="s">
        <v>743</v>
      </c>
      <c r="C11" s="1038"/>
      <c r="D11" s="364">
        <v>0.51471642569564457</v>
      </c>
      <c r="E11" s="364">
        <v>-1.1161193233177208E-2</v>
      </c>
      <c r="F11" s="364">
        <v>0.126132647560871</v>
      </c>
      <c r="G11" s="364">
        <v>0.17502073547368849</v>
      </c>
      <c r="H11" s="364">
        <v>2.4968566962294578E-2</v>
      </c>
      <c r="I11" s="364">
        <v>-0.16400000000000001</v>
      </c>
      <c r="J11" s="362"/>
      <c r="K11" s="358"/>
      <c r="L11" s="362"/>
      <c r="M11" s="358"/>
      <c r="N11" s="358"/>
      <c r="O11" s="358"/>
      <c r="P11" s="358"/>
      <c r="Q11" s="358"/>
    </row>
    <row r="12" spans="1:17" ht="27.75" customHeight="1">
      <c r="B12" s="1037" t="s">
        <v>744</v>
      </c>
      <c r="C12" s="1038"/>
      <c r="D12" s="364">
        <v>-2.0825207671178202E-2</v>
      </c>
      <c r="E12" s="364">
        <v>3.5776419887535944E-2</v>
      </c>
      <c r="F12" s="364">
        <v>6.0605506440561674E-2</v>
      </c>
      <c r="G12" s="364">
        <v>0.1460151604151706</v>
      </c>
      <c r="H12" s="364">
        <v>5.9040034224507078E-2</v>
      </c>
      <c r="I12" s="365">
        <v>3.5000000000000003E-2</v>
      </c>
      <c r="J12" s="366"/>
      <c r="K12" s="358"/>
      <c r="L12" s="362"/>
      <c r="M12" s="362"/>
      <c r="N12" s="362"/>
      <c r="O12" s="362"/>
      <c r="P12" s="362"/>
      <c r="Q12" s="362"/>
    </row>
    <row r="13" spans="1:17" ht="27.75" customHeight="1">
      <c r="B13" s="369"/>
      <c r="C13" s="369"/>
      <c r="D13" s="633"/>
      <c r="E13" s="633"/>
      <c r="F13" s="633"/>
      <c r="G13" s="633"/>
      <c r="H13" s="633"/>
      <c r="I13" s="634"/>
      <c r="J13" s="366"/>
      <c r="K13" s="358"/>
      <c r="L13" s="362"/>
      <c r="M13" s="362"/>
      <c r="N13" s="362"/>
      <c r="O13" s="362"/>
      <c r="P13" s="362"/>
      <c r="Q13" s="362"/>
    </row>
    <row r="14" spans="1:17" ht="16.5" customHeight="1">
      <c r="E14" s="358"/>
      <c r="F14" s="358"/>
      <c r="G14" s="358"/>
      <c r="H14" s="358"/>
      <c r="I14" s="358"/>
      <c r="J14" s="358"/>
    </row>
    <row r="15" spans="1:17" ht="14.25" customHeight="1">
      <c r="B15" s="367" t="s">
        <v>283</v>
      </c>
      <c r="C15" s="865"/>
      <c r="D15" s="865"/>
      <c r="E15" s="865"/>
      <c r="F15" s="865"/>
      <c r="G15" s="865"/>
      <c r="H15" s="865"/>
      <c r="I15" s="368"/>
      <c r="J15" s="865"/>
      <c r="K15" s="865"/>
      <c r="L15" s="865"/>
    </row>
    <row r="16" spans="1:17" ht="12.75" customHeight="1">
      <c r="B16" s="369"/>
      <c r="C16" s="369"/>
      <c r="D16" s="369"/>
      <c r="E16" s="370"/>
      <c r="F16" s="370"/>
      <c r="G16" s="370"/>
      <c r="H16" s="370"/>
      <c r="I16" s="371"/>
      <c r="J16" s="370"/>
      <c r="K16" s="370"/>
      <c r="L16" s="370"/>
    </row>
    <row r="17" spans="2:17">
      <c r="B17" s="369"/>
      <c r="C17" s="369"/>
      <c r="D17" s="369"/>
      <c r="E17" s="370"/>
      <c r="F17" s="370"/>
      <c r="G17" s="370"/>
      <c r="H17" s="370"/>
      <c r="I17" s="370"/>
      <c r="J17" s="370"/>
      <c r="K17" s="370"/>
      <c r="L17" s="370"/>
    </row>
    <row r="18" spans="2:17">
      <c r="B18" s="369"/>
      <c r="C18" s="369"/>
      <c r="D18" s="369"/>
      <c r="E18" s="370"/>
      <c r="F18" s="370"/>
      <c r="G18" s="370"/>
      <c r="H18" s="370"/>
      <c r="I18" s="370"/>
      <c r="J18" s="370"/>
      <c r="K18" s="370"/>
      <c r="L18" s="370"/>
    </row>
    <row r="19" spans="2:17">
      <c r="B19" s="369"/>
      <c r="C19" s="369"/>
      <c r="D19" s="369"/>
      <c r="E19" s="370"/>
      <c r="F19" s="370"/>
      <c r="G19" s="370"/>
      <c r="H19" s="370"/>
      <c r="I19" s="370"/>
      <c r="J19" s="370"/>
      <c r="K19" s="370"/>
      <c r="L19" s="370"/>
    </row>
    <row r="20" spans="2:17">
      <c r="B20" s="369"/>
      <c r="C20" s="369"/>
      <c r="D20" s="369"/>
      <c r="E20" s="370"/>
      <c r="F20" s="370"/>
      <c r="G20" s="370"/>
      <c r="H20" s="370"/>
      <c r="I20" s="370"/>
      <c r="J20" s="370"/>
      <c r="K20" s="370"/>
      <c r="L20" s="370"/>
    </row>
    <row r="21" spans="2:17">
      <c r="B21" s="369"/>
      <c r="C21" s="369"/>
      <c r="D21" s="369"/>
      <c r="E21" s="370"/>
      <c r="F21" s="370"/>
      <c r="G21" s="370"/>
      <c r="H21" s="370"/>
      <c r="I21" s="370"/>
      <c r="J21" s="370"/>
      <c r="K21" s="370"/>
      <c r="L21" s="370"/>
    </row>
    <row r="22" spans="2:17">
      <c r="B22" s="369"/>
      <c r="C22" s="369"/>
      <c r="D22" s="369"/>
      <c r="E22" s="370"/>
      <c r="F22" s="370"/>
      <c r="G22" s="370"/>
      <c r="H22" s="370"/>
      <c r="I22" s="370"/>
      <c r="J22" s="370"/>
      <c r="K22" s="370"/>
      <c r="L22" s="370"/>
    </row>
    <row r="23" spans="2:17">
      <c r="B23" s="369"/>
      <c r="C23" s="369"/>
      <c r="D23" s="369"/>
      <c r="E23" s="370"/>
      <c r="F23" s="370"/>
      <c r="G23" s="370"/>
      <c r="H23" s="370"/>
      <c r="I23" s="370"/>
      <c r="J23" s="370"/>
      <c r="K23" s="370"/>
      <c r="L23" s="370"/>
    </row>
    <row r="24" spans="2:17">
      <c r="B24" s="369"/>
      <c r="C24" s="369"/>
      <c r="D24" s="369"/>
      <c r="E24" s="370"/>
      <c r="F24" s="370"/>
      <c r="G24" s="370"/>
      <c r="H24" s="370"/>
      <c r="I24" s="370"/>
      <c r="J24" s="370"/>
      <c r="K24" s="370"/>
      <c r="L24" s="370"/>
    </row>
    <row r="25" spans="2:17">
      <c r="B25" s="369"/>
      <c r="C25" s="369"/>
      <c r="D25" s="369"/>
      <c r="E25" s="370"/>
      <c r="F25" s="370"/>
      <c r="G25" s="370"/>
      <c r="H25" s="370"/>
      <c r="I25" s="370"/>
      <c r="J25" s="370"/>
      <c r="K25" s="370"/>
      <c r="L25" s="370"/>
    </row>
    <row r="26" spans="2:17">
      <c r="B26" s="369"/>
      <c r="C26" s="369"/>
      <c r="D26" s="369"/>
      <c r="E26" s="370"/>
      <c r="F26" s="370"/>
      <c r="G26" s="370"/>
      <c r="H26" s="370"/>
      <c r="I26" s="370"/>
      <c r="J26" s="370"/>
      <c r="K26" s="370"/>
      <c r="L26" s="370"/>
    </row>
    <row r="27" spans="2:17">
      <c r="B27" s="369"/>
      <c r="C27" s="369"/>
      <c r="D27" s="369"/>
      <c r="E27" s="370"/>
      <c r="F27" s="370"/>
      <c r="G27" s="370"/>
      <c r="H27" s="370"/>
      <c r="I27" s="370"/>
      <c r="J27" s="370"/>
      <c r="K27" s="370"/>
      <c r="L27" s="370"/>
      <c r="M27" s="372"/>
      <c r="O27" s="372"/>
    </row>
    <row r="28" spans="2:17">
      <c r="B28" s="369"/>
      <c r="C28" s="369"/>
      <c r="D28" s="369"/>
      <c r="E28" s="370"/>
      <c r="F28" s="370"/>
      <c r="G28" s="370"/>
      <c r="H28" s="370"/>
      <c r="I28" s="370"/>
      <c r="J28" s="370"/>
      <c r="K28" s="370"/>
      <c r="L28" s="370"/>
      <c r="M28" s="362"/>
      <c r="Q28" s="362"/>
    </row>
    <row r="29" spans="2:17">
      <c r="B29" s="369"/>
      <c r="C29" s="369"/>
      <c r="D29" s="369"/>
      <c r="E29" s="370"/>
      <c r="F29" s="370"/>
      <c r="G29" s="370"/>
      <c r="H29" s="370"/>
      <c r="I29" s="370"/>
      <c r="J29" s="370"/>
      <c r="K29" s="370"/>
      <c r="L29" s="370"/>
      <c r="O29" s="363"/>
    </row>
    <row r="30" spans="2:17">
      <c r="B30" s="369"/>
      <c r="C30" s="369"/>
      <c r="D30" s="369"/>
      <c r="E30" s="370"/>
      <c r="F30" s="370"/>
      <c r="G30" s="370"/>
      <c r="H30" s="370"/>
      <c r="I30" s="370"/>
      <c r="J30" s="370"/>
      <c r="K30" s="370"/>
      <c r="L30" s="370"/>
    </row>
    <row r="31" spans="2:17">
      <c r="B31" s="369"/>
      <c r="C31" s="369"/>
      <c r="D31" s="369"/>
      <c r="E31" s="370"/>
      <c r="F31" s="370"/>
      <c r="G31" s="370"/>
      <c r="H31" s="370"/>
      <c r="I31" s="370"/>
      <c r="J31" s="370"/>
      <c r="K31" s="370"/>
      <c r="L31" s="370"/>
    </row>
    <row r="32" spans="2:17">
      <c r="B32" s="369"/>
      <c r="C32" s="369"/>
      <c r="D32" s="369"/>
      <c r="E32" s="370"/>
      <c r="F32" s="370"/>
      <c r="G32" s="370"/>
      <c r="H32" s="370"/>
      <c r="I32" s="370"/>
      <c r="J32" s="370"/>
      <c r="K32" s="370"/>
      <c r="L32" s="370"/>
    </row>
    <row r="33" spans="2:12">
      <c r="B33" s="369"/>
      <c r="C33" s="369"/>
      <c r="D33" s="369"/>
      <c r="E33" s="370"/>
      <c r="F33" s="370"/>
      <c r="G33" s="370"/>
      <c r="H33" s="370"/>
      <c r="I33" s="370"/>
      <c r="J33" s="370"/>
      <c r="K33" s="370"/>
      <c r="L33" s="370"/>
    </row>
    <row r="34" spans="2:12">
      <c r="B34" s="369"/>
      <c r="C34" s="369"/>
      <c r="D34" s="369"/>
      <c r="E34" s="370"/>
      <c r="F34" s="370"/>
      <c r="G34" s="370"/>
      <c r="H34" s="370"/>
      <c r="I34" s="370"/>
      <c r="J34" s="370"/>
      <c r="K34" s="370"/>
      <c r="L34" s="370"/>
    </row>
    <row r="35" spans="2:12">
      <c r="B35" s="369"/>
      <c r="C35" s="369"/>
      <c r="D35" s="369"/>
      <c r="E35" s="370"/>
      <c r="F35" s="370"/>
      <c r="G35" s="370"/>
      <c r="H35" s="370"/>
      <c r="I35" s="370"/>
      <c r="J35" s="370"/>
      <c r="K35" s="370"/>
      <c r="L35" s="373"/>
    </row>
    <row r="36" spans="2:12">
      <c r="B36" s="374" t="s">
        <v>746</v>
      </c>
      <c r="C36" s="370"/>
      <c r="D36" s="370"/>
      <c r="E36" s="370"/>
      <c r="F36" s="370"/>
      <c r="G36" s="370"/>
      <c r="H36" s="370"/>
      <c r="I36" s="370"/>
      <c r="J36" s="370"/>
      <c r="K36" s="370"/>
      <c r="L36" s="370"/>
    </row>
    <row r="37" spans="2:12">
      <c r="B37" s="375" t="s">
        <v>342</v>
      </c>
      <c r="C37" s="370"/>
      <c r="D37" s="370"/>
      <c r="E37" s="371"/>
      <c r="F37" s="371"/>
      <c r="G37" s="371"/>
      <c r="H37" s="371"/>
      <c r="I37" s="371"/>
      <c r="J37" s="370"/>
      <c r="K37" s="370"/>
      <c r="L37" s="370"/>
    </row>
    <row r="38" spans="2:12">
      <c r="B38" s="370"/>
      <c r="C38" s="370"/>
      <c r="D38" s="370"/>
      <c r="E38" s="371"/>
      <c r="F38" s="371"/>
      <c r="G38" s="371"/>
      <c r="H38" s="371"/>
      <c r="I38" s="371"/>
      <c r="J38" s="370"/>
      <c r="K38" s="370"/>
      <c r="L38" s="370"/>
    </row>
    <row r="39" spans="2:12">
      <c r="B39" s="703" t="s">
        <v>775</v>
      </c>
      <c r="C39" s="370"/>
      <c r="D39" s="370"/>
      <c r="E39" s="370"/>
      <c r="F39" s="370"/>
      <c r="G39" s="370"/>
      <c r="H39" s="370"/>
      <c r="I39" s="370"/>
      <c r="J39" s="370"/>
      <c r="K39" s="370"/>
      <c r="L39" s="370"/>
    </row>
    <row r="40" spans="2:12">
      <c r="C40" s="375"/>
      <c r="D40" s="375"/>
      <c r="E40" s="370"/>
      <c r="F40" s="370"/>
      <c r="G40" s="370"/>
      <c r="H40" s="370"/>
      <c r="I40" s="370"/>
      <c r="J40" s="370"/>
    </row>
    <row r="41" spans="2:12">
      <c r="E41" s="370"/>
      <c r="F41" s="370"/>
      <c r="G41" s="370"/>
      <c r="H41" s="370"/>
      <c r="I41" s="370"/>
      <c r="J41" s="370"/>
    </row>
    <row r="42" spans="2:12">
      <c r="B42" s="370"/>
      <c r="C42" s="370"/>
      <c r="D42" s="370"/>
      <c r="E42" s="370"/>
      <c r="F42" s="370"/>
      <c r="G42" s="370"/>
      <c r="H42" s="370"/>
      <c r="I42" s="370"/>
      <c r="J42" s="370"/>
    </row>
    <row r="43" spans="2:12">
      <c r="B43" s="370"/>
      <c r="C43" s="370"/>
      <c r="D43" s="370"/>
      <c r="E43" s="370"/>
      <c r="F43" s="370"/>
      <c r="G43" s="370"/>
      <c r="H43" s="370"/>
      <c r="I43" s="370"/>
      <c r="J43" s="370"/>
    </row>
    <row r="44" spans="2:12">
      <c r="B44" s="370"/>
      <c r="C44" s="370"/>
      <c r="D44" s="370"/>
      <c r="E44" s="370"/>
      <c r="F44" s="370"/>
      <c r="G44" s="370"/>
      <c r="H44" s="370"/>
      <c r="I44" s="370"/>
      <c r="J44" s="370"/>
    </row>
  </sheetData>
  <mergeCells count="5">
    <mergeCell ref="B3:G3"/>
    <mergeCell ref="B5:B7"/>
    <mergeCell ref="B8:B10"/>
    <mergeCell ref="B11:C11"/>
    <mergeCell ref="B12:C12"/>
  </mergeCells>
  <hyperlinks>
    <hyperlink ref="B39" location="Contents!B136" display="to contents"/>
  </hyperlinks>
  <pageMargins left="0.2" right="0.17" top="1" bottom="1" header="0.5" footer="0.5"/>
  <pageSetup paperSize="9" scale="87" orientation="landscape" r:id="rId1"/>
  <headerFooter alignWithMargins="0"/>
  <drawing r:id="rId2"/>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1"/>
  <dimension ref="A2:N18"/>
  <sheetViews>
    <sheetView zoomScaleSheetLayoutView="100" workbookViewId="0">
      <selection activeCell="L20" sqref="L20"/>
    </sheetView>
  </sheetViews>
  <sheetFormatPr defaultRowHeight="12.75"/>
  <cols>
    <col min="1" max="1" width="9.28515625" style="861" bestFit="1" customWidth="1"/>
    <col min="2" max="2" width="37" style="861" customWidth="1"/>
    <col min="3" max="3" width="8.85546875" style="861" customWidth="1"/>
    <col min="4" max="4" width="10.85546875" style="861" customWidth="1"/>
    <col min="5" max="5" width="11.42578125" style="861" customWidth="1"/>
    <col min="6" max="6" width="10.42578125" style="861" bestFit="1" customWidth="1"/>
    <col min="7" max="7" width="11.42578125" style="861" customWidth="1"/>
    <col min="8" max="8" width="7.7109375" style="861" customWidth="1"/>
    <col min="9" max="16384" width="9.140625" style="861"/>
  </cols>
  <sheetData>
    <row r="2" spans="1:14">
      <c r="A2" s="861" t="s">
        <v>340</v>
      </c>
      <c r="B2" s="353" t="s">
        <v>335</v>
      </c>
    </row>
    <row r="3" spans="1:14">
      <c r="B3" s="1033"/>
      <c r="C3" s="1033"/>
      <c r="D3" s="1033"/>
      <c r="E3" s="1033"/>
      <c r="F3" s="1033"/>
      <c r="G3" s="1033"/>
      <c r="H3" s="1033"/>
    </row>
    <row r="4" spans="1:14" ht="25.5" customHeight="1">
      <c r="B4" s="1039" t="s">
        <v>400</v>
      </c>
      <c r="C4" s="1040" t="s">
        <v>747</v>
      </c>
      <c r="D4" s="1040"/>
      <c r="E4" s="1040" t="s">
        <v>748</v>
      </c>
      <c r="F4" s="1040"/>
      <c r="G4" s="1040" t="s">
        <v>749</v>
      </c>
      <c r="H4" s="1040"/>
    </row>
    <row r="5" spans="1:14" ht="38.25">
      <c r="B5" s="1039"/>
      <c r="C5" s="376" t="s">
        <v>750</v>
      </c>
      <c r="D5" s="377" t="s">
        <v>751</v>
      </c>
      <c r="E5" s="376" t="s">
        <v>750</v>
      </c>
      <c r="F5" s="377" t="s">
        <v>751</v>
      </c>
      <c r="G5" s="376" t="s">
        <v>750</v>
      </c>
      <c r="H5" s="377" t="s">
        <v>752</v>
      </c>
    </row>
    <row r="6" spans="1:14" ht="25.5">
      <c r="B6" s="378" t="s">
        <v>753</v>
      </c>
      <c r="C6" s="379">
        <v>19385.766047672132</v>
      </c>
      <c r="D6" s="380">
        <f>C6/C$14</f>
        <v>0.12992636966018828</v>
      </c>
      <c r="E6" s="379">
        <v>18720.278695799119</v>
      </c>
      <c r="F6" s="380">
        <f>E6/E$14</f>
        <v>0.15010685784574807</v>
      </c>
      <c r="G6" s="379">
        <f>E6-C6</f>
        <v>-665.48735187301281</v>
      </c>
      <c r="H6" s="380">
        <f>G6/C6</f>
        <v>-3.4328658988068486E-2</v>
      </c>
    </row>
    <row r="7" spans="1:14">
      <c r="B7" s="378" t="s">
        <v>710</v>
      </c>
      <c r="C7" s="379">
        <v>34818.397402004797</v>
      </c>
      <c r="D7" s="380">
        <f t="shared" ref="D7:D13" si="0">C7/C$14</f>
        <v>0.23335822586033123</v>
      </c>
      <c r="E7" s="379">
        <v>20112.729150851632</v>
      </c>
      <c r="F7" s="380">
        <f t="shared" ref="F7:F13" si="1">E7/E$14</f>
        <v>0.16127209560263672</v>
      </c>
      <c r="G7" s="379">
        <f t="shared" ref="G7:G13" si="2">E7-C7</f>
        <v>-14705.668251153165</v>
      </c>
      <c r="H7" s="380">
        <f t="shared" ref="H7:H13" si="3">G7/C7</f>
        <v>-0.42235339212672757</v>
      </c>
    </row>
    <row r="8" spans="1:14">
      <c r="B8" s="378" t="s">
        <v>713</v>
      </c>
      <c r="C8" s="379">
        <v>1241.6027531744066</v>
      </c>
      <c r="D8" s="380">
        <f t="shared" si="0"/>
        <v>8.3214115905116161E-3</v>
      </c>
      <c r="E8" s="379">
        <v>1428.2215082646292</v>
      </c>
      <c r="F8" s="380">
        <f t="shared" si="1"/>
        <v>1.1452064704647125E-2</v>
      </c>
      <c r="G8" s="379">
        <f t="shared" si="2"/>
        <v>186.61875509022252</v>
      </c>
      <c r="H8" s="380">
        <f t="shared" si="3"/>
        <v>0.15030472074348597</v>
      </c>
    </row>
    <row r="9" spans="1:14" ht="25.5">
      <c r="B9" s="378" t="s">
        <v>754</v>
      </c>
      <c r="C9" s="379">
        <v>107.31472915499999</v>
      </c>
      <c r="D9" s="380">
        <f t="shared" si="0"/>
        <v>7.1923973166125197E-4</v>
      </c>
      <c r="E9" s="379">
        <v>155.62108853665001</v>
      </c>
      <c r="F9" s="380">
        <f t="shared" si="1"/>
        <v>1.2478335923499632E-3</v>
      </c>
      <c r="G9" s="379">
        <f t="shared" si="2"/>
        <v>48.306359381650012</v>
      </c>
      <c r="H9" s="380">
        <f t="shared" si="3"/>
        <v>0.45013727157507649</v>
      </c>
    </row>
    <row r="10" spans="1:14">
      <c r="B10" s="378" t="s">
        <v>755</v>
      </c>
      <c r="C10" s="379">
        <v>66030.600084049714</v>
      </c>
      <c r="D10" s="380">
        <f t="shared" si="0"/>
        <v>0.44254718303662255</v>
      </c>
      <c r="E10" s="379">
        <v>52451.437201008179</v>
      </c>
      <c r="F10" s="380">
        <f t="shared" si="1"/>
        <v>0.42057709480060845</v>
      </c>
      <c r="G10" s="379">
        <f t="shared" si="2"/>
        <v>-13579.162883041536</v>
      </c>
      <c r="H10" s="380">
        <f t="shared" si="3"/>
        <v>-0.20564954529803986</v>
      </c>
    </row>
    <row r="11" spans="1:14">
      <c r="B11" s="378" t="s">
        <v>780</v>
      </c>
      <c r="C11" s="379">
        <v>7812.8308364733239</v>
      </c>
      <c r="D11" s="380">
        <f t="shared" si="0"/>
        <v>5.2362787462507561E-2</v>
      </c>
      <c r="E11" s="379">
        <v>9187.1373273301579</v>
      </c>
      <c r="F11" s="380">
        <f t="shared" si="1"/>
        <v>7.3666227902492554E-2</v>
      </c>
      <c r="G11" s="379">
        <f t="shared" si="2"/>
        <v>1374.306490856834</v>
      </c>
      <c r="H11" s="380">
        <f t="shared" si="3"/>
        <v>0.17590378182016156</v>
      </c>
    </row>
    <row r="12" spans="1:14">
      <c r="B12" s="378" t="s">
        <v>425</v>
      </c>
      <c r="C12" s="379">
        <v>5705.8907580167161</v>
      </c>
      <c r="D12" s="380">
        <f t="shared" si="0"/>
        <v>3.8241752739802279E-2</v>
      </c>
      <c r="E12" s="379">
        <v>6903.2484699709876</v>
      </c>
      <c r="F12" s="380">
        <f t="shared" si="1"/>
        <v>5.535307212003978E-2</v>
      </c>
      <c r="G12" s="379">
        <f t="shared" si="2"/>
        <v>1197.3577119542715</v>
      </c>
      <c r="H12" s="380">
        <f t="shared" si="3"/>
        <v>0.20984588782601502</v>
      </c>
      <c r="N12" s="837"/>
    </row>
    <row r="13" spans="1:14">
      <c r="B13" s="378" t="s">
        <v>756</v>
      </c>
      <c r="C13" s="379">
        <v>14103.38293071091</v>
      </c>
      <c r="D13" s="380">
        <f t="shared" si="0"/>
        <v>9.4523029918375204E-2</v>
      </c>
      <c r="E13" s="379">
        <f>E14-E6-E7-E8-E9-E10-E11-E12</f>
        <v>15754.340769996657</v>
      </c>
      <c r="F13" s="380">
        <f t="shared" si="1"/>
        <v>0.12632475343147731</v>
      </c>
      <c r="G13" s="379">
        <f t="shared" si="2"/>
        <v>1650.9578392857475</v>
      </c>
      <c r="H13" s="380">
        <f t="shared" si="3"/>
        <v>0.11706112266800144</v>
      </c>
    </row>
    <row r="14" spans="1:14" ht="13.5">
      <c r="B14" s="381" t="s">
        <v>347</v>
      </c>
      <c r="C14" s="382">
        <v>149205.78554125701</v>
      </c>
      <c r="D14" s="383">
        <f>C14/C$14</f>
        <v>1</v>
      </c>
      <c r="E14" s="382">
        <v>124713.01421175801</v>
      </c>
      <c r="F14" s="383">
        <f>E14/E$14</f>
        <v>1</v>
      </c>
      <c r="G14" s="382">
        <f>E14-C14</f>
        <v>-24492.771329498995</v>
      </c>
      <c r="H14" s="383">
        <f>G14/C14</f>
        <v>-0.16415430032186307</v>
      </c>
      <c r="I14" s="384"/>
    </row>
    <row r="15" spans="1:14">
      <c r="B15" s="385" t="s">
        <v>757</v>
      </c>
      <c r="C15" s="386"/>
      <c r="D15" s="358"/>
      <c r="E15" s="358"/>
      <c r="F15" s="358"/>
      <c r="G15" s="358"/>
      <c r="H15" s="358"/>
      <c r="I15" s="358"/>
    </row>
    <row r="16" spans="1:14">
      <c r="B16" s="375" t="s">
        <v>342</v>
      </c>
      <c r="C16" s="358"/>
      <c r="D16" s="358"/>
      <c r="E16" s="358"/>
      <c r="G16" s="358"/>
      <c r="H16" s="387"/>
    </row>
    <row r="17" spans="2:5">
      <c r="C17" s="358"/>
      <c r="D17" s="358"/>
      <c r="E17" s="358"/>
    </row>
    <row r="18" spans="2:5">
      <c r="B18" s="703" t="s">
        <v>775</v>
      </c>
      <c r="E18" s="358"/>
    </row>
  </sheetData>
  <mergeCells count="5">
    <mergeCell ref="B3:H3"/>
    <mergeCell ref="B4:B5"/>
    <mergeCell ref="C4:D4"/>
    <mergeCell ref="E4:F4"/>
    <mergeCell ref="G4:H4"/>
  </mergeCells>
  <hyperlinks>
    <hyperlink ref="B18" location="Contents!B137" display="to contents"/>
  </hyperlinks>
  <pageMargins left="0.75" right="0.75" top="1" bottom="1" header="0.5" footer="0.5"/>
  <pageSetup paperSize="9" orientation="landscape" r:id="rId1"/>
  <headerFooter alignWithMargins="0"/>
  <drawing r:id="rId2"/>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2"/>
  <dimension ref="A2:K65"/>
  <sheetViews>
    <sheetView zoomScaleSheetLayoutView="100" workbookViewId="0">
      <selection activeCell="L13" sqref="L13"/>
    </sheetView>
  </sheetViews>
  <sheetFormatPr defaultColWidth="8" defaultRowHeight="12.75"/>
  <cols>
    <col min="1" max="1" width="9.28515625" style="861" bestFit="1" customWidth="1"/>
    <col min="2" max="2" width="36.42578125" style="861" customWidth="1"/>
    <col min="3" max="3" width="8.7109375" style="861" customWidth="1"/>
    <col min="4" max="8" width="8.140625" style="861" customWidth="1"/>
    <col min="9" max="9" width="7.85546875" style="861" customWidth="1"/>
    <col min="10" max="16384" width="8" style="861"/>
  </cols>
  <sheetData>
    <row r="2" spans="1:11">
      <c r="A2" s="861" t="s">
        <v>340</v>
      </c>
      <c r="B2" s="353" t="s">
        <v>336</v>
      </c>
      <c r="C2" s="353"/>
    </row>
    <row r="3" spans="1:11">
      <c r="B3" s="1033"/>
      <c r="C3" s="1033"/>
      <c r="D3" s="1033"/>
      <c r="E3" s="1033"/>
    </row>
    <row r="4" spans="1:11" ht="25.5">
      <c r="B4" s="862" t="s">
        <v>400</v>
      </c>
      <c r="C4" s="862">
        <v>2007</v>
      </c>
      <c r="D4" s="862">
        <v>2008</v>
      </c>
      <c r="E4" s="862">
        <v>2009</v>
      </c>
      <c r="F4" s="862">
        <v>2010</v>
      </c>
      <c r="G4" s="862">
        <v>2011</v>
      </c>
      <c r="H4" s="862" t="s">
        <v>764</v>
      </c>
    </row>
    <row r="5" spans="1:11">
      <c r="B5" s="388" t="s">
        <v>758</v>
      </c>
      <c r="C5" s="389">
        <v>564.59393215766738</v>
      </c>
      <c r="D5" s="389">
        <v>560.47574442261748</v>
      </c>
      <c r="E5" s="389">
        <v>630.53553316772388</v>
      </c>
      <c r="F5" s="389">
        <v>740.76679094848907</v>
      </c>
      <c r="G5" s="389">
        <v>763.83162941260696</v>
      </c>
      <c r="H5" s="389">
        <v>657.80741872794704</v>
      </c>
      <c r="I5" s="390"/>
      <c r="J5" s="372"/>
    </row>
    <row r="6" spans="1:11" ht="29.25" customHeight="1">
      <c r="B6" s="388" t="s">
        <v>759</v>
      </c>
      <c r="C6" s="389">
        <v>580.28009431632006</v>
      </c>
      <c r="D6" s="389">
        <v>531.86095116758577</v>
      </c>
      <c r="E6" s="389">
        <v>578.28249256276183</v>
      </c>
      <c r="F6" s="389">
        <v>732.40141627472656</v>
      </c>
      <c r="G6" s="389">
        <v>845.62505079110304</v>
      </c>
      <c r="H6" s="389">
        <v>900.64484887964602</v>
      </c>
      <c r="I6" s="362"/>
      <c r="K6" s="363"/>
    </row>
    <row r="7" spans="1:11">
      <c r="B7" s="388" t="s">
        <v>760</v>
      </c>
      <c r="C7" s="391">
        <v>1.1608768414184933</v>
      </c>
      <c r="D7" s="391">
        <v>1.0355415222145865</v>
      </c>
      <c r="E7" s="391">
        <v>1.0539234284918217</v>
      </c>
      <c r="F7" s="391">
        <v>1.3902600002349301</v>
      </c>
      <c r="G7" s="391">
        <v>1.2467909450963035</v>
      </c>
      <c r="H7" s="391">
        <v>1.501383345518835</v>
      </c>
      <c r="I7" s="362"/>
      <c r="J7" s="362"/>
    </row>
    <row r="8" spans="1:11">
      <c r="B8" s="388" t="s">
        <v>761</v>
      </c>
      <c r="C8" s="391">
        <v>1.0445603634672649</v>
      </c>
      <c r="D8" s="391">
        <v>1.0551450670407705</v>
      </c>
      <c r="E8" s="391">
        <v>1.0948742203085007</v>
      </c>
      <c r="F8" s="391">
        <v>1.0158554991787179</v>
      </c>
      <c r="G8" s="391">
        <v>0.91474863854562616</v>
      </c>
      <c r="H8" s="391">
        <v>0.73130597748540738</v>
      </c>
      <c r="I8" s="362"/>
    </row>
    <row r="11" spans="1:11">
      <c r="B11" s="353" t="s">
        <v>336</v>
      </c>
      <c r="C11" s="865"/>
      <c r="D11" s="864"/>
      <c r="E11" s="864"/>
      <c r="F11" s="864"/>
    </row>
    <row r="12" spans="1:11">
      <c r="B12" s="863"/>
      <c r="C12" s="863"/>
      <c r="D12" s="864"/>
      <c r="E12" s="864"/>
      <c r="F12" s="864"/>
    </row>
    <row r="13" spans="1:11">
      <c r="B13" s="863"/>
      <c r="C13" s="863"/>
      <c r="D13" s="864"/>
      <c r="E13" s="864"/>
      <c r="F13" s="864"/>
    </row>
    <row r="14" spans="1:11">
      <c r="B14" s="863"/>
      <c r="C14" s="863"/>
      <c r="D14" s="864"/>
      <c r="E14" s="864"/>
      <c r="F14" s="864"/>
    </row>
    <row r="15" spans="1:11">
      <c r="B15" s="863"/>
      <c r="C15" s="863"/>
      <c r="D15" s="864"/>
      <c r="E15" s="864"/>
      <c r="F15" s="864"/>
    </row>
    <row r="16" spans="1:11">
      <c r="B16" s="863"/>
      <c r="C16" s="863"/>
      <c r="D16" s="864"/>
      <c r="E16" s="864"/>
      <c r="F16" s="864"/>
    </row>
    <row r="17" spans="2:9">
      <c r="B17" s="863"/>
      <c r="C17" s="863"/>
      <c r="D17" s="864"/>
      <c r="E17" s="864"/>
      <c r="F17" s="864"/>
    </row>
    <row r="18" spans="2:9">
      <c r="B18" s="863"/>
      <c r="C18" s="863"/>
      <c r="D18" s="864"/>
      <c r="E18" s="864"/>
      <c r="F18" s="864"/>
    </row>
    <row r="19" spans="2:9">
      <c r="B19" s="863"/>
      <c r="C19" s="863"/>
      <c r="D19" s="864"/>
      <c r="E19" s="864"/>
      <c r="F19" s="864"/>
    </row>
    <row r="20" spans="2:9">
      <c r="B20" s="863"/>
      <c r="C20" s="863"/>
      <c r="D20" s="864"/>
      <c r="E20" s="864"/>
      <c r="F20" s="864"/>
    </row>
    <row r="21" spans="2:9">
      <c r="B21" s="863"/>
      <c r="C21" s="863"/>
      <c r="D21" s="864"/>
      <c r="E21" s="864"/>
      <c r="F21" s="864"/>
    </row>
    <row r="22" spans="2:9">
      <c r="B22" s="863"/>
      <c r="C22" s="863"/>
      <c r="D22" s="864"/>
      <c r="E22" s="864"/>
      <c r="F22" s="864"/>
    </row>
    <row r="23" spans="2:9">
      <c r="B23" s="863"/>
      <c r="C23" s="863"/>
      <c r="D23" s="864"/>
      <c r="E23" s="864"/>
      <c r="F23" s="864"/>
    </row>
    <row r="24" spans="2:9">
      <c r="B24" s="863"/>
      <c r="C24" s="863"/>
      <c r="D24" s="864"/>
      <c r="E24" s="864"/>
      <c r="F24" s="864"/>
    </row>
    <row r="25" spans="2:9">
      <c r="B25" s="863"/>
      <c r="C25" s="863"/>
      <c r="D25" s="864"/>
      <c r="E25" s="864"/>
      <c r="F25" s="864"/>
    </row>
    <row r="26" spans="2:9">
      <c r="B26" s="863"/>
      <c r="C26" s="863"/>
      <c r="D26" s="864"/>
      <c r="E26" s="864"/>
      <c r="F26" s="864"/>
    </row>
    <row r="27" spans="2:9">
      <c r="B27" s="863"/>
      <c r="C27" s="863"/>
      <c r="D27" s="864"/>
      <c r="E27" s="864"/>
      <c r="F27" s="864"/>
    </row>
    <row r="28" spans="2:9" ht="25.5" customHeight="1">
      <c r="B28" s="1041" t="s">
        <v>1145</v>
      </c>
      <c r="C28" s="1042"/>
      <c r="D28" s="1042"/>
      <c r="E28" s="1042"/>
      <c r="F28" s="1042"/>
      <c r="G28" s="1042"/>
      <c r="H28" s="1042"/>
      <c r="I28" s="1042"/>
    </row>
    <row r="29" spans="2:9" ht="26.25" customHeight="1">
      <c r="B29" s="1043" t="s">
        <v>762</v>
      </c>
      <c r="C29" s="1044"/>
      <c r="D29" s="1044"/>
      <c r="E29" s="1044"/>
      <c r="F29" s="1044"/>
      <c r="G29" s="1044"/>
      <c r="H29" s="1044"/>
      <c r="I29" s="1044"/>
    </row>
    <row r="30" spans="2:9">
      <c r="B30" s="1043" t="s">
        <v>763</v>
      </c>
      <c r="C30" s="1044"/>
      <c r="D30" s="1044"/>
      <c r="E30" s="1044"/>
      <c r="F30" s="1044"/>
      <c r="G30" s="1044"/>
      <c r="H30" s="1044"/>
      <c r="I30" s="1044"/>
    </row>
    <row r="31" spans="2:9">
      <c r="B31" s="392" t="s">
        <v>342</v>
      </c>
      <c r="C31" s="392"/>
      <c r="D31" s="864"/>
      <c r="E31" s="864"/>
      <c r="F31" s="864"/>
    </row>
    <row r="32" spans="2:9">
      <c r="B32" s="392"/>
      <c r="C32" s="392"/>
      <c r="D32" s="864"/>
      <c r="E32" s="864"/>
      <c r="F32" s="864"/>
    </row>
    <row r="33" spans="2:6">
      <c r="B33" s="703" t="s">
        <v>775</v>
      </c>
      <c r="C33" s="392"/>
      <c r="D33" s="864"/>
      <c r="E33" s="864"/>
      <c r="F33" s="864"/>
    </row>
    <row r="34" spans="2:6">
      <c r="B34" s="392"/>
      <c r="C34" s="392"/>
      <c r="D34" s="864"/>
      <c r="E34" s="864"/>
      <c r="F34" s="864"/>
    </row>
    <row r="35" spans="2:6">
      <c r="B35" s="392"/>
      <c r="C35" s="392"/>
      <c r="D35" s="864"/>
      <c r="E35" s="864"/>
      <c r="F35" s="864"/>
    </row>
    <row r="36" spans="2:6">
      <c r="B36" s="392"/>
      <c r="C36" s="392"/>
      <c r="D36" s="864"/>
      <c r="E36" s="864"/>
      <c r="F36" s="864"/>
    </row>
    <row r="37" spans="2:6">
      <c r="B37" s="392"/>
      <c r="C37" s="392"/>
      <c r="D37" s="864"/>
      <c r="E37" s="864"/>
      <c r="F37" s="864"/>
    </row>
    <row r="38" spans="2:6">
      <c r="B38" s="392"/>
      <c r="C38" s="392"/>
      <c r="D38" s="864"/>
      <c r="E38" s="864"/>
      <c r="F38" s="864"/>
    </row>
    <row r="39" spans="2:6">
      <c r="B39" s="392"/>
      <c r="C39" s="392"/>
      <c r="D39" s="864"/>
      <c r="E39" s="864"/>
      <c r="F39" s="864"/>
    </row>
    <row r="40" spans="2:6">
      <c r="B40" s="392"/>
      <c r="C40" s="392"/>
      <c r="D40" s="864"/>
      <c r="E40" s="864"/>
      <c r="F40" s="864"/>
    </row>
    <row r="41" spans="2:6">
      <c r="B41" s="392"/>
      <c r="C41" s="392"/>
      <c r="D41" s="864"/>
      <c r="E41" s="864"/>
      <c r="F41" s="864"/>
    </row>
    <row r="42" spans="2:6">
      <c r="B42" s="392"/>
      <c r="C42" s="392"/>
      <c r="D42" s="864"/>
      <c r="E42" s="864"/>
      <c r="F42" s="864"/>
    </row>
    <row r="43" spans="2:6">
      <c r="B43" s="392"/>
      <c r="C43" s="392"/>
      <c r="D43" s="864"/>
      <c r="E43" s="864"/>
      <c r="F43" s="864"/>
    </row>
    <row r="44" spans="2:6">
      <c r="B44" s="392"/>
      <c r="C44" s="392"/>
      <c r="D44" s="864"/>
      <c r="E44" s="864"/>
      <c r="F44" s="864"/>
    </row>
    <row r="45" spans="2:6">
      <c r="B45" s="392"/>
      <c r="C45" s="392"/>
      <c r="D45" s="864"/>
      <c r="E45" s="864"/>
      <c r="F45" s="864"/>
    </row>
    <row r="46" spans="2:6">
      <c r="B46" s="392"/>
      <c r="C46" s="392"/>
      <c r="D46" s="864"/>
      <c r="E46" s="864"/>
      <c r="F46" s="864"/>
    </row>
    <row r="47" spans="2:6">
      <c r="B47" s="392"/>
      <c r="C47" s="392"/>
      <c r="D47" s="864"/>
      <c r="E47" s="864"/>
      <c r="F47" s="864"/>
    </row>
    <row r="48" spans="2:6">
      <c r="B48" s="392"/>
      <c r="C48" s="392"/>
      <c r="D48" s="864"/>
      <c r="E48" s="864"/>
      <c r="F48" s="864"/>
    </row>
    <row r="49" spans="2:6">
      <c r="B49" s="392"/>
      <c r="C49" s="392"/>
      <c r="D49" s="864"/>
      <c r="E49" s="864"/>
      <c r="F49" s="864"/>
    </row>
    <row r="50" spans="2:6">
      <c r="B50" s="392"/>
      <c r="C50" s="392"/>
      <c r="D50" s="864"/>
      <c r="E50" s="864"/>
      <c r="F50" s="864"/>
    </row>
    <row r="51" spans="2:6">
      <c r="B51" s="392"/>
      <c r="C51" s="392"/>
      <c r="D51" s="864"/>
      <c r="E51" s="864"/>
      <c r="F51" s="864"/>
    </row>
    <row r="52" spans="2:6">
      <c r="B52" s="392"/>
      <c r="C52" s="392"/>
      <c r="D52" s="864"/>
      <c r="E52" s="864"/>
      <c r="F52" s="864"/>
    </row>
    <row r="53" spans="2:6">
      <c r="B53" s="392"/>
      <c r="C53" s="392"/>
      <c r="D53" s="864"/>
      <c r="E53" s="864"/>
      <c r="F53" s="864"/>
    </row>
    <row r="54" spans="2:6">
      <c r="B54" s="392"/>
      <c r="C54" s="392"/>
      <c r="D54" s="864"/>
      <c r="E54" s="864"/>
      <c r="F54" s="864"/>
    </row>
    <row r="55" spans="2:6">
      <c r="B55" s="392"/>
      <c r="C55" s="392"/>
      <c r="D55" s="864"/>
      <c r="E55" s="864"/>
      <c r="F55" s="864"/>
    </row>
    <row r="56" spans="2:6">
      <c r="B56" s="392"/>
      <c r="C56" s="392"/>
      <c r="D56" s="864"/>
      <c r="E56" s="864"/>
      <c r="F56" s="864"/>
    </row>
    <row r="57" spans="2:6">
      <c r="B57" s="392"/>
      <c r="C57" s="392"/>
      <c r="D57" s="864"/>
      <c r="E57" s="864"/>
      <c r="F57" s="864"/>
    </row>
    <row r="58" spans="2:6">
      <c r="B58" s="392"/>
      <c r="C58" s="392"/>
      <c r="D58" s="864"/>
      <c r="E58" s="864"/>
      <c r="F58" s="864"/>
    </row>
    <row r="59" spans="2:6">
      <c r="B59" s="392"/>
      <c r="C59" s="392"/>
      <c r="D59" s="864"/>
      <c r="E59" s="864"/>
      <c r="F59" s="864"/>
    </row>
    <row r="60" spans="2:6">
      <c r="B60" s="392"/>
      <c r="C60" s="392"/>
      <c r="D60" s="864"/>
      <c r="E60" s="864"/>
      <c r="F60" s="864"/>
    </row>
    <row r="61" spans="2:6">
      <c r="B61" s="392"/>
      <c r="C61" s="392"/>
      <c r="D61" s="864"/>
      <c r="E61" s="864"/>
      <c r="F61" s="864"/>
    </row>
    <row r="62" spans="2:6">
      <c r="B62" s="392"/>
      <c r="C62" s="392"/>
      <c r="D62" s="864"/>
      <c r="E62" s="864"/>
      <c r="F62" s="864"/>
    </row>
    <row r="63" spans="2:6">
      <c r="B63" s="392"/>
      <c r="C63" s="392"/>
      <c r="D63" s="864"/>
      <c r="E63" s="864"/>
      <c r="F63" s="864"/>
    </row>
    <row r="64" spans="2:6" s="370" customFormat="1">
      <c r="D64" s="863"/>
      <c r="E64" s="863"/>
      <c r="F64" s="863"/>
    </row>
    <row r="65" s="370" customFormat="1"/>
  </sheetData>
  <mergeCells count="4">
    <mergeCell ref="B3:E3"/>
    <mergeCell ref="B28:I28"/>
    <mergeCell ref="B29:I29"/>
    <mergeCell ref="B30:I30"/>
  </mergeCells>
  <hyperlinks>
    <hyperlink ref="B33" location="Contents!B140" display="to contents"/>
  </hyperlinks>
  <pageMargins left="0.75" right="0.75" top="1" bottom="1" header="0.5" footer="0.5"/>
  <pageSetup paperSize="9" orientation="landscape" r:id="rId1"/>
  <headerFooter alignWithMargins="0"/>
  <drawing r:id="rId2"/>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3"/>
  <dimension ref="A2:J34"/>
  <sheetViews>
    <sheetView zoomScaleSheetLayoutView="100" workbookViewId="0">
      <selection activeCell="P9" sqref="P9"/>
    </sheetView>
  </sheetViews>
  <sheetFormatPr defaultColWidth="8" defaultRowHeight="12.75"/>
  <cols>
    <col min="1" max="1" width="9.42578125" style="861" customWidth="1"/>
    <col min="2" max="2" width="50.28515625" style="861" customWidth="1"/>
    <col min="3" max="3" width="10" style="861" customWidth="1"/>
    <col min="4" max="7" width="9.140625" style="861" customWidth="1"/>
    <col min="8" max="8" width="9.7109375" style="861" customWidth="1"/>
    <col min="9" max="10" width="9.140625" style="861" customWidth="1"/>
    <col min="11" max="16384" width="8" style="861"/>
  </cols>
  <sheetData>
    <row r="2" spans="1:10">
      <c r="A2" s="838" t="s">
        <v>340</v>
      </c>
      <c r="B2" s="393" t="s">
        <v>337</v>
      </c>
      <c r="C2" s="393"/>
    </row>
    <row r="3" spans="1:10">
      <c r="B3" s="394"/>
      <c r="C3" s="394"/>
    </row>
    <row r="4" spans="1:10" ht="25.5">
      <c r="A4" s="405"/>
      <c r="B4" s="395" t="s">
        <v>371</v>
      </c>
      <c r="C4" s="395">
        <v>2007</v>
      </c>
      <c r="D4" s="395">
        <v>2008</v>
      </c>
      <c r="E4" s="395">
        <v>2009</v>
      </c>
      <c r="F4" s="395">
        <v>2010</v>
      </c>
      <c r="G4" s="395">
        <v>2011</v>
      </c>
      <c r="H4" s="396" t="s">
        <v>764</v>
      </c>
    </row>
    <row r="5" spans="1:10">
      <c r="A5" s="405"/>
      <c r="B5" s="397" t="s">
        <v>765</v>
      </c>
      <c r="C5" s="397"/>
      <c r="D5" s="395"/>
      <c r="E5" s="395"/>
      <c r="F5" s="395"/>
      <c r="G5" s="395"/>
      <c r="H5" s="396"/>
    </row>
    <row r="6" spans="1:10">
      <c r="A6" s="405"/>
      <c r="B6" s="874" t="s">
        <v>1148</v>
      </c>
      <c r="C6" s="399">
        <v>534.98837359298989</v>
      </c>
      <c r="D6" s="399">
        <v>1163.0120192622403</v>
      </c>
      <c r="E6" s="399">
        <v>557.9176002776818</v>
      </c>
      <c r="F6" s="399">
        <v>605.43878448427006</v>
      </c>
      <c r="G6" s="399">
        <v>345.37791584731002</v>
      </c>
      <c r="H6" s="399">
        <v>208.1</v>
      </c>
    </row>
    <row r="7" spans="1:10">
      <c r="A7" s="405"/>
      <c r="B7" s="874" t="s">
        <v>1149</v>
      </c>
      <c r="C7" s="399">
        <v>13139</v>
      </c>
      <c r="D7" s="400">
        <v>17266</v>
      </c>
      <c r="E7" s="400">
        <v>16557</v>
      </c>
      <c r="F7" s="400">
        <v>12857</v>
      </c>
      <c r="G7" s="400">
        <v>7955</v>
      </c>
      <c r="H7" s="400">
        <v>2510</v>
      </c>
    </row>
    <row r="8" spans="1:10">
      <c r="A8" s="405"/>
      <c r="B8" s="397" t="s">
        <v>767</v>
      </c>
      <c r="C8" s="399"/>
      <c r="D8" s="399"/>
      <c r="E8" s="399"/>
      <c r="F8" s="399"/>
      <c r="G8" s="399"/>
      <c r="H8" s="399"/>
    </row>
    <row r="9" spans="1:10" s="404" customFormat="1">
      <c r="A9" s="401"/>
      <c r="B9" s="874" t="s">
        <v>1146</v>
      </c>
      <c r="C9" s="399">
        <v>48.0886</v>
      </c>
      <c r="D9" s="399">
        <v>151.78156106863</v>
      </c>
      <c r="E9" s="399">
        <v>7.9078286795999997</v>
      </c>
      <c r="F9" s="399">
        <v>7.079774338</v>
      </c>
      <c r="G9" s="399">
        <v>23.368522073059999</v>
      </c>
      <c r="H9" s="399">
        <v>20.267926301780001</v>
      </c>
      <c r="I9" s="402"/>
      <c r="J9" s="403"/>
    </row>
    <row r="10" spans="1:10" s="404" customFormat="1">
      <c r="A10" s="405"/>
      <c r="B10" s="874" t="s">
        <v>1147</v>
      </c>
      <c r="C10" s="399">
        <v>39</v>
      </c>
      <c r="D10" s="406">
        <v>13</v>
      </c>
      <c r="E10" s="406">
        <v>30</v>
      </c>
      <c r="F10" s="406">
        <v>8</v>
      </c>
      <c r="G10" s="406">
        <v>18</v>
      </c>
      <c r="H10" s="406">
        <v>92</v>
      </c>
      <c r="I10" s="362"/>
      <c r="J10" s="402"/>
    </row>
    <row r="12" spans="1:10">
      <c r="B12" s="370"/>
      <c r="C12" s="370"/>
      <c r="D12" s="370"/>
      <c r="E12" s="370"/>
      <c r="F12" s="370"/>
      <c r="G12" s="370"/>
      <c r="H12" s="370"/>
      <c r="I12" s="370"/>
      <c r="J12" s="370"/>
    </row>
    <row r="13" spans="1:10">
      <c r="B13" s="1045" t="s">
        <v>337</v>
      </c>
      <c r="C13" s="1045"/>
      <c r="D13" s="1045"/>
      <c r="E13" s="1045"/>
      <c r="F13" s="1045"/>
      <c r="G13" s="1045"/>
      <c r="H13" s="1045"/>
      <c r="I13" s="1045"/>
      <c r="J13" s="1045"/>
    </row>
    <row r="14" spans="1:10">
      <c r="B14" s="865"/>
      <c r="C14" s="865"/>
      <c r="D14" s="865"/>
      <c r="E14" s="865"/>
      <c r="F14" s="865"/>
      <c r="G14" s="865"/>
      <c r="H14" s="865"/>
      <c r="I14" s="865"/>
      <c r="J14" s="865"/>
    </row>
    <row r="15" spans="1:10">
      <c r="B15" s="367" t="s">
        <v>765</v>
      </c>
      <c r="C15" s="367"/>
      <c r="D15" s="353" t="s">
        <v>768</v>
      </c>
    </row>
    <row r="16" spans="1:10">
      <c r="B16" s="863"/>
      <c r="C16" s="863"/>
      <c r="D16" s="863"/>
    </row>
    <row r="17" spans="2:4">
      <c r="B17" s="863"/>
      <c r="C17" s="863"/>
      <c r="D17" s="863"/>
    </row>
    <row r="18" spans="2:4">
      <c r="B18" s="863"/>
      <c r="C18" s="863"/>
      <c r="D18" s="863"/>
    </row>
    <row r="19" spans="2:4">
      <c r="B19" s="863"/>
      <c r="C19" s="863"/>
      <c r="D19" s="863"/>
    </row>
    <row r="20" spans="2:4">
      <c r="B20" s="863"/>
      <c r="C20" s="863"/>
      <c r="D20" s="863"/>
    </row>
    <row r="21" spans="2:4">
      <c r="B21" s="863"/>
      <c r="C21" s="863"/>
      <c r="D21" s="863"/>
    </row>
    <row r="22" spans="2:4">
      <c r="B22" s="863"/>
      <c r="C22" s="863"/>
      <c r="D22" s="863"/>
    </row>
    <row r="23" spans="2:4">
      <c r="B23" s="863"/>
      <c r="C23" s="863"/>
      <c r="D23" s="863"/>
    </row>
    <row r="24" spans="2:4">
      <c r="B24" s="863"/>
      <c r="C24" s="863"/>
      <c r="D24" s="863"/>
    </row>
    <row r="25" spans="2:4">
      <c r="B25" s="863"/>
      <c r="C25" s="863"/>
      <c r="D25" s="863"/>
    </row>
    <row r="26" spans="2:4">
      <c r="B26" s="863"/>
      <c r="C26" s="863"/>
      <c r="D26" s="863"/>
    </row>
    <row r="27" spans="2:4">
      <c r="B27" s="863"/>
      <c r="C27" s="863"/>
      <c r="D27" s="863"/>
    </row>
    <row r="28" spans="2:4">
      <c r="B28" s="863"/>
      <c r="C28" s="863"/>
      <c r="D28" s="863"/>
    </row>
    <row r="29" spans="2:4">
      <c r="C29" s="407"/>
    </row>
    <row r="31" spans="2:4">
      <c r="C31" s="245"/>
    </row>
    <row r="32" spans="2:4">
      <c r="B32" s="407" t="s">
        <v>342</v>
      </c>
    </row>
    <row r="34" spans="2:2">
      <c r="B34" s="703" t="s">
        <v>775</v>
      </c>
    </row>
  </sheetData>
  <mergeCells count="1">
    <mergeCell ref="B13:J13"/>
  </mergeCells>
  <hyperlinks>
    <hyperlink ref="B34" location="Contents!B141" display="to contents"/>
  </hyperlinks>
  <pageMargins left="0.75" right="0.75" top="1" bottom="1" header="0.5" footer="0.5"/>
  <pageSetup paperSize="9" orientation="landscape" r:id="rId1"/>
  <headerFooter alignWithMargins="0"/>
  <drawing r:id="rId2"/>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4"/>
  <dimension ref="A2:J29"/>
  <sheetViews>
    <sheetView zoomScaleSheetLayoutView="100" workbookViewId="0">
      <selection activeCell="M12" sqref="M12"/>
    </sheetView>
  </sheetViews>
  <sheetFormatPr defaultColWidth="8" defaultRowHeight="12.75"/>
  <cols>
    <col min="1" max="1" width="9.28515625" style="861" bestFit="1" customWidth="1"/>
    <col min="2" max="2" width="32.140625" style="861" customWidth="1"/>
    <col min="3" max="7" width="10.5703125" style="861" customWidth="1"/>
    <col min="8" max="8" width="11.140625" style="861" customWidth="1"/>
    <col min="9" max="16384" width="8" style="861"/>
  </cols>
  <sheetData>
    <row r="2" spans="1:10">
      <c r="A2" s="861" t="s">
        <v>340</v>
      </c>
      <c r="B2" s="353" t="s">
        <v>338</v>
      </c>
    </row>
    <row r="3" spans="1:10">
      <c r="B3" s="1033"/>
      <c r="C3" s="1033"/>
      <c r="D3" s="1033"/>
      <c r="E3" s="1033"/>
      <c r="F3" s="1033"/>
    </row>
    <row r="4" spans="1:10" ht="25.5">
      <c r="B4" s="862" t="s">
        <v>400</v>
      </c>
      <c r="C4" s="862">
        <v>2007</v>
      </c>
      <c r="D4" s="862">
        <v>2008</v>
      </c>
      <c r="E4" s="862">
        <v>2009</v>
      </c>
      <c r="F4" s="862">
        <v>2010</v>
      </c>
      <c r="G4" s="862">
        <v>2011</v>
      </c>
      <c r="H4" s="862" t="s">
        <v>764</v>
      </c>
    </row>
    <row r="5" spans="1:10" ht="25.5">
      <c r="B5" s="408" t="s">
        <v>769</v>
      </c>
      <c r="C5" s="389">
        <v>9.2236267509274796</v>
      </c>
      <c r="D5" s="389">
        <v>9.2161339767824604</v>
      </c>
      <c r="E5" s="389">
        <v>11.013090148118236</v>
      </c>
      <c r="F5" s="389">
        <v>13.066144262223577</v>
      </c>
      <c r="G5" s="389">
        <v>15.079750221581</v>
      </c>
      <c r="H5" s="389">
        <v>16.316982416690401</v>
      </c>
    </row>
    <row r="6" spans="1:10" ht="29.25" customHeight="1">
      <c r="B6" s="408" t="s">
        <v>770</v>
      </c>
      <c r="C6" s="391">
        <v>2.2226044490469619</v>
      </c>
      <c r="D6" s="391">
        <v>2.5329901026954218</v>
      </c>
      <c r="E6" s="391">
        <v>2.2367385476134944</v>
      </c>
      <c r="F6" s="391">
        <v>2.5571694781144583</v>
      </c>
      <c r="G6" s="391">
        <v>3.0675148294283798</v>
      </c>
      <c r="H6" s="391">
        <v>3.5021843623033</v>
      </c>
      <c r="J6" s="409"/>
    </row>
    <row r="7" spans="1:10" ht="25.5">
      <c r="B7" s="408" t="s">
        <v>771</v>
      </c>
      <c r="C7" s="391">
        <v>4.5510470839571511</v>
      </c>
      <c r="D7" s="391">
        <v>3.9453860304385251</v>
      </c>
      <c r="E7" s="391">
        <v>5.2760949322164894</v>
      </c>
      <c r="F7" s="391">
        <v>5.3252418707437297</v>
      </c>
      <c r="G7" s="391">
        <v>5.1155081878853972</v>
      </c>
      <c r="H7" s="391">
        <v>4.8075025388354717</v>
      </c>
      <c r="J7" s="410"/>
    </row>
    <row r="10" spans="1:10">
      <c r="B10" s="367" t="s">
        <v>338</v>
      </c>
      <c r="C10" s="370"/>
      <c r="D10" s="370"/>
      <c r="E10" s="370"/>
      <c r="F10" s="370"/>
      <c r="G10" s="370"/>
      <c r="H10" s="370"/>
    </row>
    <row r="11" spans="1:10">
      <c r="B11" s="863"/>
      <c r="C11" s="370"/>
      <c r="D11" s="370"/>
      <c r="E11" s="370"/>
      <c r="F11" s="370"/>
      <c r="G11" s="370"/>
      <c r="H11" s="370"/>
    </row>
    <row r="12" spans="1:10">
      <c r="B12" s="863"/>
      <c r="C12" s="370"/>
      <c r="D12" s="370"/>
      <c r="E12" s="370"/>
      <c r="F12" s="370"/>
      <c r="G12" s="370"/>
      <c r="H12" s="370"/>
    </row>
    <row r="13" spans="1:10">
      <c r="B13" s="863"/>
      <c r="C13" s="370"/>
      <c r="D13" s="370"/>
      <c r="E13" s="370"/>
      <c r="F13" s="370"/>
      <c r="G13" s="370"/>
      <c r="H13" s="370"/>
    </row>
    <row r="14" spans="1:10">
      <c r="B14" s="863"/>
      <c r="C14" s="370"/>
      <c r="D14" s="370"/>
      <c r="E14" s="370"/>
      <c r="F14" s="370"/>
      <c r="G14" s="370"/>
      <c r="H14" s="370"/>
    </row>
    <row r="15" spans="1:10">
      <c r="B15" s="863"/>
      <c r="C15" s="370"/>
      <c r="D15" s="370"/>
      <c r="E15" s="370"/>
      <c r="F15" s="370"/>
      <c r="G15" s="370"/>
      <c r="H15" s="370"/>
    </row>
    <row r="16" spans="1:10">
      <c r="B16" s="863"/>
      <c r="C16" s="370"/>
      <c r="D16" s="370"/>
      <c r="E16" s="370"/>
      <c r="F16" s="370"/>
      <c r="G16" s="370"/>
      <c r="H16" s="370"/>
    </row>
    <row r="17" spans="2:8">
      <c r="B17" s="863"/>
      <c r="C17" s="370"/>
      <c r="D17" s="370"/>
      <c r="E17" s="370"/>
      <c r="F17" s="370"/>
      <c r="G17" s="370"/>
      <c r="H17" s="370"/>
    </row>
    <row r="18" spans="2:8">
      <c r="B18" s="863"/>
      <c r="C18" s="370"/>
      <c r="D18" s="370"/>
      <c r="E18" s="370"/>
      <c r="F18" s="370"/>
      <c r="G18" s="370"/>
      <c r="H18" s="370"/>
    </row>
    <row r="19" spans="2:8">
      <c r="B19" s="863"/>
      <c r="C19" s="370"/>
      <c r="D19" s="370"/>
      <c r="E19" s="370"/>
      <c r="F19" s="370"/>
      <c r="G19" s="370"/>
      <c r="H19" s="370"/>
    </row>
    <row r="20" spans="2:8">
      <c r="B20" s="863"/>
      <c r="C20" s="370"/>
      <c r="D20" s="370"/>
      <c r="E20" s="370"/>
      <c r="F20" s="370"/>
      <c r="G20" s="370"/>
      <c r="H20" s="370"/>
    </row>
    <row r="21" spans="2:8">
      <c r="B21" s="863"/>
      <c r="C21" s="370"/>
      <c r="D21" s="370"/>
      <c r="E21" s="370"/>
      <c r="F21" s="370"/>
      <c r="G21" s="370"/>
      <c r="H21" s="370"/>
    </row>
    <row r="22" spans="2:8">
      <c r="B22" s="863"/>
      <c r="C22" s="370"/>
      <c r="D22" s="370"/>
      <c r="E22" s="370"/>
      <c r="F22" s="370"/>
      <c r="G22" s="370"/>
      <c r="H22" s="370"/>
    </row>
    <row r="23" spans="2:8">
      <c r="B23" s="863"/>
      <c r="C23" s="370"/>
      <c r="D23" s="370"/>
      <c r="E23" s="370"/>
      <c r="F23" s="370"/>
      <c r="G23" s="370"/>
      <c r="H23" s="370"/>
    </row>
    <row r="24" spans="2:8">
      <c r="B24" s="863"/>
      <c r="C24" s="370"/>
      <c r="D24" s="370"/>
      <c r="E24" s="370"/>
      <c r="F24" s="370"/>
      <c r="G24" s="370"/>
      <c r="H24" s="370"/>
    </row>
    <row r="25" spans="2:8">
      <c r="B25" s="863"/>
      <c r="C25" s="370"/>
      <c r="D25" s="370"/>
      <c r="E25" s="370"/>
      <c r="F25" s="370"/>
      <c r="G25" s="370"/>
      <c r="H25" s="370"/>
    </row>
    <row r="26" spans="2:8">
      <c r="B26" s="863"/>
      <c r="C26" s="370"/>
      <c r="D26" s="370"/>
      <c r="E26" s="370"/>
      <c r="F26" s="370"/>
      <c r="G26" s="370"/>
      <c r="H26" s="370"/>
    </row>
    <row r="27" spans="2:8">
      <c r="B27" s="411" t="s">
        <v>342</v>
      </c>
      <c r="C27" s="370"/>
      <c r="D27" s="370"/>
      <c r="E27" s="370"/>
      <c r="F27" s="370"/>
      <c r="G27" s="370"/>
      <c r="H27" s="370"/>
    </row>
    <row r="29" spans="2:8">
      <c r="B29" s="703" t="s">
        <v>775</v>
      </c>
    </row>
  </sheetData>
  <mergeCells count="1">
    <mergeCell ref="B3:F3"/>
  </mergeCells>
  <hyperlinks>
    <hyperlink ref="B29" location="Contents!B142" display="to contents"/>
  </hyperlinks>
  <pageMargins left="0.75" right="0.75" top="1" bottom="1" header="0.5" footer="0.5"/>
  <pageSetup paperSize="9" orientation="landscape" r:id="rId1"/>
  <headerFooter alignWithMargins="0"/>
  <drawing r:id="rId2"/>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15"/>
  <dimension ref="A2:K26"/>
  <sheetViews>
    <sheetView topLeftCell="A10" zoomScaleSheetLayoutView="100" workbookViewId="0">
      <selection activeCell="B26" sqref="B26"/>
    </sheetView>
  </sheetViews>
  <sheetFormatPr defaultColWidth="8" defaultRowHeight="12.75"/>
  <cols>
    <col min="1" max="1" width="9.42578125" style="861" customWidth="1"/>
    <col min="2" max="2" width="31" style="861" customWidth="1"/>
    <col min="3" max="3" width="9.140625" style="861" customWidth="1"/>
    <col min="4" max="4" width="10.28515625" style="861" customWidth="1"/>
    <col min="5" max="11" width="9.140625" style="861" customWidth="1"/>
    <col min="12" max="16384" width="8" style="861"/>
  </cols>
  <sheetData>
    <row r="2" spans="1:11">
      <c r="A2" s="838" t="s">
        <v>340</v>
      </c>
      <c r="B2" s="393" t="s">
        <v>339</v>
      </c>
    </row>
    <row r="3" spans="1:11">
      <c r="B3" s="394"/>
    </row>
    <row r="4" spans="1:11" ht="25.5">
      <c r="A4" s="405"/>
      <c r="B4" s="395" t="s">
        <v>371</v>
      </c>
      <c r="C4" s="395">
        <v>2007</v>
      </c>
      <c r="D4" s="395">
        <v>2008</v>
      </c>
      <c r="E4" s="395">
        <v>2009</v>
      </c>
      <c r="F4" s="395">
        <v>2010</v>
      </c>
      <c r="G4" s="395">
        <v>2011</v>
      </c>
      <c r="H4" s="396" t="s">
        <v>764</v>
      </c>
    </row>
    <row r="5" spans="1:11" s="404" customFormat="1">
      <c r="A5" s="401"/>
      <c r="B5" s="398" t="s">
        <v>1150</v>
      </c>
      <c r="C5" s="635">
        <v>29.94148259</v>
      </c>
      <c r="D5" s="635">
        <v>66.629091080000009</v>
      </c>
      <c r="E5" s="635">
        <v>181.41773622999995</v>
      </c>
      <c r="F5" s="636">
        <v>0</v>
      </c>
      <c r="G5" s="636">
        <v>90.978997219999997</v>
      </c>
      <c r="H5" s="637">
        <v>0</v>
      </c>
    </row>
    <row r="6" spans="1:11" s="404" customFormat="1" ht="25.5">
      <c r="A6" s="405"/>
      <c r="B6" s="398" t="s">
        <v>766</v>
      </c>
      <c r="C6" s="636">
        <v>47</v>
      </c>
      <c r="D6" s="636">
        <v>111</v>
      </c>
      <c r="E6" s="636">
        <v>1065</v>
      </c>
      <c r="F6" s="636">
        <v>0</v>
      </c>
      <c r="G6" s="636">
        <v>169</v>
      </c>
      <c r="H6" s="636">
        <v>0</v>
      </c>
    </row>
    <row r="8" spans="1:11">
      <c r="B8" s="370"/>
      <c r="C8" s="370"/>
      <c r="D8" s="370"/>
      <c r="E8" s="370"/>
      <c r="F8" s="370"/>
      <c r="G8" s="370"/>
      <c r="H8" s="370"/>
      <c r="I8" s="370"/>
      <c r="J8" s="370"/>
      <c r="K8" s="370"/>
    </row>
    <row r="9" spans="1:11">
      <c r="B9" s="367"/>
      <c r="C9" s="367"/>
      <c r="D9" s="367"/>
      <c r="E9" s="367"/>
    </row>
    <row r="10" spans="1:11">
      <c r="B10" s="367" t="s">
        <v>339</v>
      </c>
      <c r="C10" s="367"/>
      <c r="D10" s="367"/>
      <c r="E10" s="353"/>
    </row>
    <row r="11" spans="1:11">
      <c r="B11" s="863"/>
      <c r="C11" s="863"/>
      <c r="D11" s="863"/>
      <c r="E11" s="863"/>
    </row>
    <row r="12" spans="1:11">
      <c r="B12" s="863"/>
      <c r="C12" s="863"/>
      <c r="D12" s="863"/>
      <c r="E12" s="863"/>
    </row>
    <row r="13" spans="1:11">
      <c r="B13" s="863"/>
      <c r="C13" s="863"/>
      <c r="D13" s="863"/>
      <c r="E13" s="863"/>
    </row>
    <row r="14" spans="1:11">
      <c r="B14" s="863"/>
      <c r="C14" s="863"/>
      <c r="D14" s="863"/>
      <c r="E14" s="863"/>
    </row>
    <row r="15" spans="1:11">
      <c r="B15" s="863"/>
      <c r="C15" s="863"/>
      <c r="D15" s="863"/>
      <c r="E15" s="863"/>
    </row>
    <row r="16" spans="1:11">
      <c r="B16" s="863"/>
      <c r="C16" s="863"/>
      <c r="D16" s="863"/>
      <c r="E16" s="863"/>
    </row>
    <row r="17" spans="2:5">
      <c r="B17" s="863"/>
      <c r="C17" s="863"/>
      <c r="D17" s="863"/>
      <c r="E17" s="863"/>
    </row>
    <row r="18" spans="2:5">
      <c r="B18" s="863"/>
      <c r="C18" s="863"/>
      <c r="D18" s="863"/>
      <c r="E18" s="863"/>
    </row>
    <row r="19" spans="2:5">
      <c r="B19" s="863"/>
      <c r="C19" s="863"/>
      <c r="D19" s="863"/>
      <c r="E19" s="863"/>
    </row>
    <row r="20" spans="2:5">
      <c r="B20" s="863"/>
      <c r="C20" s="863"/>
      <c r="D20" s="863"/>
      <c r="E20" s="863"/>
    </row>
    <row r="21" spans="2:5">
      <c r="B21" s="863"/>
      <c r="C21" s="863"/>
      <c r="D21" s="863"/>
      <c r="E21" s="863"/>
    </row>
    <row r="22" spans="2:5">
      <c r="B22" s="863"/>
      <c r="C22" s="863"/>
      <c r="D22" s="863"/>
      <c r="E22" s="863"/>
    </row>
    <row r="23" spans="2:5">
      <c r="B23" s="863"/>
      <c r="C23" s="863"/>
      <c r="D23" s="863"/>
      <c r="E23" s="863"/>
    </row>
    <row r="24" spans="2:5">
      <c r="B24" s="407" t="s">
        <v>342</v>
      </c>
    </row>
    <row r="26" spans="2:5">
      <c r="B26" s="703" t="s">
        <v>775</v>
      </c>
    </row>
  </sheetData>
  <hyperlinks>
    <hyperlink ref="B26" location="Contents!B143" display="to contents"/>
  </hyperlinks>
  <pageMargins left="0.75" right="0.75" top="1" bottom="1" header="0.5" footer="0.5"/>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37"/>
  <sheetViews>
    <sheetView topLeftCell="A10" workbookViewId="0">
      <selection activeCell="K23" sqref="K23"/>
    </sheetView>
  </sheetViews>
  <sheetFormatPr defaultRowHeight="15.75"/>
  <cols>
    <col min="1" max="1" width="9.140625" style="15"/>
    <col min="2" max="2" width="34.42578125" style="15" bestFit="1" customWidth="1"/>
    <col min="3" max="16384" width="9.140625" style="15"/>
  </cols>
  <sheetData>
    <row r="2" spans="1:25">
      <c r="A2" s="3" t="s">
        <v>340</v>
      </c>
      <c r="B2" s="886" t="s">
        <v>828</v>
      </c>
    </row>
    <row r="3" spans="1:25">
      <c r="A3" s="3"/>
      <c r="B3" s="31"/>
    </row>
    <row r="4" spans="1:25" s="653" customFormat="1" ht="12.75">
      <c r="B4" s="654"/>
      <c r="C4" s="5">
        <v>39142</v>
      </c>
      <c r="D4" s="5">
        <v>39234</v>
      </c>
      <c r="E4" s="5">
        <v>39326</v>
      </c>
      <c r="F4" s="5">
        <v>39417</v>
      </c>
      <c r="G4" s="5">
        <v>39508</v>
      </c>
      <c r="H4" s="5">
        <v>39600</v>
      </c>
      <c r="I4" s="5">
        <v>39692</v>
      </c>
      <c r="J4" s="5">
        <v>39783</v>
      </c>
      <c r="K4" s="5">
        <v>39873</v>
      </c>
      <c r="L4" s="5">
        <v>39965</v>
      </c>
      <c r="M4" s="5">
        <v>40057</v>
      </c>
      <c r="N4" s="5">
        <v>40148</v>
      </c>
      <c r="O4" s="5">
        <v>40238</v>
      </c>
      <c r="P4" s="5">
        <v>40330</v>
      </c>
      <c r="Q4" s="5">
        <v>40422</v>
      </c>
      <c r="R4" s="5">
        <v>40513</v>
      </c>
      <c r="S4" s="5">
        <v>40603</v>
      </c>
      <c r="T4" s="5">
        <v>40695</v>
      </c>
      <c r="U4" s="5">
        <v>40787</v>
      </c>
      <c r="V4" s="5">
        <v>40878</v>
      </c>
      <c r="W4" s="5">
        <v>40969</v>
      </c>
      <c r="X4" s="5">
        <v>41061</v>
      </c>
      <c r="Y4" s="5">
        <v>41153</v>
      </c>
    </row>
    <row r="5" spans="1:25" s="3" customFormat="1" ht="12.75">
      <c r="B5" s="24" t="s">
        <v>829</v>
      </c>
      <c r="C5" s="20">
        <v>-3.7326437835555732</v>
      </c>
      <c r="D5" s="20">
        <v>-8.8307360684044447</v>
      </c>
      <c r="E5" s="20">
        <v>-11.11806748957031</v>
      </c>
      <c r="F5" s="20">
        <v>-7.1105216345348197</v>
      </c>
      <c r="G5" s="20">
        <v>10.184166031901567</v>
      </c>
      <c r="H5" s="20">
        <v>2.9886610526854875</v>
      </c>
      <c r="I5" s="20">
        <v>7.3748729348322453</v>
      </c>
      <c r="J5" s="20">
        <v>-0.58392423035797747</v>
      </c>
      <c r="K5" s="20">
        <v>-3.7658252207574483</v>
      </c>
      <c r="L5" s="20">
        <v>-11.885858500000221</v>
      </c>
      <c r="M5" s="20">
        <v>-2.3607379804488042</v>
      </c>
      <c r="N5" s="20">
        <v>0.79546913718085543</v>
      </c>
      <c r="O5" s="20">
        <v>7.7067565279703567</v>
      </c>
      <c r="P5" s="20">
        <v>4.6823702525974298</v>
      </c>
      <c r="Q5" s="20">
        <v>-3.226966922646461</v>
      </c>
      <c r="R5" s="20">
        <v>-1.2501706128517056</v>
      </c>
      <c r="S5" s="20">
        <v>4.9547164825017624</v>
      </c>
      <c r="T5" s="20">
        <v>12.78960381128357</v>
      </c>
      <c r="U5" s="20">
        <v>8.8026135100769256</v>
      </c>
      <c r="V5" s="20">
        <v>3.7909374537093128</v>
      </c>
      <c r="W5" s="20">
        <v>9.2393803243780308</v>
      </c>
      <c r="X5" s="20">
        <v>11.3822147908945</v>
      </c>
      <c r="Y5" s="20">
        <v>3.0698640990675385</v>
      </c>
    </row>
    <row r="6" spans="1:25" s="3" customFormat="1" ht="12.75">
      <c r="B6" s="885" t="s">
        <v>1025</v>
      </c>
      <c r="C6" s="20">
        <v>11.013103593204239</v>
      </c>
      <c r="D6" s="20">
        <v>5.9827384052185826</v>
      </c>
      <c r="E6" s="20">
        <v>2.3235436945620007</v>
      </c>
      <c r="F6" s="20">
        <v>7.958621986664931</v>
      </c>
      <c r="G6" s="20">
        <v>27.171204250288316</v>
      </c>
      <c r="H6" s="20">
        <v>22.596558184793999</v>
      </c>
      <c r="I6" s="20">
        <v>21.455161643510522</v>
      </c>
      <c r="J6" s="20">
        <v>10.96612014881353</v>
      </c>
      <c r="K6" s="20">
        <v>4.3131944463894483</v>
      </c>
      <c r="L6" s="20">
        <v>2.4040794843197575</v>
      </c>
      <c r="M6" s="20">
        <v>10.200728664455067</v>
      </c>
      <c r="N6" s="20">
        <v>11.859128194229299</v>
      </c>
      <c r="O6" s="20">
        <v>23.864125089730585</v>
      </c>
      <c r="P6" s="20">
        <v>21.966836965870627</v>
      </c>
      <c r="Q6" s="20">
        <v>11.556731911524151</v>
      </c>
      <c r="R6" s="20">
        <v>7.3424977340819746</v>
      </c>
      <c r="S6" s="20">
        <v>23.903558569618522</v>
      </c>
      <c r="T6" s="20">
        <v>33.374482625503219</v>
      </c>
      <c r="U6" s="20">
        <v>23.200951925165025</v>
      </c>
      <c r="V6" s="20">
        <v>13.114109147516444</v>
      </c>
      <c r="W6" s="20">
        <v>26.792918192326798</v>
      </c>
      <c r="X6" s="20">
        <v>26.597354483992792</v>
      </c>
      <c r="Y6" s="20">
        <v>15.132747383467585</v>
      </c>
    </row>
    <row r="7" spans="1:25" s="3" customFormat="1" ht="12.75">
      <c r="B7" s="24" t="s">
        <v>1047</v>
      </c>
      <c r="C7" s="20">
        <v>-11.577717491014001</v>
      </c>
      <c r="D7" s="20">
        <v>-11.582217330287184</v>
      </c>
      <c r="E7" s="20">
        <v>-9.7286446972045084</v>
      </c>
      <c r="F7" s="20">
        <v>-12.311612013828141</v>
      </c>
      <c r="G7" s="20">
        <v>-14.876235283158337</v>
      </c>
      <c r="H7" s="20">
        <v>-18.107031383864637</v>
      </c>
      <c r="I7" s="20">
        <v>-12.149669056344763</v>
      </c>
      <c r="J7" s="20">
        <v>-9.7489942737284405</v>
      </c>
      <c r="K7" s="20">
        <v>-6.3060974009439272</v>
      </c>
      <c r="L7" s="20">
        <v>-12.196211228893064</v>
      </c>
      <c r="M7" s="20">
        <v>-10.600402659433945</v>
      </c>
      <c r="N7" s="20">
        <v>-9.6603409758826704</v>
      </c>
      <c r="O7" s="20">
        <v>-14.944392346498175</v>
      </c>
      <c r="P7" s="20">
        <v>-15.670805711745764</v>
      </c>
      <c r="Q7" s="20">
        <v>-13.239913068015193</v>
      </c>
      <c r="R7" s="20">
        <v>-7.8016617268744275</v>
      </c>
      <c r="S7" s="20">
        <v>-17.847002823446054</v>
      </c>
      <c r="T7" s="20">
        <v>-19.527866152299634</v>
      </c>
      <c r="U7" s="20">
        <v>-13.274697755848583</v>
      </c>
      <c r="V7" s="20">
        <v>-8.2622481019247562</v>
      </c>
      <c r="W7" s="20">
        <v>-15.968349612996482</v>
      </c>
      <c r="X7" s="20">
        <v>-13.592261249098053</v>
      </c>
      <c r="Y7" s="20">
        <v>-10.41046126913588</v>
      </c>
    </row>
    <row r="8" spans="1:25" s="3" customFormat="1" ht="12.75">
      <c r="B8" s="24" t="s">
        <v>830</v>
      </c>
      <c r="C8" s="20">
        <v>15.751189910243477</v>
      </c>
      <c r="D8" s="20">
        <v>18.565114970031139</v>
      </c>
      <c r="E8" s="20">
        <v>1.3213954389175147</v>
      </c>
      <c r="F8" s="20">
        <v>-1.756516955138139E-2</v>
      </c>
      <c r="G8" s="20">
        <v>-6.6866127016666974</v>
      </c>
      <c r="H8" s="20">
        <v>-2.2467338734394504</v>
      </c>
      <c r="I8" s="20">
        <v>2.3678918341374966</v>
      </c>
      <c r="J8" s="20">
        <v>9.152577388970748</v>
      </c>
      <c r="K8" s="20">
        <v>13.705314971460758</v>
      </c>
      <c r="L8" s="20">
        <v>3.6661101758129173</v>
      </c>
      <c r="M8" s="20">
        <v>8.1576704073511284</v>
      </c>
      <c r="N8" s="20">
        <v>2.7006467091597228</v>
      </c>
      <c r="O8" s="20">
        <v>-3.2910222112506076</v>
      </c>
      <c r="P8" s="20">
        <v>-4.7458212925839192</v>
      </c>
      <c r="Q8" s="20">
        <v>-13.838795323943073</v>
      </c>
      <c r="R8" s="20">
        <v>-0.15724267698326558</v>
      </c>
      <c r="S8" s="20">
        <v>8.8256675016785131</v>
      </c>
      <c r="T8" s="20">
        <v>-11.906044262430578</v>
      </c>
      <c r="U8" s="20">
        <v>-3.8991862019342962</v>
      </c>
      <c r="V8" s="20">
        <v>-4.5890526063803305</v>
      </c>
      <c r="W8" s="20">
        <v>0.42826653836704842</v>
      </c>
      <c r="X8" s="20">
        <v>1.6890213485305121</v>
      </c>
      <c r="Y8" s="20">
        <v>-6.460913829108371</v>
      </c>
    </row>
    <row r="9" spans="1:25" s="3" customFormat="1" ht="12.75">
      <c r="B9" s="24" t="s">
        <v>831</v>
      </c>
      <c r="C9" s="20">
        <v>10.375074118817286</v>
      </c>
      <c r="D9" s="20">
        <v>1.6699888743011106</v>
      </c>
      <c r="E9" s="20">
        <v>5.9318922684188262</v>
      </c>
      <c r="F9" s="20">
        <v>11.906392090566678</v>
      </c>
      <c r="G9" s="20">
        <v>6.3141976796654484</v>
      </c>
      <c r="H9" s="20">
        <v>9.5358237539975512</v>
      </c>
      <c r="I9" s="20">
        <v>14.612314331090149</v>
      </c>
      <c r="J9" s="20">
        <v>7.5551901432936024</v>
      </c>
      <c r="K9" s="20">
        <v>8.9824240751355049</v>
      </c>
      <c r="L9" s="20">
        <v>9.4417091882481525</v>
      </c>
      <c r="M9" s="20">
        <v>8.8627075189001356</v>
      </c>
      <c r="N9" s="20">
        <v>8.1886769504976655</v>
      </c>
      <c r="O9" s="20">
        <v>13.89685028318015</v>
      </c>
      <c r="P9" s="20">
        <v>7.4053840916215865</v>
      </c>
      <c r="Q9" s="20">
        <v>2.9273295354340805</v>
      </c>
      <c r="R9" s="20">
        <v>-6.6967216235863214</v>
      </c>
      <c r="S9" s="20">
        <v>7.8894137668395539</v>
      </c>
      <c r="T9" s="20">
        <v>5.7643482155378747</v>
      </c>
      <c r="U9" s="20">
        <v>7.0753144727293247</v>
      </c>
      <c r="V9" s="20">
        <v>0.87567559381796867</v>
      </c>
      <c r="W9" s="20">
        <v>11.393570532889019</v>
      </c>
      <c r="X9" s="20">
        <v>3.0979751676893281</v>
      </c>
      <c r="Y9" s="20">
        <v>3.4162812371835187</v>
      </c>
    </row>
    <row r="10" spans="1:25" s="3" customFormat="1" ht="12.75">
      <c r="B10" s="24" t="s">
        <v>832</v>
      </c>
      <c r="C10" s="20">
        <v>-4.5046684058034918</v>
      </c>
      <c r="D10" s="20">
        <v>4.3702726392368003</v>
      </c>
      <c r="E10" s="20">
        <v>-7.350158027983074</v>
      </c>
      <c r="F10" s="20">
        <v>-8.5827629469153734</v>
      </c>
      <c r="G10" s="20">
        <v>-5.6722177245805483</v>
      </c>
      <c r="H10" s="20">
        <v>-9.9304626164904128</v>
      </c>
      <c r="I10" s="20">
        <v>-3.7715672591703235</v>
      </c>
      <c r="J10" s="20">
        <v>-8.8630371513382933</v>
      </c>
      <c r="K10" s="20">
        <v>15.450296390905546</v>
      </c>
      <c r="L10" s="20">
        <v>0.33060146381756211</v>
      </c>
      <c r="M10" s="20">
        <v>-2.2066744967495548</v>
      </c>
      <c r="N10" s="20">
        <v>0.59804004452262238</v>
      </c>
      <c r="O10" s="20">
        <v>14.410751333306127</v>
      </c>
      <c r="P10" s="20">
        <v>-8.4636766295798438</v>
      </c>
      <c r="Q10" s="20">
        <v>2.1524081037846843</v>
      </c>
      <c r="R10" s="20">
        <v>12.508342406639967</v>
      </c>
      <c r="S10" s="20">
        <v>0.3012684166572861</v>
      </c>
      <c r="T10" s="20">
        <v>-11.989288417397136</v>
      </c>
      <c r="U10" s="20">
        <v>-7.039297500006235</v>
      </c>
      <c r="V10" s="20">
        <v>-7.5694209855673922</v>
      </c>
      <c r="W10" s="20">
        <v>-9.5405753241666744</v>
      </c>
      <c r="X10" s="20">
        <v>-12.173635700339313</v>
      </c>
      <c r="Y10" s="20">
        <v>-6.9163706769417796</v>
      </c>
    </row>
    <row r="11" spans="1:25" s="3" customFormat="1" ht="12.75">
      <c r="B11" s="885" t="s">
        <v>1026</v>
      </c>
      <c r="C11" s="20">
        <v>-1.2321905930098052</v>
      </c>
      <c r="D11" s="20">
        <v>-6.4289338685924253</v>
      </c>
      <c r="E11" s="20">
        <v>-6.2975952451530386</v>
      </c>
      <c r="F11" s="20">
        <v>2.0130488578224899</v>
      </c>
      <c r="G11" s="20">
        <v>0.35045058701070825</v>
      </c>
      <c r="H11" s="20">
        <v>5.5372150752498053</v>
      </c>
      <c r="I11" s="20">
        <v>-6.5000886728852656</v>
      </c>
      <c r="J11" s="20">
        <v>-14.634991668724604</v>
      </c>
      <c r="K11" s="20">
        <v>-12.50930599487082</v>
      </c>
      <c r="L11" s="20">
        <v>4.3645485577610081</v>
      </c>
      <c r="M11" s="20">
        <v>0.14119818191369374</v>
      </c>
      <c r="N11" s="20">
        <v>2.2398113635461363</v>
      </c>
      <c r="O11" s="20">
        <v>2.1027246101163568</v>
      </c>
      <c r="P11" s="20">
        <v>-1.7085341610893281</v>
      </c>
      <c r="Q11" s="20">
        <v>4.405794610809429</v>
      </c>
      <c r="R11" s="20">
        <v>1.9411101900252636</v>
      </c>
      <c r="S11" s="20">
        <v>4.1747097129845043</v>
      </c>
      <c r="T11" s="20">
        <v>-3.7357724123464759</v>
      </c>
      <c r="U11" s="20">
        <v>-8.099474449333071</v>
      </c>
      <c r="V11" s="20">
        <v>-4.4528087017327671</v>
      </c>
      <c r="W11" s="20">
        <v>-4.4290545117269877</v>
      </c>
      <c r="X11" s="20">
        <v>-12.122705445687975</v>
      </c>
      <c r="Y11" s="20">
        <v>-4.0870222598333017</v>
      </c>
    </row>
    <row r="12" spans="1:25" s="3" customFormat="1" ht="12.75">
      <c r="B12" s="24" t="s">
        <v>1046</v>
      </c>
      <c r="C12" s="20">
        <v>10.817254275357463</v>
      </c>
      <c r="D12" s="20">
        <v>3.3263451620840492</v>
      </c>
      <c r="E12" s="20">
        <v>-16.094759390396071</v>
      </c>
      <c r="F12" s="20">
        <v>-5.0736190560914256</v>
      </c>
      <c r="G12" s="20">
        <v>3.8634008057168998</v>
      </c>
      <c r="H12" s="20">
        <v>6.3025621396618119</v>
      </c>
      <c r="I12" s="20">
        <v>3.2208368724193046</v>
      </c>
      <c r="J12" s="20">
        <v>-6.1117077154538224</v>
      </c>
      <c r="K12" s="20">
        <v>-2.5078906712792413</v>
      </c>
      <c r="L12" s="20">
        <v>-3.8907855734024088</v>
      </c>
      <c r="M12" s="20">
        <v>5.8675875975259206</v>
      </c>
      <c r="N12" s="20">
        <v>5.7014173409798437</v>
      </c>
      <c r="O12" s="20">
        <v>15.714613264920235</v>
      </c>
      <c r="P12" s="20">
        <v>0.21957660592825087</v>
      </c>
      <c r="Q12" s="20">
        <v>6.1854533744608815E-2</v>
      </c>
      <c r="R12" s="20">
        <v>0.6682166516282797</v>
      </c>
      <c r="S12" s="20">
        <v>17.969184658577628</v>
      </c>
      <c r="T12" s="20">
        <v>-2.869216333415106</v>
      </c>
      <c r="U12" s="20">
        <v>-3.2184120771290181</v>
      </c>
      <c r="V12" s="20">
        <v>-5.215970127034427</v>
      </c>
      <c r="W12" s="20">
        <v>5.2465981152392116</v>
      </c>
      <c r="X12" s="20">
        <v>0.94756886731277834</v>
      </c>
      <c r="Y12" s="20">
        <v>-7.4923529677322032</v>
      </c>
    </row>
    <row r="15" spans="1:25">
      <c r="B15" s="886" t="s">
        <v>828</v>
      </c>
    </row>
    <row r="35" spans="2:2">
      <c r="B35" s="44" t="s">
        <v>342</v>
      </c>
    </row>
    <row r="37" spans="2:2">
      <c r="B37" s="703" t="s">
        <v>775</v>
      </c>
    </row>
  </sheetData>
  <hyperlinks>
    <hyperlink ref="B37" location="Contents!B14" display="to contents"/>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23"/>
  <sheetViews>
    <sheetView workbookViewId="0">
      <selection activeCell="P33" sqref="P33"/>
    </sheetView>
  </sheetViews>
  <sheetFormatPr defaultRowHeight="15"/>
  <cols>
    <col min="1" max="1" width="9.140625" style="34"/>
    <col min="2" max="2" width="9.5703125" style="34" customWidth="1"/>
    <col min="3" max="3" width="16.28515625" style="34" customWidth="1"/>
    <col min="4" max="4" width="15.85546875" style="34" customWidth="1"/>
    <col min="5" max="5" width="11" style="34" customWidth="1"/>
    <col min="6" max="16384" width="9.140625" style="34"/>
  </cols>
  <sheetData>
    <row r="2" spans="1:11">
      <c r="A2" s="3" t="s">
        <v>340</v>
      </c>
      <c r="B2" s="31" t="s">
        <v>833</v>
      </c>
      <c r="C2" s="49"/>
      <c r="D2" s="49"/>
      <c r="H2" s="31" t="s">
        <v>833</v>
      </c>
    </row>
    <row r="3" spans="1:11">
      <c r="I3" s="49"/>
      <c r="J3" s="49"/>
      <c r="K3" s="49"/>
    </row>
    <row r="4" spans="1:11" ht="26.25">
      <c r="B4" s="29" t="s">
        <v>834</v>
      </c>
      <c r="C4" s="29" t="s">
        <v>835</v>
      </c>
      <c r="D4" s="29" t="s">
        <v>836</v>
      </c>
      <c r="E4" s="29" t="s">
        <v>837</v>
      </c>
      <c r="F4" s="51"/>
    </row>
    <row r="5" spans="1:11">
      <c r="B5" s="43">
        <v>39508</v>
      </c>
      <c r="C5" s="30">
        <v>110.78349670226235</v>
      </c>
      <c r="D5" s="30">
        <v>110.19182823200191</v>
      </c>
      <c r="E5" s="30">
        <v>100.53694405452165</v>
      </c>
    </row>
    <row r="6" spans="1:11">
      <c r="B6" s="43">
        <v>39600</v>
      </c>
      <c r="C6" s="30">
        <v>110.69367524495452</v>
      </c>
      <c r="D6" s="30">
        <v>112.06918073785049</v>
      </c>
      <c r="E6" s="30">
        <v>98.772628224959078</v>
      </c>
    </row>
    <row r="7" spans="1:11">
      <c r="B7" s="43">
        <v>39692</v>
      </c>
      <c r="C7" s="30">
        <v>110.52368727345691</v>
      </c>
      <c r="D7" s="30">
        <v>103.20278951738857</v>
      </c>
      <c r="E7" s="30">
        <v>107.09370143026497</v>
      </c>
    </row>
    <row r="8" spans="1:11">
      <c r="B8" s="43">
        <v>39783</v>
      </c>
      <c r="C8" s="30">
        <v>70.008686911305233</v>
      </c>
      <c r="D8" s="30">
        <v>83.700099912245719</v>
      </c>
      <c r="E8" s="30">
        <v>83.642297900127872</v>
      </c>
    </row>
    <row r="9" spans="1:11">
      <c r="B9" s="43">
        <v>39873</v>
      </c>
      <c r="C9" s="30">
        <v>54.373341647805226</v>
      </c>
      <c r="D9" s="30">
        <v>83.966172443554015</v>
      </c>
      <c r="E9" s="30">
        <v>64.756246551976076</v>
      </c>
    </row>
    <row r="10" spans="1:11">
      <c r="B10" s="43">
        <v>39965</v>
      </c>
      <c r="C10" s="30">
        <v>99.158253232223629</v>
      </c>
      <c r="D10" s="30">
        <v>95.509680500614294</v>
      </c>
      <c r="E10" s="30">
        <v>103.82010777597132</v>
      </c>
    </row>
    <row r="11" spans="1:11">
      <c r="B11" s="43">
        <v>40057</v>
      </c>
      <c r="C11" s="30">
        <v>128.15610574611617</v>
      </c>
      <c r="D11" s="30">
        <v>100.30468693012284</v>
      </c>
      <c r="E11" s="30">
        <v>127.76681695382391</v>
      </c>
    </row>
    <row r="12" spans="1:11">
      <c r="B12" s="43">
        <v>40148</v>
      </c>
      <c r="C12" s="30">
        <v>106.04172805637839</v>
      </c>
      <c r="D12" s="30">
        <v>98.844496882869606</v>
      </c>
      <c r="E12" s="30">
        <v>107.28136760313269</v>
      </c>
    </row>
    <row r="13" spans="1:11">
      <c r="B13" s="43">
        <v>40238</v>
      </c>
      <c r="C13" s="30">
        <v>96.625569459066725</v>
      </c>
      <c r="D13" s="30">
        <v>95.403788990780114</v>
      </c>
      <c r="E13" s="30">
        <v>101.28064145167724</v>
      </c>
    </row>
    <row r="14" spans="1:11">
      <c r="B14" s="43">
        <v>40330</v>
      </c>
      <c r="C14" s="30">
        <v>107.11430625004262</v>
      </c>
      <c r="D14" s="30">
        <v>98.465027032816948</v>
      </c>
      <c r="E14" s="30">
        <v>108.78411297682678</v>
      </c>
    </row>
    <row r="15" spans="1:11">
      <c r="B15" s="43">
        <v>40422</v>
      </c>
      <c r="C15" s="30">
        <v>92.985724847679236</v>
      </c>
      <c r="D15" s="30">
        <v>91.045420760127385</v>
      </c>
      <c r="E15" s="30">
        <v>102.13113858044971</v>
      </c>
    </row>
    <row r="16" spans="1:11">
      <c r="B16" s="43">
        <v>40513</v>
      </c>
      <c r="C16" s="30">
        <v>108.28375857669738</v>
      </c>
      <c r="D16" s="30">
        <v>106.08041927075934</v>
      </c>
      <c r="E16" s="30">
        <v>102.07704618918807</v>
      </c>
    </row>
    <row r="17" spans="2:8">
      <c r="B17" s="43">
        <v>40603</v>
      </c>
      <c r="C17" s="30">
        <v>114.92249762159186</v>
      </c>
      <c r="D17" s="30">
        <v>91.807768882095402</v>
      </c>
      <c r="E17" s="30">
        <v>125.17731235706388</v>
      </c>
      <c r="H17" s="12" t="s">
        <v>342</v>
      </c>
    </row>
    <row r="18" spans="2:8">
      <c r="B18" s="43">
        <v>40695</v>
      </c>
      <c r="C18" s="30">
        <v>113.43416879298151</v>
      </c>
      <c r="D18" s="30">
        <v>108.88147755321029</v>
      </c>
      <c r="E18" s="30">
        <v>104.18132757019789</v>
      </c>
    </row>
    <row r="19" spans="2:8">
      <c r="B19" s="43">
        <v>40787</v>
      </c>
      <c r="C19" s="30">
        <v>96.713271153434093</v>
      </c>
      <c r="D19" s="30">
        <v>85.377658747262103</v>
      </c>
      <c r="E19" s="30">
        <v>113.27702419168936</v>
      </c>
      <c r="H19" s="703" t="s">
        <v>775</v>
      </c>
    </row>
    <row r="20" spans="2:8">
      <c r="B20" s="43">
        <v>40878</v>
      </c>
      <c r="C20" s="30">
        <v>93.276385761504017</v>
      </c>
      <c r="D20" s="30">
        <v>104.65005769628736</v>
      </c>
      <c r="E20" s="30">
        <v>89.131709828778384</v>
      </c>
    </row>
    <row r="21" spans="2:8">
      <c r="B21" s="43">
        <v>40969</v>
      </c>
      <c r="C21" s="30">
        <v>95.066968133134282</v>
      </c>
      <c r="D21" s="30">
        <v>88.494089738161406</v>
      </c>
      <c r="E21" s="30">
        <v>107.42747726364649</v>
      </c>
    </row>
    <row r="22" spans="2:8">
      <c r="B22" s="43">
        <v>41061</v>
      </c>
      <c r="C22" s="30">
        <v>102.21850340394796</v>
      </c>
      <c r="D22" s="30">
        <v>90.671640831390093</v>
      </c>
      <c r="E22" s="30">
        <v>112.73481153167839</v>
      </c>
    </row>
    <row r="23" spans="2:8">
      <c r="B23" s="43">
        <v>41153</v>
      </c>
      <c r="C23" s="30">
        <v>87.757029391539618</v>
      </c>
      <c r="D23" s="30">
        <v>99.604189109584013</v>
      </c>
      <c r="E23" s="30">
        <v>88.105761591000743</v>
      </c>
    </row>
  </sheetData>
  <hyperlinks>
    <hyperlink ref="H19" location="Contents!B15" display="to contents"/>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73"/>
  <sheetViews>
    <sheetView workbookViewId="0">
      <selection activeCell="N28" sqref="N28"/>
    </sheetView>
  </sheetViews>
  <sheetFormatPr defaultRowHeight="12.75"/>
  <cols>
    <col min="1" max="2" width="9.140625" style="1"/>
    <col min="3" max="3" width="11.140625" style="1" customWidth="1"/>
    <col min="4" max="4" width="14" style="1" customWidth="1"/>
    <col min="5" max="5" width="18" style="1" customWidth="1"/>
    <col min="6" max="16384" width="9.140625" style="1"/>
  </cols>
  <sheetData>
    <row r="2" spans="1:8">
      <c r="A2" s="1" t="s">
        <v>340</v>
      </c>
      <c r="B2" s="2" t="s">
        <v>838</v>
      </c>
      <c r="H2" s="2" t="s">
        <v>838</v>
      </c>
    </row>
    <row r="4" spans="1:8" ht="63.75">
      <c r="B4" s="655" t="s">
        <v>834</v>
      </c>
      <c r="C4" s="650" t="s">
        <v>1027</v>
      </c>
      <c r="D4" s="650" t="s">
        <v>1028</v>
      </c>
      <c r="E4" s="650" t="s">
        <v>1153</v>
      </c>
    </row>
    <row r="5" spans="1:8">
      <c r="B5" s="52">
        <v>39083</v>
      </c>
      <c r="C5" s="53">
        <v>104.912124156817</v>
      </c>
      <c r="D5" s="53">
        <v>103.74432590000001</v>
      </c>
      <c r="E5" s="53">
        <f t="shared" ref="E5:E68" si="0">D5-C5</f>
        <v>-1.1677982568169938</v>
      </c>
    </row>
    <row r="6" spans="1:8">
      <c r="B6" s="54">
        <v>39114</v>
      </c>
      <c r="C6" s="28">
        <v>104.760999257872</v>
      </c>
      <c r="D6" s="28">
        <v>104.306152</v>
      </c>
      <c r="E6" s="28">
        <f t="shared" si="0"/>
        <v>-0.45484725787200375</v>
      </c>
    </row>
    <row r="7" spans="1:8">
      <c r="B7" s="54">
        <v>39142</v>
      </c>
      <c r="C7" s="28">
        <v>104.48090885256001</v>
      </c>
      <c r="D7" s="28">
        <v>104.2714474</v>
      </c>
      <c r="E7" s="28">
        <f t="shared" si="0"/>
        <v>-0.20946145256000648</v>
      </c>
    </row>
    <row r="8" spans="1:8">
      <c r="B8" s="54">
        <v>39173</v>
      </c>
      <c r="C8" s="28">
        <v>104.916064594535</v>
      </c>
      <c r="D8" s="28">
        <v>104.6711766</v>
      </c>
      <c r="E8" s="28">
        <f t="shared" si="0"/>
        <v>-0.24488799453500576</v>
      </c>
    </row>
    <row r="9" spans="1:8">
      <c r="B9" s="54">
        <v>39203</v>
      </c>
      <c r="C9" s="28">
        <v>105.81316697875</v>
      </c>
      <c r="D9" s="28">
        <v>106.6839822</v>
      </c>
      <c r="E9" s="28">
        <f t="shared" si="0"/>
        <v>0.87081522124999822</v>
      </c>
    </row>
    <row r="10" spans="1:8">
      <c r="B10" s="54">
        <v>39234</v>
      </c>
      <c r="C10" s="28">
        <v>106.66154613060201</v>
      </c>
      <c r="D10" s="28">
        <v>105.9565192</v>
      </c>
      <c r="E10" s="28">
        <f t="shared" si="0"/>
        <v>-0.70502693060200272</v>
      </c>
    </row>
    <row r="11" spans="1:8">
      <c r="B11" s="54">
        <v>39264</v>
      </c>
      <c r="C11" s="28">
        <v>107.677126900373</v>
      </c>
      <c r="D11" s="28">
        <v>104.796556</v>
      </c>
      <c r="E11" s="28">
        <f t="shared" si="0"/>
        <v>-2.8805709003730016</v>
      </c>
    </row>
    <row r="12" spans="1:8">
      <c r="B12" s="54">
        <v>39295</v>
      </c>
      <c r="C12" s="28">
        <v>109.220989010259</v>
      </c>
      <c r="D12" s="28">
        <v>103.22283710000001</v>
      </c>
      <c r="E12" s="28">
        <f t="shared" si="0"/>
        <v>-5.9981519102589971</v>
      </c>
    </row>
    <row r="13" spans="1:8">
      <c r="B13" s="54">
        <v>39326</v>
      </c>
      <c r="C13" s="28">
        <v>109.990911627378</v>
      </c>
      <c r="D13" s="28">
        <v>105.5746812</v>
      </c>
      <c r="E13" s="28">
        <f t="shared" si="0"/>
        <v>-4.4162304273779966</v>
      </c>
    </row>
    <row r="14" spans="1:8">
      <c r="B14" s="54">
        <v>39356</v>
      </c>
      <c r="C14" s="28">
        <v>109.953982674575</v>
      </c>
      <c r="D14" s="28">
        <v>108.9363286</v>
      </c>
      <c r="E14" s="28">
        <f t="shared" si="0"/>
        <v>-1.017654074575006</v>
      </c>
    </row>
    <row r="15" spans="1:8">
      <c r="B15" s="54">
        <v>39387</v>
      </c>
      <c r="C15" s="28">
        <v>109.901232803151</v>
      </c>
      <c r="D15" s="28">
        <v>108.6566515</v>
      </c>
      <c r="E15" s="28">
        <f t="shared" si="0"/>
        <v>-1.2445813031510085</v>
      </c>
    </row>
    <row r="16" spans="1:8">
      <c r="B16" s="54">
        <v>39417</v>
      </c>
      <c r="C16" s="28">
        <v>110.144278050952</v>
      </c>
      <c r="D16" s="28">
        <v>110.4734952</v>
      </c>
      <c r="E16" s="28">
        <f t="shared" si="0"/>
        <v>0.32921714904800581</v>
      </c>
    </row>
    <row r="17" spans="2:8">
      <c r="B17" s="54">
        <v>39448</v>
      </c>
      <c r="C17" s="28">
        <v>110.78690583539699</v>
      </c>
      <c r="D17" s="28">
        <v>109.8566149</v>
      </c>
      <c r="E17" s="28">
        <f t="shared" si="0"/>
        <v>-0.93029093539699659</v>
      </c>
    </row>
    <row r="18" spans="2:8">
      <c r="B18" s="54">
        <v>39479</v>
      </c>
      <c r="C18" s="28">
        <v>111.56487151963699</v>
      </c>
      <c r="D18" s="28">
        <v>109.510026</v>
      </c>
      <c r="E18" s="28">
        <f t="shared" si="0"/>
        <v>-2.0548455196369986</v>
      </c>
    </row>
    <row r="19" spans="2:8">
      <c r="B19" s="54">
        <v>39508</v>
      </c>
      <c r="C19" s="28">
        <v>111.960946715087</v>
      </c>
      <c r="D19" s="28">
        <v>105.0328256</v>
      </c>
      <c r="E19" s="28">
        <f t="shared" si="0"/>
        <v>-6.9281211150870092</v>
      </c>
    </row>
    <row r="20" spans="2:8">
      <c r="B20" s="54">
        <v>39539</v>
      </c>
      <c r="C20" s="28">
        <v>112.543027092858</v>
      </c>
      <c r="D20" s="28">
        <v>104.4785193</v>
      </c>
      <c r="E20" s="28">
        <f t="shared" si="0"/>
        <v>-8.0645077928579951</v>
      </c>
      <c r="H20" s="55" t="s">
        <v>839</v>
      </c>
    </row>
    <row r="21" spans="2:8">
      <c r="B21" s="54">
        <v>39569</v>
      </c>
      <c r="C21" s="28">
        <v>113.31615247779899</v>
      </c>
      <c r="D21" s="28">
        <v>105.732738</v>
      </c>
      <c r="E21" s="28">
        <f t="shared" si="0"/>
        <v>-7.5834144777989962</v>
      </c>
    </row>
    <row r="22" spans="2:8">
      <c r="B22" s="54">
        <v>39600</v>
      </c>
      <c r="C22" s="28">
        <v>113.853846793069</v>
      </c>
      <c r="D22" s="28">
        <v>105.9359869</v>
      </c>
      <c r="E22" s="28">
        <f t="shared" si="0"/>
        <v>-7.917859893068993</v>
      </c>
      <c r="H22" s="703" t="s">
        <v>775</v>
      </c>
    </row>
    <row r="23" spans="2:8">
      <c r="B23" s="54">
        <v>39630</v>
      </c>
      <c r="C23" s="28">
        <v>114.01068778429701</v>
      </c>
      <c r="D23" s="28">
        <v>105.74654409999999</v>
      </c>
      <c r="E23" s="28">
        <f t="shared" si="0"/>
        <v>-8.2641436842970109</v>
      </c>
    </row>
    <row r="24" spans="2:8">
      <c r="B24" s="54">
        <v>39661</v>
      </c>
      <c r="C24" s="28">
        <v>112.793277897414</v>
      </c>
      <c r="D24" s="28">
        <v>110.5337356</v>
      </c>
      <c r="E24" s="28">
        <f t="shared" si="0"/>
        <v>-2.2595422974140007</v>
      </c>
    </row>
    <row r="25" spans="2:8">
      <c r="B25" s="54">
        <v>39692</v>
      </c>
      <c r="C25" s="28">
        <v>111.021036012544</v>
      </c>
      <c r="D25" s="28">
        <v>114.5589063</v>
      </c>
      <c r="E25" s="28">
        <f t="shared" si="0"/>
        <v>3.537870287456002</v>
      </c>
    </row>
    <row r="26" spans="2:8">
      <c r="B26" s="54">
        <v>39722</v>
      </c>
      <c r="C26" s="28">
        <v>108.778825916453</v>
      </c>
      <c r="D26" s="28">
        <v>120.2725473</v>
      </c>
      <c r="E26" s="28">
        <f t="shared" si="0"/>
        <v>11.493721383546998</v>
      </c>
    </row>
    <row r="27" spans="2:8">
      <c r="B27" s="54">
        <v>39753</v>
      </c>
      <c r="C27" s="28">
        <v>105.64615660048401</v>
      </c>
      <c r="D27" s="28">
        <v>125.4329391</v>
      </c>
      <c r="E27" s="28">
        <f t="shared" si="0"/>
        <v>19.786782499515994</v>
      </c>
    </row>
    <row r="28" spans="2:8">
      <c r="B28" s="54">
        <v>39783</v>
      </c>
      <c r="C28" s="28">
        <v>102.11361488719</v>
      </c>
      <c r="D28" s="28">
        <v>124.0192002</v>
      </c>
      <c r="E28" s="28">
        <f t="shared" si="0"/>
        <v>21.905585312810004</v>
      </c>
    </row>
    <row r="29" spans="2:8">
      <c r="B29" s="54">
        <v>39814</v>
      </c>
      <c r="C29" s="28">
        <v>99.210143996030098</v>
      </c>
      <c r="D29" s="28">
        <v>127.03601569999999</v>
      </c>
      <c r="E29" s="28">
        <f t="shared" si="0"/>
        <v>27.825871703969895</v>
      </c>
    </row>
    <row r="30" spans="2:8">
      <c r="B30" s="54">
        <v>39845</v>
      </c>
      <c r="C30" s="28">
        <v>97.769218805143794</v>
      </c>
      <c r="D30" s="28">
        <v>111.6731569</v>
      </c>
      <c r="E30" s="28">
        <f t="shared" si="0"/>
        <v>13.903938094856201</v>
      </c>
    </row>
    <row r="31" spans="2:8">
      <c r="B31" s="54">
        <v>39873</v>
      </c>
      <c r="C31" s="28">
        <v>97.7988044112343</v>
      </c>
      <c r="D31" s="28">
        <v>106.6120121</v>
      </c>
      <c r="E31" s="28">
        <f t="shared" si="0"/>
        <v>8.8132076887657007</v>
      </c>
    </row>
    <row r="32" spans="2:8">
      <c r="B32" s="54">
        <v>39904</v>
      </c>
      <c r="C32" s="28">
        <v>98.641932071722906</v>
      </c>
      <c r="D32" s="28">
        <v>105.43276640000001</v>
      </c>
      <c r="E32" s="28">
        <f t="shared" si="0"/>
        <v>6.7908343282771</v>
      </c>
    </row>
    <row r="33" spans="2:5">
      <c r="B33" s="54">
        <v>39934</v>
      </c>
      <c r="C33" s="28">
        <v>99.8422817913372</v>
      </c>
      <c r="D33" s="28">
        <v>102.9397847</v>
      </c>
      <c r="E33" s="28">
        <f t="shared" si="0"/>
        <v>3.0975029086628041</v>
      </c>
    </row>
    <row r="34" spans="2:5">
      <c r="B34" s="54">
        <v>39965</v>
      </c>
      <c r="C34" s="28">
        <v>101.352257028851</v>
      </c>
      <c r="D34" s="28">
        <v>100.96029369999999</v>
      </c>
      <c r="E34" s="28">
        <f t="shared" si="0"/>
        <v>-0.3919633288510056</v>
      </c>
    </row>
    <row r="35" spans="2:5">
      <c r="B35" s="54">
        <v>39995</v>
      </c>
      <c r="C35" s="28">
        <v>102.124054508082</v>
      </c>
      <c r="D35" s="28">
        <v>101.1624273</v>
      </c>
      <c r="E35" s="28">
        <f t="shared" si="0"/>
        <v>-0.96162720808199253</v>
      </c>
    </row>
    <row r="36" spans="2:5">
      <c r="B36" s="54">
        <v>40026</v>
      </c>
      <c r="C36" s="28">
        <v>102.325181784962</v>
      </c>
      <c r="D36" s="28">
        <v>100.4997272</v>
      </c>
      <c r="E36" s="28">
        <f t="shared" si="0"/>
        <v>-1.825454584962003</v>
      </c>
    </row>
    <row r="37" spans="2:5">
      <c r="B37" s="54">
        <v>40057</v>
      </c>
      <c r="C37" s="28">
        <v>102.80886101013201</v>
      </c>
      <c r="D37" s="28">
        <v>99.166705669999999</v>
      </c>
      <c r="E37" s="28">
        <f t="shared" si="0"/>
        <v>-3.6421553401320068</v>
      </c>
    </row>
    <row r="38" spans="2:5">
      <c r="B38" s="54">
        <v>40087</v>
      </c>
      <c r="C38" s="28">
        <v>103.54278600138601</v>
      </c>
      <c r="D38" s="28">
        <v>97.562973249999999</v>
      </c>
      <c r="E38" s="28">
        <f t="shared" si="0"/>
        <v>-5.9798127513860067</v>
      </c>
    </row>
    <row r="39" spans="2:5">
      <c r="B39" s="54">
        <v>40118</v>
      </c>
      <c r="C39" s="28">
        <v>104.29346615738299</v>
      </c>
      <c r="D39" s="28">
        <v>97.564325220000001</v>
      </c>
      <c r="E39" s="28">
        <f t="shared" si="0"/>
        <v>-6.7291409373829936</v>
      </c>
    </row>
    <row r="40" spans="2:5">
      <c r="B40" s="54">
        <v>40148</v>
      </c>
      <c r="C40" s="28">
        <v>105.721003438651</v>
      </c>
      <c r="D40" s="28">
        <v>100.3152104</v>
      </c>
      <c r="E40" s="28">
        <f t="shared" si="0"/>
        <v>-5.405793038650998</v>
      </c>
    </row>
    <row r="41" spans="2:5">
      <c r="B41" s="54">
        <v>40179</v>
      </c>
      <c r="C41" s="28">
        <v>106.669128002675</v>
      </c>
      <c r="D41" s="28">
        <v>102.50685660000001</v>
      </c>
      <c r="E41" s="28">
        <f t="shared" si="0"/>
        <v>-4.162271402674989</v>
      </c>
    </row>
    <row r="42" spans="2:5">
      <c r="B42" s="54">
        <v>40210</v>
      </c>
      <c r="C42" s="28">
        <v>106.668011042031</v>
      </c>
      <c r="D42" s="28">
        <v>105.2041861</v>
      </c>
      <c r="E42" s="28">
        <f t="shared" si="0"/>
        <v>-1.4638249420309961</v>
      </c>
    </row>
    <row r="43" spans="2:5">
      <c r="B43" s="54">
        <v>40238</v>
      </c>
      <c r="C43" s="28">
        <v>106.45966746059401</v>
      </c>
      <c r="D43" s="28">
        <v>105.92625839999999</v>
      </c>
      <c r="E43" s="28">
        <f t="shared" si="0"/>
        <v>-0.5334090605940105</v>
      </c>
    </row>
    <row r="44" spans="2:5">
      <c r="B44" s="54">
        <v>40269</v>
      </c>
      <c r="C44" s="28">
        <v>105.94199146284799</v>
      </c>
      <c r="D44" s="28">
        <v>106.7315442</v>
      </c>
      <c r="E44" s="28">
        <f t="shared" si="0"/>
        <v>0.78955273715200747</v>
      </c>
    </row>
    <row r="45" spans="2:5">
      <c r="B45" s="54">
        <v>40299</v>
      </c>
      <c r="C45" s="28">
        <v>105.43372755075301</v>
      </c>
      <c r="D45" s="28">
        <v>111.7495617</v>
      </c>
      <c r="E45" s="28">
        <f t="shared" si="0"/>
        <v>6.3158341492469958</v>
      </c>
    </row>
    <row r="46" spans="2:5">
      <c r="B46" s="54">
        <v>40330</v>
      </c>
      <c r="C46" s="28">
        <v>104.728313718793</v>
      </c>
      <c r="D46" s="28">
        <v>113.6692187</v>
      </c>
      <c r="E46" s="28">
        <f t="shared" si="0"/>
        <v>8.9409049812069981</v>
      </c>
    </row>
    <row r="47" spans="2:5">
      <c r="B47" s="54">
        <v>40360</v>
      </c>
      <c r="C47" s="28">
        <v>104.495351765316</v>
      </c>
      <c r="D47" s="28">
        <v>110.1564329</v>
      </c>
      <c r="E47" s="28">
        <f t="shared" si="0"/>
        <v>5.6610811346839967</v>
      </c>
    </row>
    <row r="48" spans="2:5">
      <c r="B48" s="54">
        <v>40391</v>
      </c>
      <c r="C48" s="28">
        <v>104.91875150269099</v>
      </c>
      <c r="D48" s="28">
        <v>108.80772090000001</v>
      </c>
      <c r="E48" s="28">
        <f t="shared" si="0"/>
        <v>3.8889693973090118</v>
      </c>
    </row>
    <row r="49" spans="2:5">
      <c r="B49" s="54">
        <v>40422</v>
      </c>
      <c r="C49" s="28">
        <v>105.571259365694</v>
      </c>
      <c r="D49" s="28">
        <v>108.2344873</v>
      </c>
      <c r="E49" s="28">
        <f t="shared" si="0"/>
        <v>2.6632279343059935</v>
      </c>
    </row>
    <row r="50" spans="2:5">
      <c r="B50" s="54">
        <v>40452</v>
      </c>
      <c r="C50" s="28">
        <v>106.553375199938</v>
      </c>
      <c r="D50" s="28">
        <v>104.9582624</v>
      </c>
      <c r="E50" s="28">
        <f t="shared" si="0"/>
        <v>-1.5951127999380077</v>
      </c>
    </row>
    <row r="51" spans="2:5">
      <c r="B51" s="54">
        <v>40483</v>
      </c>
      <c r="C51" s="28">
        <v>107.812488334148</v>
      </c>
      <c r="D51" s="28">
        <v>106.6863852</v>
      </c>
      <c r="E51" s="28">
        <f t="shared" si="0"/>
        <v>-1.1261031341479963</v>
      </c>
    </row>
    <row r="52" spans="2:5">
      <c r="B52" s="54">
        <v>40513</v>
      </c>
      <c r="C52" s="28">
        <v>108.844612019506</v>
      </c>
      <c r="D52" s="28">
        <v>108.1921084</v>
      </c>
      <c r="E52" s="28">
        <f t="shared" si="0"/>
        <v>-0.65250361950600677</v>
      </c>
    </row>
    <row r="53" spans="2:5">
      <c r="B53" s="54">
        <v>40544</v>
      </c>
      <c r="C53" s="28">
        <v>109.994633779437</v>
      </c>
      <c r="D53" s="28">
        <v>108.3413815</v>
      </c>
      <c r="E53" s="28">
        <f t="shared" si="0"/>
        <v>-1.6532522794369982</v>
      </c>
    </row>
    <row r="54" spans="2:5">
      <c r="B54" s="54">
        <v>40575</v>
      </c>
      <c r="C54" s="28">
        <v>110.44252258335401</v>
      </c>
      <c r="D54" s="28">
        <v>108.2193633</v>
      </c>
      <c r="E54" s="28">
        <f t="shared" si="0"/>
        <v>-2.2231592833540077</v>
      </c>
    </row>
    <row r="55" spans="2:5">
      <c r="B55" s="54">
        <v>40603</v>
      </c>
      <c r="C55" s="28">
        <v>111.131716298969</v>
      </c>
      <c r="D55" s="28">
        <v>106.1628714</v>
      </c>
      <c r="E55" s="28">
        <f t="shared" si="0"/>
        <v>-4.9688448989689959</v>
      </c>
    </row>
    <row r="56" spans="2:5">
      <c r="B56" s="54">
        <v>40634</v>
      </c>
      <c r="C56" s="28">
        <v>111.703619978012</v>
      </c>
      <c r="D56" s="28">
        <v>104.2366743</v>
      </c>
      <c r="E56" s="28">
        <f t="shared" si="0"/>
        <v>-7.4669456780119958</v>
      </c>
    </row>
    <row r="57" spans="2:5">
      <c r="B57" s="54">
        <v>40664</v>
      </c>
      <c r="C57" s="28">
        <v>112.093984495485</v>
      </c>
      <c r="D57" s="28">
        <v>104.3370303</v>
      </c>
      <c r="E57" s="28">
        <f t="shared" si="0"/>
        <v>-7.7569541954850081</v>
      </c>
    </row>
    <row r="58" spans="2:5">
      <c r="B58" s="54">
        <v>40695</v>
      </c>
      <c r="C58" s="28">
        <v>112.623381379096</v>
      </c>
      <c r="D58" s="28">
        <v>104.74876190000001</v>
      </c>
      <c r="E58" s="28">
        <f t="shared" si="0"/>
        <v>-7.8746194790959976</v>
      </c>
    </row>
    <row r="59" spans="2:5">
      <c r="B59" s="54">
        <v>40725</v>
      </c>
      <c r="C59" s="28">
        <v>112.69079869437</v>
      </c>
      <c r="D59" s="28">
        <v>105.5213534</v>
      </c>
      <c r="E59" s="28">
        <f t="shared" si="0"/>
        <v>-7.1694452943700071</v>
      </c>
    </row>
    <row r="60" spans="2:5">
      <c r="B60" s="54">
        <v>40756</v>
      </c>
      <c r="C60" s="28">
        <v>113.010005309856</v>
      </c>
      <c r="D60" s="28">
        <v>105.36979839999999</v>
      </c>
      <c r="E60" s="28">
        <f t="shared" si="0"/>
        <v>-7.6402069098560048</v>
      </c>
    </row>
    <row r="61" spans="2:5">
      <c r="B61" s="54">
        <v>40787</v>
      </c>
      <c r="C61" s="28">
        <v>113.768641493201</v>
      </c>
      <c r="D61" s="28">
        <v>108.6108234</v>
      </c>
      <c r="E61" s="28">
        <f t="shared" si="0"/>
        <v>-5.1578180932010014</v>
      </c>
    </row>
    <row r="62" spans="2:5">
      <c r="B62" s="54">
        <v>40817</v>
      </c>
      <c r="C62" s="28">
        <v>114.765395079783</v>
      </c>
      <c r="D62" s="28">
        <v>108.7913236</v>
      </c>
      <c r="E62" s="28">
        <f t="shared" si="0"/>
        <v>-5.9740714797830066</v>
      </c>
    </row>
    <row r="63" spans="2:5">
      <c r="B63" s="54">
        <v>40848</v>
      </c>
      <c r="C63" s="28">
        <v>115.868233746215</v>
      </c>
      <c r="D63" s="28">
        <v>109.8917802</v>
      </c>
      <c r="E63" s="28">
        <f t="shared" si="0"/>
        <v>-5.9764535462149979</v>
      </c>
    </row>
    <row r="64" spans="2:5">
      <c r="B64" s="54">
        <v>40878</v>
      </c>
      <c r="C64" s="28">
        <v>116.574423961496</v>
      </c>
      <c r="D64" s="28">
        <v>111.940516</v>
      </c>
      <c r="E64" s="28">
        <f t="shared" si="0"/>
        <v>-4.6339079614959928</v>
      </c>
    </row>
    <row r="65" spans="2:5">
      <c r="B65" s="52">
        <v>40909</v>
      </c>
      <c r="C65" s="53">
        <v>116.738058452323</v>
      </c>
      <c r="D65" s="53">
        <v>112.51724710000001</v>
      </c>
      <c r="E65" s="53">
        <f t="shared" si="0"/>
        <v>-4.2208113523229969</v>
      </c>
    </row>
    <row r="66" spans="2:5">
      <c r="B66" s="52">
        <v>40940</v>
      </c>
      <c r="C66" s="53">
        <v>115.939212412988</v>
      </c>
      <c r="D66" s="53">
        <v>110.1056091</v>
      </c>
      <c r="E66" s="53">
        <f t="shared" si="0"/>
        <v>-5.8336033129880036</v>
      </c>
    </row>
    <row r="67" spans="2:5">
      <c r="B67" s="52">
        <v>40969</v>
      </c>
      <c r="C67" s="53">
        <v>115.468326107062</v>
      </c>
      <c r="D67" s="53">
        <v>109.4715985</v>
      </c>
      <c r="E67" s="53">
        <f t="shared" si="0"/>
        <v>-5.9967276070619988</v>
      </c>
    </row>
    <row r="68" spans="2:5">
      <c r="B68" s="52">
        <v>41000</v>
      </c>
      <c r="C68" s="53">
        <v>115.441588512766</v>
      </c>
      <c r="D68" s="53">
        <v>109.8692444</v>
      </c>
      <c r="E68" s="53">
        <f t="shared" si="0"/>
        <v>-5.5723441127660038</v>
      </c>
    </row>
    <row r="69" spans="2:5">
      <c r="B69" s="52">
        <v>41030</v>
      </c>
      <c r="C69" s="53">
        <v>115.125430201085</v>
      </c>
      <c r="D69" s="53">
        <v>113.0930931</v>
      </c>
      <c r="E69" s="53">
        <f>D69-C69</f>
        <v>-2.0323371010849911</v>
      </c>
    </row>
    <row r="70" spans="2:5">
      <c r="B70" s="52">
        <v>41061</v>
      </c>
      <c r="C70" s="53">
        <v>114.708483941209</v>
      </c>
      <c r="D70" s="53">
        <v>115.9845966</v>
      </c>
      <c r="E70" s="53">
        <f>D70-C70</f>
        <v>1.276112658791007</v>
      </c>
    </row>
    <row r="71" spans="2:5">
      <c r="B71" s="52">
        <v>41091</v>
      </c>
      <c r="C71" s="53">
        <v>114.316027809034</v>
      </c>
      <c r="D71" s="53">
        <v>116.2207107</v>
      </c>
      <c r="E71" s="53">
        <f>D71-C71</f>
        <v>1.9046828909660007</v>
      </c>
    </row>
    <row r="72" spans="2:5">
      <c r="B72" s="52">
        <v>41122</v>
      </c>
      <c r="C72" s="53">
        <v>113.86660001181799</v>
      </c>
      <c r="D72" s="53">
        <v>115.3383405</v>
      </c>
      <c r="E72" s="53">
        <f>D72-C72</f>
        <v>1.4717404881820073</v>
      </c>
    </row>
    <row r="73" spans="2:5">
      <c r="B73" s="52">
        <v>41153</v>
      </c>
      <c r="C73" s="53">
        <v>113.303454493793</v>
      </c>
      <c r="D73" s="53">
        <v>112.639017357581</v>
      </c>
      <c r="E73" s="53">
        <f>D73-C73</f>
        <v>-0.66443713621200118</v>
      </c>
    </row>
  </sheetData>
  <hyperlinks>
    <hyperlink ref="H22" location="Contents!B16" display="to contents"/>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119"/>
  <sheetViews>
    <sheetView workbookViewId="0">
      <selection activeCell="N38" sqref="N38"/>
    </sheetView>
  </sheetViews>
  <sheetFormatPr defaultRowHeight="12.75"/>
  <cols>
    <col min="1" max="1" width="9.140625" style="58"/>
    <col min="2" max="2" width="9.85546875" style="58" bestFit="1" customWidth="1"/>
    <col min="3" max="3" width="11.85546875" style="58" bestFit="1" customWidth="1"/>
    <col min="4" max="4" width="9.140625" style="58"/>
    <col min="5" max="5" width="0" style="58" hidden="1" customWidth="1"/>
    <col min="6" max="14" width="9.140625" style="58"/>
    <col min="15" max="15" width="9.85546875" style="58" bestFit="1" customWidth="1"/>
    <col min="16" max="16384" width="9.140625" style="58"/>
  </cols>
  <sheetData>
    <row r="2" spans="1:21">
      <c r="A2" s="56" t="s">
        <v>340</v>
      </c>
      <c r="B2" s="888" t="s">
        <v>1029</v>
      </c>
      <c r="H2" s="888" t="s">
        <v>1029</v>
      </c>
      <c r="M2" s="57"/>
    </row>
    <row r="3" spans="1:21">
      <c r="A3" s="56"/>
      <c r="B3" s="57"/>
      <c r="M3" s="57"/>
    </row>
    <row r="4" spans="1:21">
      <c r="B4" s="59" t="s">
        <v>341</v>
      </c>
      <c r="C4" s="60" t="s">
        <v>840</v>
      </c>
      <c r="D4" s="60" t="s">
        <v>841</v>
      </c>
      <c r="E4" s="61"/>
      <c r="F4" s="887"/>
    </row>
    <row r="5" spans="1:21">
      <c r="B5" s="889">
        <v>37987</v>
      </c>
      <c r="C5" s="690">
        <v>6.6695771802282172E-2</v>
      </c>
      <c r="D5" s="691"/>
      <c r="E5" s="61">
        <v>0</v>
      </c>
      <c r="F5" s="887"/>
      <c r="T5" s="62"/>
      <c r="U5" s="62"/>
    </row>
    <row r="6" spans="1:21">
      <c r="B6" s="889">
        <v>38018</v>
      </c>
      <c r="C6" s="690">
        <v>0.22141698004671109</v>
      </c>
      <c r="D6" s="691"/>
      <c r="E6" s="61">
        <v>0</v>
      </c>
      <c r="F6" s="887"/>
    </row>
    <row r="7" spans="1:21">
      <c r="B7" s="889">
        <v>38047</v>
      </c>
      <c r="C7" s="690">
        <v>0.20051711454654636</v>
      </c>
      <c r="D7" s="691"/>
      <c r="E7" s="61">
        <v>0</v>
      </c>
      <c r="F7" s="887"/>
    </row>
    <row r="8" spans="1:21">
      <c r="B8" s="889">
        <v>38078</v>
      </c>
      <c r="C8" s="690">
        <v>0.17274840968139543</v>
      </c>
      <c r="D8" s="691"/>
      <c r="E8" s="61">
        <v>0</v>
      </c>
      <c r="F8" s="887"/>
      <c r="G8" s="63"/>
    </row>
    <row r="9" spans="1:21">
      <c r="B9" s="889">
        <v>38108</v>
      </c>
      <c r="C9" s="690">
        <v>0.25864621961123063</v>
      </c>
      <c r="D9" s="691"/>
      <c r="E9" s="61">
        <v>0</v>
      </c>
      <c r="F9" s="887"/>
    </row>
    <row r="10" spans="1:21">
      <c r="B10" s="889">
        <v>38139</v>
      </c>
      <c r="C10" s="690">
        <v>0.62770326574993951</v>
      </c>
      <c r="D10" s="691"/>
      <c r="E10" s="61">
        <v>0</v>
      </c>
      <c r="F10" s="887"/>
    </row>
    <row r="11" spans="1:21">
      <c r="B11" s="889">
        <v>38169</v>
      </c>
      <c r="C11" s="690">
        <v>0.71895874482737709</v>
      </c>
      <c r="D11" s="691"/>
      <c r="E11" s="61">
        <v>0</v>
      </c>
      <c r="F11" s="887"/>
    </row>
    <row r="12" spans="1:21">
      <c r="B12" s="889">
        <v>38200</v>
      </c>
      <c r="C12" s="690">
        <v>0.78606363220506537</v>
      </c>
      <c r="D12" s="691"/>
      <c r="E12" s="61">
        <v>0</v>
      </c>
      <c r="F12" s="887"/>
    </row>
    <row r="13" spans="1:21">
      <c r="B13" s="889">
        <v>38231</v>
      </c>
      <c r="C13" s="690">
        <v>0.7909690042103793</v>
      </c>
      <c r="D13" s="691"/>
      <c r="E13" s="61">
        <v>0</v>
      </c>
      <c r="F13" s="887"/>
    </row>
    <row r="14" spans="1:21">
      <c r="B14" s="889">
        <v>38261</v>
      </c>
      <c r="C14" s="690">
        <v>0.79606132538235963</v>
      </c>
      <c r="D14" s="691"/>
      <c r="E14" s="61">
        <v>0</v>
      </c>
      <c r="F14" s="887"/>
    </row>
    <row r="15" spans="1:21">
      <c r="B15" s="889">
        <v>38292</v>
      </c>
      <c r="C15" s="690">
        <v>0.72398562852257042</v>
      </c>
      <c r="D15" s="691">
        <v>0.37240420796873547</v>
      </c>
      <c r="E15" s="61">
        <v>0</v>
      </c>
      <c r="F15" s="887"/>
    </row>
    <row r="16" spans="1:21">
      <c r="B16" s="889">
        <v>38322</v>
      </c>
      <c r="C16" s="690">
        <v>0.42702538233155213</v>
      </c>
      <c r="D16" s="691">
        <v>0.7048539694236039</v>
      </c>
      <c r="E16" s="61">
        <v>0</v>
      </c>
      <c r="F16" s="887"/>
    </row>
    <row r="17" spans="2:14">
      <c r="B17" s="889">
        <v>38353</v>
      </c>
      <c r="C17" s="690">
        <v>0.31047604483055097</v>
      </c>
      <c r="D17" s="691">
        <v>0.74179376285101717</v>
      </c>
      <c r="E17" s="61">
        <v>0</v>
      </c>
      <c r="F17" s="887"/>
    </row>
    <row r="18" spans="2:14">
      <c r="B18" s="889">
        <v>38384</v>
      </c>
      <c r="C18" s="690">
        <v>0.11577283254286141</v>
      </c>
      <c r="D18" s="691">
        <v>0.63190415057762084</v>
      </c>
      <c r="E18" s="61">
        <v>0</v>
      </c>
      <c r="F18" s="887"/>
    </row>
    <row r="19" spans="2:14">
      <c r="B19" s="889">
        <v>38412</v>
      </c>
      <c r="C19" s="690">
        <v>-7.0404369720761098E-2</v>
      </c>
      <c r="D19" s="691">
        <v>0.46346253242059293</v>
      </c>
      <c r="E19" s="61">
        <v>0</v>
      </c>
      <c r="F19" s="887"/>
      <c r="H19" s="921" t="s">
        <v>1048</v>
      </c>
      <c r="I19" s="921"/>
      <c r="J19" s="921"/>
      <c r="K19" s="921"/>
      <c r="L19" s="921"/>
      <c r="M19" s="921"/>
      <c r="N19" s="921"/>
    </row>
    <row r="20" spans="2:14">
      <c r="B20" s="889">
        <v>38443</v>
      </c>
      <c r="C20" s="690">
        <v>-0.25189795270003357</v>
      </c>
      <c r="D20" s="691">
        <v>0.24785168922870809</v>
      </c>
      <c r="E20" s="61">
        <v>0</v>
      </c>
      <c r="F20" s="887"/>
      <c r="H20" s="921"/>
      <c r="I20" s="921"/>
      <c r="J20" s="921"/>
      <c r="K20" s="921"/>
      <c r="L20" s="921"/>
      <c r="M20" s="921"/>
      <c r="N20" s="921"/>
    </row>
    <row r="21" spans="2:14">
      <c r="B21" s="889">
        <v>38473</v>
      </c>
      <c r="C21" s="690">
        <v>-0.34328721734130579</v>
      </c>
      <c r="D21" s="691">
        <v>7.7286704446972818E-2</v>
      </c>
      <c r="E21" s="61">
        <v>0</v>
      </c>
      <c r="F21" s="887"/>
      <c r="H21" s="64" t="s">
        <v>342</v>
      </c>
    </row>
    <row r="22" spans="2:14">
      <c r="B22" s="889">
        <v>38504</v>
      </c>
      <c r="C22" s="690">
        <v>-0.27556269455030863</v>
      </c>
      <c r="D22" s="691">
        <v>-5.5041392445436682E-2</v>
      </c>
      <c r="E22" s="61">
        <v>0</v>
      </c>
      <c r="F22" s="887"/>
    </row>
    <row r="23" spans="2:14">
      <c r="B23" s="889">
        <v>38534</v>
      </c>
      <c r="C23" s="690">
        <v>-0.31347461581512298</v>
      </c>
      <c r="D23" s="691">
        <v>-0.13754774542722095</v>
      </c>
      <c r="E23" s="61">
        <v>0</v>
      </c>
      <c r="F23" s="887"/>
      <c r="H23" s="703" t="s">
        <v>775</v>
      </c>
    </row>
    <row r="24" spans="2:14">
      <c r="B24" s="889">
        <v>38565</v>
      </c>
      <c r="C24" s="690">
        <v>-0.49212529632386171</v>
      </c>
      <c r="D24" s="691">
        <v>-9.4505374160008648E-2</v>
      </c>
      <c r="E24" s="61">
        <v>0</v>
      </c>
      <c r="F24" s="887"/>
      <c r="K24" s="65"/>
    </row>
    <row r="25" spans="2:14">
      <c r="B25" s="889">
        <v>38596</v>
      </c>
      <c r="C25" s="690">
        <v>-0.44187267628131816</v>
      </c>
      <c r="D25" s="691">
        <v>-0.18762758537872459</v>
      </c>
      <c r="E25" s="61">
        <v>0</v>
      </c>
      <c r="F25" s="887"/>
    </row>
    <row r="26" spans="2:14">
      <c r="B26" s="889">
        <v>38626</v>
      </c>
      <c r="C26" s="690">
        <v>-0.44081714908940023</v>
      </c>
      <c r="D26" s="691">
        <v>-0.25711006992586038</v>
      </c>
      <c r="E26" s="61">
        <v>0</v>
      </c>
      <c r="F26" s="887"/>
    </row>
    <row r="27" spans="2:14">
      <c r="B27" s="889">
        <v>38657</v>
      </c>
      <c r="C27" s="690">
        <v>-0.36159619867568127</v>
      </c>
      <c r="D27" s="691">
        <v>-0.33244915009038056</v>
      </c>
      <c r="E27" s="61">
        <v>0</v>
      </c>
      <c r="F27" s="887"/>
    </row>
    <row r="28" spans="2:14">
      <c r="B28" s="889">
        <v>38687</v>
      </c>
      <c r="C28" s="690">
        <v>-0.5388441616528804</v>
      </c>
      <c r="D28" s="691">
        <v>-0.45613440870779054</v>
      </c>
      <c r="E28" s="61">
        <v>0</v>
      </c>
      <c r="F28" s="887"/>
    </row>
    <row r="29" spans="2:14">
      <c r="B29" s="889">
        <v>38718</v>
      </c>
      <c r="C29" s="690">
        <v>-0.64635961962079169</v>
      </c>
      <c r="D29" s="691">
        <v>-0.53996337308838693</v>
      </c>
      <c r="E29" s="61">
        <v>0</v>
      </c>
      <c r="F29" s="887"/>
      <c r="G29" s="66"/>
    </row>
    <row r="30" spans="2:14">
      <c r="B30" s="889">
        <v>38749</v>
      </c>
      <c r="C30" s="690">
        <v>-0.72303418209611148</v>
      </c>
      <c r="D30" s="691">
        <v>-0.64123389458381075</v>
      </c>
      <c r="E30" s="61">
        <v>0</v>
      </c>
      <c r="F30" s="887"/>
      <c r="G30" s="66"/>
    </row>
    <row r="31" spans="2:14">
      <c r="B31" s="889">
        <v>38777</v>
      </c>
      <c r="C31" s="690">
        <v>-0.7446387676955285</v>
      </c>
      <c r="D31" s="691">
        <v>-0.72108998800889734</v>
      </c>
      <c r="E31" s="61">
        <v>0</v>
      </c>
      <c r="F31" s="887"/>
    </row>
    <row r="32" spans="2:14">
      <c r="B32" s="889">
        <v>38808</v>
      </c>
      <c r="C32" s="690">
        <v>-0.99052016306385993</v>
      </c>
      <c r="D32" s="691">
        <v>-0.67334649475337349</v>
      </c>
      <c r="E32" s="61">
        <v>0</v>
      </c>
      <c r="F32" s="887"/>
    </row>
    <row r="33" spans="2:8">
      <c r="B33" s="889">
        <v>38838</v>
      </c>
      <c r="C33" s="690">
        <v>-0.964716717357742</v>
      </c>
      <c r="D33" s="691">
        <v>-0.64900090507196451</v>
      </c>
      <c r="E33" s="61">
        <v>0</v>
      </c>
      <c r="F33" s="887"/>
    </row>
    <row r="34" spans="2:8">
      <c r="B34" s="889">
        <v>38869</v>
      </c>
      <c r="C34" s="690">
        <v>-0.9097352712330995</v>
      </c>
      <c r="D34" s="691">
        <v>-0.57274521848070925</v>
      </c>
      <c r="E34" s="61">
        <v>0</v>
      </c>
      <c r="F34" s="887"/>
    </row>
    <row r="35" spans="2:8">
      <c r="B35" s="889">
        <v>38899</v>
      </c>
      <c r="C35" s="690">
        <v>-0.92240312374091582</v>
      </c>
      <c r="D35" s="691">
        <v>-0.66006615986876971</v>
      </c>
      <c r="E35" s="61">
        <v>0</v>
      </c>
      <c r="F35" s="887"/>
    </row>
    <row r="36" spans="2:8">
      <c r="B36" s="889">
        <v>38930</v>
      </c>
      <c r="C36" s="690">
        <v>-1.1480496831582534</v>
      </c>
      <c r="D36" s="691">
        <v>-0.78273076332816682</v>
      </c>
      <c r="E36" s="61">
        <v>0</v>
      </c>
      <c r="F36" s="887"/>
    </row>
    <row r="37" spans="2:8">
      <c r="B37" s="889">
        <v>38961</v>
      </c>
      <c r="C37" s="690">
        <v>-1.2624756221536353</v>
      </c>
      <c r="D37" s="691">
        <v>-0.97442185199989328</v>
      </c>
      <c r="E37" s="61">
        <v>0</v>
      </c>
      <c r="F37" s="887"/>
    </row>
    <row r="38" spans="2:8">
      <c r="B38" s="889">
        <v>38991</v>
      </c>
      <c r="C38" s="690">
        <v>-1.3280975701225457</v>
      </c>
      <c r="D38" s="691">
        <v>-1.0338865382386238</v>
      </c>
      <c r="E38" s="61">
        <v>0</v>
      </c>
      <c r="F38" s="887"/>
    </row>
    <row r="39" spans="2:8">
      <c r="B39" s="889">
        <v>39022</v>
      </c>
      <c r="C39" s="690">
        <v>-1.4148394002538349</v>
      </c>
      <c r="D39" s="691">
        <v>-1.0764876364561755</v>
      </c>
      <c r="E39" s="61">
        <v>0</v>
      </c>
      <c r="F39" s="887"/>
    </row>
    <row r="40" spans="2:8">
      <c r="B40" s="889">
        <v>39052</v>
      </c>
      <c r="C40" s="690">
        <v>-1.5404435220948358</v>
      </c>
      <c r="D40" s="691">
        <v>-1.0098119224065576</v>
      </c>
      <c r="E40" s="61">
        <v>0</v>
      </c>
      <c r="F40" s="887"/>
      <c r="H40" s="67"/>
    </row>
    <row r="41" spans="2:8">
      <c r="B41" s="889">
        <v>39083</v>
      </c>
      <c r="C41" s="690">
        <v>-1.3505032026989339</v>
      </c>
      <c r="D41" s="691">
        <v>-0.89859048367798589</v>
      </c>
      <c r="E41" s="61">
        <v>0</v>
      </c>
      <c r="F41" s="887"/>
    </row>
    <row r="42" spans="2:8">
      <c r="B42" s="889">
        <v>39114</v>
      </c>
      <c r="C42" s="690">
        <v>-1.2697543448190043</v>
      </c>
      <c r="D42" s="691">
        <v>-0.61389721897599603</v>
      </c>
      <c r="E42" s="61">
        <v>0</v>
      </c>
      <c r="F42" s="887"/>
    </row>
    <row r="43" spans="2:8">
      <c r="B43" s="889">
        <v>39142</v>
      </c>
      <c r="C43" s="690">
        <v>-1.0118980299037554</v>
      </c>
      <c r="D43" s="691">
        <v>-0.61538382851066875</v>
      </c>
      <c r="E43" s="61">
        <v>0</v>
      </c>
      <c r="F43" s="887"/>
    </row>
    <row r="44" spans="2:8">
      <c r="B44" s="889">
        <v>39173</v>
      </c>
      <c r="C44" s="690">
        <v>-0.78246687543768589</v>
      </c>
      <c r="D44" s="691">
        <v>-0.65821343701226864</v>
      </c>
      <c r="E44" s="61">
        <v>0</v>
      </c>
      <c r="F44" s="887"/>
    </row>
    <row r="45" spans="2:8">
      <c r="B45" s="889">
        <v>39203</v>
      </c>
      <c r="C45" s="690">
        <v>-0.75383261352445929</v>
      </c>
      <c r="D45" s="691">
        <v>-0.64304963841132334</v>
      </c>
      <c r="E45" s="61">
        <v>0</v>
      </c>
      <c r="F45" s="887"/>
    </row>
    <row r="46" spans="2:8">
      <c r="B46" s="889">
        <v>39234</v>
      </c>
      <c r="C46" s="690">
        <v>-0.60530191662518706</v>
      </c>
      <c r="D46" s="691">
        <v>-0.63264432416678695</v>
      </c>
      <c r="E46" s="61">
        <v>0</v>
      </c>
      <c r="F46" s="887"/>
    </row>
    <row r="47" spans="2:8">
      <c r="B47" s="889">
        <v>39264</v>
      </c>
      <c r="C47" s="690">
        <v>-0.33187240447171151</v>
      </c>
      <c r="D47" s="691">
        <v>-0.61278078879574505</v>
      </c>
      <c r="E47" s="61">
        <v>0</v>
      </c>
      <c r="F47" s="887"/>
    </row>
    <row r="48" spans="2:8">
      <c r="B48" s="889">
        <v>39295</v>
      </c>
      <c r="C48" s="690">
        <v>-0.10606385526609136</v>
      </c>
      <c r="D48" s="691">
        <v>-0.53027250791262115</v>
      </c>
      <c r="E48" s="61">
        <v>0</v>
      </c>
      <c r="F48" s="887"/>
    </row>
    <row r="49" spans="2:6">
      <c r="B49" s="889">
        <v>39326</v>
      </c>
      <c r="C49" s="690">
        <v>0.1033195590493899</v>
      </c>
      <c r="D49" s="691">
        <v>-0.33211550988434962</v>
      </c>
      <c r="E49" s="61">
        <v>0</v>
      </c>
      <c r="F49" s="887"/>
    </row>
    <row r="50" spans="2:6">
      <c r="B50" s="889">
        <v>39356</v>
      </c>
      <c r="C50" s="690">
        <v>0.2063211592084272</v>
      </c>
      <c r="D50" s="691">
        <v>-6.3527473769842288E-2</v>
      </c>
      <c r="E50" s="61">
        <v>0</v>
      </c>
      <c r="F50" s="887"/>
    </row>
    <row r="51" spans="2:6">
      <c r="B51" s="889">
        <v>39387</v>
      </c>
      <c r="C51" s="690">
        <v>0.30001019482569852</v>
      </c>
      <c r="D51" s="691">
        <v>0.10229638727661286</v>
      </c>
      <c r="E51" s="61">
        <v>0</v>
      </c>
      <c r="F51" s="887"/>
    </row>
    <row r="52" spans="2:6">
      <c r="B52" s="889">
        <v>39417</v>
      </c>
      <c r="C52" s="690">
        <v>0.26541398397846466</v>
      </c>
      <c r="D52" s="691">
        <v>0.33784462274426252</v>
      </c>
      <c r="E52" s="61">
        <v>0</v>
      </c>
      <c r="F52" s="887"/>
    </row>
    <row r="53" spans="2:6">
      <c r="B53" s="889">
        <v>39448</v>
      </c>
      <c r="C53" s="690">
        <v>0.31104331818986164</v>
      </c>
      <c r="D53" s="691">
        <v>0.4282758819736065</v>
      </c>
      <c r="E53" s="61">
        <v>0</v>
      </c>
      <c r="F53" s="887"/>
    </row>
    <row r="54" spans="2:6">
      <c r="B54" s="889">
        <v>39479</v>
      </c>
      <c r="C54" s="690">
        <v>0.74886842297706879</v>
      </c>
      <c r="D54" s="691">
        <v>0.57544342668062731</v>
      </c>
      <c r="E54" s="61">
        <v>0</v>
      </c>
      <c r="F54" s="887"/>
    </row>
    <row r="55" spans="2:6">
      <c r="B55" s="889">
        <v>39508</v>
      </c>
      <c r="C55" s="690">
        <v>0.96818072421605439</v>
      </c>
      <c r="D55" s="691">
        <v>0.73010195883155615</v>
      </c>
      <c r="E55" s="61">
        <v>0</v>
      </c>
      <c r="F55" s="887"/>
    </row>
    <row r="56" spans="2:6">
      <c r="B56" s="889">
        <v>39539</v>
      </c>
      <c r="C56" s="690">
        <v>1.1536217843085719</v>
      </c>
      <c r="D56" s="691">
        <v>0.92267727475873251</v>
      </c>
      <c r="E56" s="61">
        <v>0</v>
      </c>
      <c r="F56" s="887"/>
    </row>
    <row r="57" spans="2:6">
      <c r="B57" s="889">
        <v>39569</v>
      </c>
      <c r="C57" s="690">
        <v>1.421479927241228</v>
      </c>
      <c r="D57" s="691">
        <v>1.1422820192670826</v>
      </c>
      <c r="E57" s="61">
        <v>0</v>
      </c>
      <c r="F57" s="887"/>
    </row>
    <row r="58" spans="2:6">
      <c r="B58" s="889">
        <v>39600</v>
      </c>
      <c r="C58" s="690">
        <v>1.4584445634963161</v>
      </c>
      <c r="D58" s="691">
        <v>1.268863078061347</v>
      </c>
      <c r="E58" s="61">
        <v>0</v>
      </c>
      <c r="F58" s="887"/>
    </row>
    <row r="59" spans="2:6">
      <c r="B59" s="889">
        <v>39630</v>
      </c>
      <c r="C59" s="690">
        <v>1.715581000098898</v>
      </c>
      <c r="D59" s="691">
        <v>1.4850977587125345</v>
      </c>
      <c r="E59" s="61">
        <v>0</v>
      </c>
      <c r="F59" s="887"/>
    </row>
    <row r="60" spans="2:6">
      <c r="B60" s="889">
        <v>39661</v>
      </c>
      <c r="C60" s="690">
        <v>2.0490568234112119</v>
      </c>
      <c r="D60" s="691">
        <v>1.6805501848481836</v>
      </c>
      <c r="E60" s="61">
        <v>0</v>
      </c>
      <c r="F60" s="887"/>
    </row>
    <row r="61" spans="2:6">
      <c r="B61" s="889">
        <v>39692</v>
      </c>
      <c r="C61" s="690">
        <v>2.4110568661610863</v>
      </c>
      <c r="D61" s="691">
        <v>1.8881264412999716</v>
      </c>
      <c r="E61" s="61">
        <v>0</v>
      </c>
      <c r="F61" s="887"/>
    </row>
    <row r="62" spans="2:6">
      <c r="B62" s="889">
        <v>39722</v>
      </c>
      <c r="C62" s="690">
        <v>2.3991270866481482</v>
      </c>
      <c r="D62" s="691">
        <v>1.9928294323678251</v>
      </c>
      <c r="E62" s="61">
        <v>0</v>
      </c>
      <c r="F62" s="887"/>
    </row>
    <row r="63" spans="2:6">
      <c r="B63" s="889">
        <v>39753</v>
      </c>
      <c r="C63" s="690">
        <v>2.5139255602635897</v>
      </c>
      <c r="D63" s="691">
        <v>2.0999730362315607</v>
      </c>
      <c r="E63" s="61">
        <v>0</v>
      </c>
      <c r="F63" s="887"/>
    </row>
    <row r="64" spans="2:6">
      <c r="B64" s="890">
        <v>39783</v>
      </c>
      <c r="C64" s="690">
        <v>2.6628276708593117</v>
      </c>
      <c r="D64" s="691">
        <v>2.1669002137636264</v>
      </c>
      <c r="E64" s="61">
        <v>0</v>
      </c>
      <c r="F64" s="887"/>
    </row>
    <row r="65" spans="2:6">
      <c r="B65" s="889">
        <v>39814</v>
      </c>
      <c r="C65" s="690">
        <v>2.6206687761703442</v>
      </c>
      <c r="D65" s="691">
        <v>2.1893621219377395</v>
      </c>
      <c r="E65" s="61">
        <v>0</v>
      </c>
      <c r="F65" s="887"/>
    </row>
    <row r="66" spans="2:6">
      <c r="B66" s="889">
        <v>39845</v>
      </c>
      <c r="C66" s="690">
        <v>2.4049187109028098</v>
      </c>
      <c r="D66" s="691">
        <v>2.1621217376362156</v>
      </c>
      <c r="E66" s="61">
        <v>0</v>
      </c>
      <c r="F66" s="887"/>
    </row>
    <row r="67" spans="2:6">
      <c r="B67" s="889">
        <v>39873</v>
      </c>
      <c r="C67" s="690">
        <v>1.8315262065841742</v>
      </c>
      <c r="D67" s="691">
        <v>2.1980183144847745</v>
      </c>
      <c r="E67" s="61">
        <v>0</v>
      </c>
      <c r="F67" s="887"/>
    </row>
    <row r="68" spans="2:6">
      <c r="B68" s="889">
        <v>39904</v>
      </c>
      <c r="C68" s="690">
        <v>1.5739708241894941</v>
      </c>
      <c r="D68" s="691">
        <v>2.1706980538357996</v>
      </c>
      <c r="E68" s="61">
        <v>0</v>
      </c>
      <c r="F68" s="887"/>
    </row>
    <row r="69" spans="2:6">
      <c r="B69" s="889">
        <v>39934</v>
      </c>
      <c r="C69" s="690">
        <v>1.2188663309528749</v>
      </c>
      <c r="D69" s="691">
        <v>2.0475301415912632</v>
      </c>
      <c r="E69" s="61">
        <v>0</v>
      </c>
      <c r="F69" s="887"/>
    </row>
    <row r="70" spans="2:6">
      <c r="B70" s="889">
        <v>39965</v>
      </c>
      <c r="C70" s="690">
        <v>1.1444676360910813</v>
      </c>
      <c r="D70" s="691">
        <v>1.8620765342344405</v>
      </c>
      <c r="E70" s="61">
        <v>0</v>
      </c>
      <c r="F70" s="887"/>
    </row>
    <row r="71" spans="2:6">
      <c r="B71" s="889">
        <v>39995</v>
      </c>
      <c r="C71" s="690">
        <v>0.85577962009109509</v>
      </c>
      <c r="D71" s="691">
        <v>1.6456800494900847</v>
      </c>
      <c r="E71" s="61">
        <v>0</v>
      </c>
      <c r="F71" s="887"/>
    </row>
    <row r="72" spans="2:6">
      <c r="B72" s="889">
        <v>40026</v>
      </c>
      <c r="C72" s="690">
        <v>0.5010394459554367</v>
      </c>
      <c r="D72" s="691">
        <v>1.2239107011691661</v>
      </c>
      <c r="E72" s="61">
        <v>0</v>
      </c>
      <c r="F72" s="887"/>
    </row>
    <row r="73" spans="2:6">
      <c r="B73" s="889">
        <v>40057</v>
      </c>
      <c r="C73" s="690">
        <v>0.3839715521330177</v>
      </c>
      <c r="D73" s="691">
        <v>0.90236184987505053</v>
      </c>
      <c r="E73" s="61">
        <v>0</v>
      </c>
      <c r="F73" s="887"/>
    </row>
    <row r="74" spans="2:6">
      <c r="B74" s="889">
        <v>40087</v>
      </c>
      <c r="C74" s="690">
        <v>0.23440368784155366</v>
      </c>
      <c r="D74" s="691">
        <v>0.42047322152080735</v>
      </c>
      <c r="E74" s="61">
        <v>0</v>
      </c>
      <c r="F74" s="887"/>
    </row>
    <row r="75" spans="2:6">
      <c r="B75" s="889">
        <v>40118</v>
      </c>
      <c r="C75" s="690">
        <v>0.19281113173224021</v>
      </c>
      <c r="D75" s="691">
        <v>-2.2833754138895757E-2</v>
      </c>
      <c r="E75" s="61">
        <v>0</v>
      </c>
      <c r="F75" s="887"/>
    </row>
    <row r="76" spans="2:6">
      <c r="B76" s="889">
        <v>40148</v>
      </c>
      <c r="C76" s="690">
        <v>0.15854224455674454</v>
      </c>
      <c r="D76" s="691">
        <v>-0.50234215854061826</v>
      </c>
      <c r="E76" s="61">
        <v>0</v>
      </c>
      <c r="F76" s="887"/>
    </row>
    <row r="77" spans="2:6">
      <c r="B77" s="889">
        <v>40179</v>
      </c>
      <c r="C77" s="690">
        <v>-9.5788313724989565E-3</v>
      </c>
      <c r="D77" s="691">
        <v>-0.83622530855256372</v>
      </c>
      <c r="E77" s="61">
        <v>0</v>
      </c>
      <c r="F77" s="887"/>
    </row>
    <row r="78" spans="2:6">
      <c r="B78" s="889">
        <v>40210</v>
      </c>
      <c r="C78" s="690">
        <v>-0.1637435826566325</v>
      </c>
      <c r="D78" s="691">
        <v>-1.1251945562717487</v>
      </c>
      <c r="E78" s="61">
        <v>0</v>
      </c>
      <c r="F78" s="887"/>
    </row>
    <row r="79" spans="2:6">
      <c r="B79" s="889">
        <v>40238</v>
      </c>
      <c r="C79" s="690">
        <v>-0.2809035075956029</v>
      </c>
      <c r="D79" s="691">
        <v>-1.2216948542592694</v>
      </c>
      <c r="E79" s="61">
        <v>0</v>
      </c>
      <c r="F79" s="887"/>
    </row>
    <row r="80" spans="2:6">
      <c r="B80" s="889">
        <v>40269</v>
      </c>
      <c r="C80" s="690">
        <v>-0.27978910277953084</v>
      </c>
      <c r="D80" s="691">
        <v>-1.371619898492328</v>
      </c>
      <c r="E80" s="61">
        <v>0</v>
      </c>
      <c r="F80" s="887"/>
    </row>
    <row r="81" spans="2:6">
      <c r="B81" s="889">
        <v>40299</v>
      </c>
      <c r="C81" s="690">
        <v>-0.23973733135385147</v>
      </c>
      <c r="D81" s="691">
        <v>-1.6400061505895258</v>
      </c>
      <c r="E81" s="61">
        <v>0</v>
      </c>
      <c r="F81" s="887"/>
    </row>
    <row r="82" spans="2:6">
      <c r="B82" s="889">
        <v>40330</v>
      </c>
      <c r="C82" s="690">
        <v>-0.20835736049677581</v>
      </c>
      <c r="D82" s="691">
        <v>-1.6334283924643991</v>
      </c>
      <c r="E82" s="61">
        <v>0</v>
      </c>
      <c r="F82" s="887"/>
    </row>
    <row r="83" spans="2:6">
      <c r="B83" s="889">
        <v>40360</v>
      </c>
      <c r="C83" s="690">
        <v>-0.20579701977880943</v>
      </c>
      <c r="D83" s="691">
        <v>-1.6476270825449824</v>
      </c>
      <c r="E83" s="61">
        <v>0</v>
      </c>
      <c r="F83" s="887"/>
    </row>
    <row r="84" spans="2:6">
      <c r="B84" s="889">
        <v>40391</v>
      </c>
      <c r="C84" s="690">
        <v>-0.31688243269874544</v>
      </c>
      <c r="D84" s="691">
        <v>-1.5750811771040978</v>
      </c>
      <c r="E84" s="61">
        <v>0</v>
      </c>
      <c r="F84" s="887"/>
    </row>
    <row r="85" spans="2:6">
      <c r="B85" s="889">
        <v>40422</v>
      </c>
      <c r="C85" s="690">
        <v>-0.50420035772402727</v>
      </c>
      <c r="D85" s="691">
        <v>-1.5050427486113704</v>
      </c>
      <c r="E85" s="61">
        <v>0</v>
      </c>
      <c r="F85" s="887"/>
    </row>
    <row r="86" spans="2:6">
      <c r="B86" s="889">
        <v>40452</v>
      </c>
      <c r="C86" s="690">
        <v>-0.53803667327676385</v>
      </c>
      <c r="D86" s="691">
        <v>-1.4705951232454895</v>
      </c>
      <c r="E86" s="61">
        <v>0</v>
      </c>
      <c r="F86" s="887"/>
    </row>
    <row r="87" spans="2:6">
      <c r="B87" s="889">
        <v>40483</v>
      </c>
      <c r="C87" s="690">
        <v>-0.65500748478921555</v>
      </c>
      <c r="D87" s="691">
        <v>-1.3558327360414943</v>
      </c>
      <c r="E87" s="61">
        <v>0</v>
      </c>
      <c r="F87" s="887"/>
    </row>
    <row r="88" spans="2:6">
      <c r="B88" s="889">
        <v>40513</v>
      </c>
      <c r="C88" s="690">
        <v>-0.68953856579699724</v>
      </c>
      <c r="D88" s="691">
        <v>-1.3167673069997525</v>
      </c>
      <c r="E88" s="61">
        <v>0</v>
      </c>
      <c r="F88" s="887"/>
    </row>
    <row r="89" spans="2:6">
      <c r="B89" s="889">
        <v>40544</v>
      </c>
      <c r="C89" s="690">
        <v>-0.87740709206685208</v>
      </c>
      <c r="D89" s="691">
        <v>-1.2050143146659191</v>
      </c>
      <c r="E89" s="61">
        <v>0</v>
      </c>
      <c r="F89" s="887"/>
    </row>
    <row r="90" spans="2:6">
      <c r="B90" s="889">
        <v>40575</v>
      </c>
      <c r="C90" s="690">
        <v>-0.85806114077240259</v>
      </c>
      <c r="D90" s="691">
        <v>-1.100668910184015</v>
      </c>
      <c r="E90" s="61">
        <v>0</v>
      </c>
      <c r="F90" s="887"/>
    </row>
    <row r="91" spans="2:6">
      <c r="B91" s="889">
        <v>40603</v>
      </c>
      <c r="C91" s="690">
        <v>-0.90013678315812118</v>
      </c>
      <c r="D91" s="691">
        <v>-1.0800742296140189</v>
      </c>
      <c r="E91" s="61">
        <v>0</v>
      </c>
      <c r="F91" s="887"/>
    </row>
    <row r="92" spans="2:6">
      <c r="B92" s="889">
        <v>40634</v>
      </c>
      <c r="C92" s="690">
        <v>-1.0136478175742281</v>
      </c>
      <c r="D92" s="691">
        <v>-0.99299563701953186</v>
      </c>
      <c r="E92" s="61">
        <v>0</v>
      </c>
      <c r="F92" s="887"/>
    </row>
    <row r="93" spans="2:6">
      <c r="B93" s="889">
        <v>40664</v>
      </c>
      <c r="C93" s="690">
        <v>-1.1627812915257356</v>
      </c>
      <c r="D93" s="691">
        <v>-0.9307854410445322</v>
      </c>
      <c r="E93" s="61">
        <v>0</v>
      </c>
      <c r="F93" s="887"/>
    </row>
    <row r="94" spans="2:6">
      <c r="B94" s="889">
        <v>40695</v>
      </c>
      <c r="C94" s="690">
        <v>-1.3791703281783472</v>
      </c>
      <c r="D94" s="691">
        <v>-0.80699410135127148</v>
      </c>
      <c r="E94" s="61">
        <v>0</v>
      </c>
      <c r="F94" s="887"/>
    </row>
    <row r="95" spans="2:6">
      <c r="B95" s="889">
        <v>40725</v>
      </c>
      <c r="C95" s="690">
        <v>-1.3770507631775373</v>
      </c>
      <c r="D95" s="691">
        <v>-0.71424423612981125</v>
      </c>
      <c r="E95" s="61">
        <v>0</v>
      </c>
      <c r="F95" s="887"/>
    </row>
    <row r="96" spans="2:6">
      <c r="B96" s="889">
        <v>40756</v>
      </c>
      <c r="C96" s="690">
        <v>-1.2372571284915135</v>
      </c>
      <c r="D96" s="691">
        <v>-0.53154882070724851</v>
      </c>
      <c r="E96" s="61">
        <v>0</v>
      </c>
      <c r="F96" s="887"/>
    </row>
    <row r="97" spans="2:6">
      <c r="B97" s="889">
        <v>40787</v>
      </c>
      <c r="C97" s="690">
        <v>-1.2991826636206647</v>
      </c>
      <c r="D97" s="691">
        <v>-0.34714433425401148</v>
      </c>
      <c r="E97" s="61">
        <v>0</v>
      </c>
      <c r="F97" s="887"/>
    </row>
    <row r="98" spans="2:6">
      <c r="B98" s="889">
        <v>40817</v>
      </c>
      <c r="C98" s="690">
        <v>-1.218006773368657</v>
      </c>
      <c r="D98" s="691">
        <v>-0.16277738920286169</v>
      </c>
      <c r="E98" s="61">
        <v>0</v>
      </c>
      <c r="F98" s="887"/>
    </row>
    <row r="99" spans="2:6">
      <c r="B99" s="889">
        <v>40848</v>
      </c>
      <c r="C99" s="690">
        <v>-1.1778158756395831</v>
      </c>
      <c r="D99" s="691">
        <v>1.5956453780803892E-3</v>
      </c>
      <c r="E99" s="61">
        <v>0</v>
      </c>
      <c r="F99" s="887"/>
    </row>
    <row r="100" spans="2:6">
      <c r="B100" s="889">
        <v>40878</v>
      </c>
      <c r="C100" s="690">
        <v>-0.74537470061979361</v>
      </c>
      <c r="D100" s="691">
        <v>0.14718399997013787</v>
      </c>
      <c r="E100" s="61">
        <v>0</v>
      </c>
      <c r="F100" s="887"/>
    </row>
    <row r="101" spans="2:6">
      <c r="B101" s="889">
        <v>40909</v>
      </c>
      <c r="C101" s="690">
        <v>-0.61962653576186333</v>
      </c>
      <c r="D101" s="691">
        <v>0.27752319514174228</v>
      </c>
      <c r="E101" s="61">
        <v>0</v>
      </c>
      <c r="F101" s="887"/>
    </row>
    <row r="102" spans="2:6">
      <c r="B102" s="889">
        <v>40940</v>
      </c>
      <c r="C102" s="690">
        <v>-0.2534811359546868</v>
      </c>
      <c r="D102" s="691">
        <v>0.39209804836288142</v>
      </c>
      <c r="E102" s="61">
        <v>0</v>
      </c>
      <c r="F102" s="887"/>
    </row>
    <row r="103" spans="2:6">
      <c r="B103" s="889">
        <v>40969</v>
      </c>
      <c r="C103" s="690">
        <v>-2.9486825019778486E-2</v>
      </c>
      <c r="D103" s="691">
        <v>0.41813648975679563</v>
      </c>
      <c r="E103" s="61">
        <v>0</v>
      </c>
      <c r="F103" s="887"/>
    </row>
    <row r="104" spans="2:6">
      <c r="B104" s="889">
        <v>41000</v>
      </c>
      <c r="C104" s="690">
        <v>6.0693763147807708E-2</v>
      </c>
      <c r="D104" s="691">
        <v>0.4905327654755508</v>
      </c>
      <c r="E104" s="61">
        <v>0</v>
      </c>
      <c r="F104" s="887"/>
    </row>
    <row r="105" spans="2:6">
      <c r="B105" s="889">
        <v>41030</v>
      </c>
      <c r="C105" s="690">
        <v>0.15070367905890295</v>
      </c>
      <c r="D105" s="691">
        <v>0.48370044413339097</v>
      </c>
      <c r="E105" s="61">
        <v>0</v>
      </c>
      <c r="F105" s="887"/>
    </row>
    <row r="106" spans="2:6">
      <c r="B106" s="889">
        <v>41061</v>
      </c>
      <c r="C106" s="690">
        <v>0.21110983203651379</v>
      </c>
      <c r="D106" s="691">
        <v>0.39711701272815186</v>
      </c>
      <c r="E106" s="61">
        <v>0</v>
      </c>
      <c r="F106" s="887"/>
    </row>
    <row r="107" spans="2:6">
      <c r="B107" s="889">
        <v>41091</v>
      </c>
      <c r="C107" s="690">
        <v>0.17766916331380619</v>
      </c>
      <c r="D107" s="691">
        <v>0.37038869799060875</v>
      </c>
      <c r="E107" s="61">
        <v>0</v>
      </c>
      <c r="F107" s="887"/>
    </row>
    <row r="108" spans="2:6">
      <c r="B108" s="889">
        <v>41122</v>
      </c>
      <c r="C108" s="690">
        <v>0.11155255244700536</v>
      </c>
      <c r="D108" s="691">
        <v>0.29890924591794088</v>
      </c>
      <c r="E108" s="61">
        <v>0</v>
      </c>
      <c r="F108" s="887"/>
    </row>
    <row r="109" spans="2:6">
      <c r="B109" s="889">
        <v>41153</v>
      </c>
      <c r="C109" s="690">
        <v>-8.0298922351230442E-2</v>
      </c>
      <c r="D109" s="691">
        <v>0.30241671703450562</v>
      </c>
      <c r="E109" s="61">
        <v>0</v>
      </c>
      <c r="F109" s="887"/>
    </row>
    <row r="110" spans="2:6">
      <c r="B110" s="889">
        <v>41183</v>
      </c>
      <c r="C110" s="691"/>
      <c r="D110" s="691">
        <v>0.23847233621008812</v>
      </c>
      <c r="E110" s="61">
        <v>3</v>
      </c>
      <c r="F110" s="887"/>
    </row>
    <row r="111" spans="2:6">
      <c r="B111" s="889">
        <v>41214</v>
      </c>
      <c r="C111" s="691"/>
      <c r="D111" s="691">
        <v>0.16348266150833696</v>
      </c>
      <c r="E111" s="61">
        <v>3</v>
      </c>
      <c r="F111" s="887"/>
    </row>
    <row r="112" spans="2:6">
      <c r="B112" s="889">
        <v>41244</v>
      </c>
      <c r="C112" s="691"/>
      <c r="D112" s="691">
        <v>0.13226364489031447</v>
      </c>
      <c r="E112" s="61">
        <v>3</v>
      </c>
      <c r="F112" s="887"/>
    </row>
    <row r="113" spans="2:6">
      <c r="B113" s="889">
        <v>41275</v>
      </c>
      <c r="C113" s="691"/>
      <c r="D113" s="691">
        <v>0.11147059560016158</v>
      </c>
      <c r="E113" s="61">
        <v>3</v>
      </c>
      <c r="F113" s="887"/>
    </row>
    <row r="114" spans="2:6">
      <c r="B114" s="889">
        <v>41306</v>
      </c>
      <c r="C114" s="691"/>
      <c r="D114" s="691">
        <v>0.10422208879099092</v>
      </c>
      <c r="E114" s="61">
        <v>3</v>
      </c>
      <c r="F114" s="887"/>
    </row>
    <row r="115" spans="2:6">
      <c r="B115" s="889">
        <v>41334</v>
      </c>
      <c r="C115" s="691"/>
      <c r="D115" s="691">
        <v>0.12672931934930171</v>
      </c>
      <c r="E115" s="61">
        <v>3</v>
      </c>
      <c r="F115" s="887"/>
    </row>
    <row r="116" spans="2:6">
      <c r="B116" s="889">
        <v>41365</v>
      </c>
      <c r="C116" s="691"/>
      <c r="D116" s="691">
        <v>6.2032540664594508E-2</v>
      </c>
      <c r="E116" s="61">
        <v>3</v>
      </c>
      <c r="F116" s="887"/>
    </row>
    <row r="117" spans="2:6">
      <c r="B117" s="889">
        <v>41395</v>
      </c>
      <c r="C117" s="691"/>
      <c r="D117" s="691">
        <v>8.0982896573678881E-2</v>
      </c>
      <c r="E117" s="61">
        <v>3</v>
      </c>
      <c r="F117" s="887"/>
    </row>
    <row r="118" spans="2:6">
      <c r="B118" s="889">
        <v>41426</v>
      </c>
      <c r="C118" s="691"/>
      <c r="D118" s="691">
        <v>7.056166910194836E-2</v>
      </c>
      <c r="E118" s="61">
        <v>3</v>
      </c>
      <c r="F118" s="887"/>
    </row>
    <row r="119" spans="2:6">
      <c r="B119" s="889">
        <v>41456</v>
      </c>
      <c r="C119" s="691"/>
      <c r="D119" s="691">
        <v>-3.2856995393492819E-4</v>
      </c>
      <c r="E119" s="61">
        <v>3</v>
      </c>
      <c r="F119" s="887"/>
    </row>
  </sheetData>
  <mergeCells count="1">
    <mergeCell ref="H19:N20"/>
  </mergeCells>
  <hyperlinks>
    <hyperlink ref="H23" location="Contents!B17" display="to contents"/>
  </hyperlinks>
  <pageMargins left="0.75" right="0.75" top="1" bottom="1" header="0.5" footer="0.5"/>
  <pageSetup paperSize="9" orientation="portrait"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28"/>
  <sheetViews>
    <sheetView workbookViewId="0">
      <selection activeCell="P33" sqref="P33"/>
    </sheetView>
  </sheetViews>
  <sheetFormatPr defaultRowHeight="15"/>
  <cols>
    <col min="1" max="1" width="10.85546875" style="34" customWidth="1"/>
    <col min="2" max="2" width="18.42578125" style="34" customWidth="1"/>
    <col min="3" max="16384" width="9.140625" style="34"/>
  </cols>
  <sheetData>
    <row r="2" spans="1:13">
      <c r="A2" s="3" t="s">
        <v>340</v>
      </c>
      <c r="B2" s="31" t="s">
        <v>959</v>
      </c>
      <c r="H2" s="414"/>
      <c r="I2" s="414"/>
      <c r="J2" s="414"/>
    </row>
    <row r="3" spans="1:13">
      <c r="B3" s="926" t="s">
        <v>842</v>
      </c>
      <c r="C3" s="926"/>
      <c r="D3" s="926"/>
      <c r="E3" s="926"/>
      <c r="F3" s="926"/>
      <c r="G3" s="926"/>
    </row>
    <row r="4" spans="1:13">
      <c r="B4" s="926"/>
      <c r="C4" s="926"/>
      <c r="D4" s="926"/>
      <c r="E4" s="926"/>
      <c r="F4" s="926"/>
      <c r="G4" s="926"/>
      <c r="H4" s="812"/>
      <c r="I4" s="812"/>
      <c r="J4" s="812"/>
      <c r="K4" s="812"/>
      <c r="L4" s="812"/>
      <c r="M4" s="2" t="s">
        <v>984</v>
      </c>
    </row>
    <row r="5" spans="1:13">
      <c r="B5" s="927"/>
      <c r="C5" s="650">
        <v>2011</v>
      </c>
      <c r="D5" s="650">
        <v>2012</v>
      </c>
      <c r="E5" s="925" t="s">
        <v>843</v>
      </c>
      <c r="F5" s="925"/>
      <c r="G5" s="925"/>
      <c r="H5" s="925" t="s">
        <v>844</v>
      </c>
      <c r="I5" s="925"/>
      <c r="J5" s="925"/>
      <c r="K5" s="925" t="s">
        <v>845</v>
      </c>
      <c r="L5" s="925"/>
      <c r="M5" s="925"/>
    </row>
    <row r="6" spans="1:13">
      <c r="B6" s="927"/>
      <c r="C6" s="650" t="s">
        <v>846</v>
      </c>
      <c r="D6" s="650" t="s">
        <v>847</v>
      </c>
      <c r="E6" s="650" t="s">
        <v>981</v>
      </c>
      <c r="F6" s="650" t="s">
        <v>982</v>
      </c>
      <c r="G6" s="650" t="s">
        <v>983</v>
      </c>
      <c r="H6" s="650" t="s">
        <v>981</v>
      </c>
      <c r="I6" s="650" t="s">
        <v>982</v>
      </c>
      <c r="J6" s="650" t="s">
        <v>983</v>
      </c>
      <c r="K6" s="650" t="s">
        <v>981</v>
      </c>
      <c r="L6" s="650" t="s">
        <v>982</v>
      </c>
      <c r="M6" s="650" t="s">
        <v>983</v>
      </c>
    </row>
    <row r="7" spans="1:13">
      <c r="B7" s="417" t="s">
        <v>848</v>
      </c>
      <c r="C7" s="846">
        <v>13.6</v>
      </c>
      <c r="D7" s="846">
        <v>11.1</v>
      </c>
      <c r="E7" s="846">
        <v>-3.4</v>
      </c>
      <c r="F7" s="846">
        <v>5.9</v>
      </c>
      <c r="G7" s="846">
        <v>14.6</v>
      </c>
      <c r="H7" s="846">
        <v>-2.8</v>
      </c>
      <c r="I7" s="846">
        <v>5.4</v>
      </c>
      <c r="J7" s="846">
        <v>13.9</v>
      </c>
      <c r="K7" s="846">
        <v>-2.2000000000000002</v>
      </c>
      <c r="L7" s="846">
        <v>6.8</v>
      </c>
      <c r="M7" s="846">
        <v>15.1</v>
      </c>
    </row>
    <row r="8" spans="1:13">
      <c r="B8" s="418" t="s">
        <v>849</v>
      </c>
      <c r="C8" s="846">
        <v>7.3</v>
      </c>
      <c r="D8" s="846">
        <v>5.3</v>
      </c>
      <c r="E8" s="846">
        <v>-1.7</v>
      </c>
      <c r="F8" s="846">
        <v>2.5</v>
      </c>
      <c r="G8" s="846">
        <v>5.5</v>
      </c>
      <c r="H8" s="846">
        <v>-1.3</v>
      </c>
      <c r="I8" s="846">
        <v>1.9</v>
      </c>
      <c r="J8" s="846">
        <v>4.4000000000000004</v>
      </c>
      <c r="K8" s="846">
        <v>-1</v>
      </c>
      <c r="L8" s="846">
        <v>2.1</v>
      </c>
      <c r="M8" s="846">
        <v>4</v>
      </c>
    </row>
    <row r="9" spans="1:13">
      <c r="B9" s="417" t="s">
        <v>850</v>
      </c>
      <c r="C9" s="846">
        <v>47.9</v>
      </c>
      <c r="D9" s="846">
        <v>44.1</v>
      </c>
      <c r="E9" s="846">
        <v>19.399999999999999</v>
      </c>
      <c r="F9" s="846">
        <v>34.799999999999997</v>
      </c>
      <c r="G9" s="846">
        <v>49.7</v>
      </c>
      <c r="H9" s="846">
        <v>19.5</v>
      </c>
      <c r="I9" s="846">
        <v>33.6</v>
      </c>
      <c r="J9" s="846">
        <v>49</v>
      </c>
      <c r="K9" s="846">
        <v>21</v>
      </c>
      <c r="L9" s="846">
        <v>36.299999999999997</v>
      </c>
      <c r="M9" s="846">
        <v>51.8</v>
      </c>
    </row>
    <row r="10" spans="1:13">
      <c r="B10" s="417" t="s">
        <v>851</v>
      </c>
      <c r="C10" s="846">
        <v>88.5</v>
      </c>
      <c r="D10" s="846">
        <v>90.5</v>
      </c>
      <c r="E10" s="846">
        <v>57.2</v>
      </c>
      <c r="F10" s="846">
        <v>78.8</v>
      </c>
      <c r="G10" s="846">
        <v>100.7</v>
      </c>
      <c r="H10" s="846">
        <v>57.5</v>
      </c>
      <c r="I10" s="846">
        <v>78.599999999999994</v>
      </c>
      <c r="J10" s="846">
        <v>104</v>
      </c>
      <c r="K10" s="846">
        <v>59.8</v>
      </c>
      <c r="L10" s="846">
        <v>83.2</v>
      </c>
      <c r="M10" s="846">
        <v>112.9</v>
      </c>
    </row>
    <row r="11" spans="1:13">
      <c r="B11" s="417" t="s">
        <v>852</v>
      </c>
      <c r="C11" s="846">
        <v>-40.5</v>
      </c>
      <c r="D11" s="846">
        <v>-46.4</v>
      </c>
      <c r="E11" s="846">
        <v>-37.799999999999997</v>
      </c>
      <c r="F11" s="846">
        <v>-44</v>
      </c>
      <c r="G11" s="846">
        <v>-51</v>
      </c>
      <c r="H11" s="846">
        <v>-38</v>
      </c>
      <c r="I11" s="846">
        <v>-44.9</v>
      </c>
      <c r="J11" s="846">
        <v>-55</v>
      </c>
      <c r="K11" s="846">
        <v>-38.700000000000003</v>
      </c>
      <c r="L11" s="846">
        <v>-46.9</v>
      </c>
      <c r="M11" s="846">
        <v>-61</v>
      </c>
    </row>
    <row r="12" spans="1:13">
      <c r="B12" s="417" t="s">
        <v>853</v>
      </c>
      <c r="C12" s="846">
        <v>-6.4</v>
      </c>
      <c r="D12" s="846">
        <v>-7.6</v>
      </c>
      <c r="E12" s="846">
        <v>-7.1</v>
      </c>
      <c r="F12" s="846">
        <v>-7.4</v>
      </c>
      <c r="G12" s="846">
        <v>-7.5</v>
      </c>
      <c r="H12" s="846">
        <v>-7.1</v>
      </c>
      <c r="I12" s="846">
        <v>-7.5</v>
      </c>
      <c r="J12" s="846">
        <v>-7.7</v>
      </c>
      <c r="K12" s="846">
        <v>-7.7</v>
      </c>
      <c r="L12" s="846">
        <v>-8.3000000000000007</v>
      </c>
      <c r="M12" s="846">
        <v>-8.9</v>
      </c>
    </row>
    <row r="13" spans="1:13" ht="25.5">
      <c r="B13" s="417" t="s">
        <v>854</v>
      </c>
      <c r="C13" s="846">
        <v>-27.9</v>
      </c>
      <c r="D13" s="846">
        <v>-25.4</v>
      </c>
      <c r="E13" s="846">
        <v>-15.7</v>
      </c>
      <c r="F13" s="846">
        <v>-21.5</v>
      </c>
      <c r="G13" s="585">
        <v>-27.5</v>
      </c>
      <c r="H13" s="846">
        <v>-15.1</v>
      </c>
      <c r="I13" s="846">
        <v>-20.7</v>
      </c>
      <c r="J13" s="846">
        <v>-27.4</v>
      </c>
      <c r="K13" s="846">
        <v>-15.5</v>
      </c>
      <c r="L13" s="846">
        <v>-21.2</v>
      </c>
      <c r="M13" s="846">
        <v>-27.8</v>
      </c>
    </row>
    <row r="14" spans="1:13" ht="25.5">
      <c r="B14" s="891" t="s">
        <v>1030</v>
      </c>
      <c r="C14" s="846">
        <v>-13.3</v>
      </c>
      <c r="D14" s="846">
        <v>-11.5</v>
      </c>
      <c r="E14" s="846">
        <v>-0.3</v>
      </c>
      <c r="F14" s="846">
        <v>-6.2</v>
      </c>
      <c r="G14" s="846">
        <v>-13</v>
      </c>
      <c r="H14" s="846">
        <v>2</v>
      </c>
      <c r="I14" s="846">
        <v>-5.0999999999999996</v>
      </c>
      <c r="J14" s="846">
        <v>-12</v>
      </c>
      <c r="K14" s="846">
        <v>0.6</v>
      </c>
      <c r="L14" s="846">
        <v>-7</v>
      </c>
      <c r="M14" s="846">
        <v>-16</v>
      </c>
    </row>
    <row r="15" spans="1:13" ht="51">
      <c r="B15" s="891" t="s">
        <v>1031</v>
      </c>
      <c r="C15" s="846">
        <v>-2.2000000000000002</v>
      </c>
      <c r="D15" s="846">
        <v>-1.4</v>
      </c>
      <c r="E15" s="846">
        <v>3.1</v>
      </c>
      <c r="F15" s="846">
        <v>-1.9</v>
      </c>
      <c r="G15" s="846">
        <v>-7.4</v>
      </c>
      <c r="H15" s="846">
        <v>4.7</v>
      </c>
      <c r="I15" s="846">
        <v>-2.2999999999999998</v>
      </c>
      <c r="J15" s="846">
        <v>-7.6</v>
      </c>
      <c r="K15" s="846">
        <v>1.5</v>
      </c>
      <c r="L15" s="846">
        <v>-5.2</v>
      </c>
      <c r="M15" s="846">
        <v>-13.1</v>
      </c>
    </row>
    <row r="16" spans="1:13" ht="25.5">
      <c r="B16" s="417" t="s">
        <v>855</v>
      </c>
      <c r="C16" s="846">
        <v>9.1</v>
      </c>
      <c r="D16" s="846">
        <v>8.8000000000000007</v>
      </c>
      <c r="E16" s="846">
        <v>4.5999999999999996</v>
      </c>
      <c r="F16" s="846">
        <v>4.7</v>
      </c>
      <c r="G16" s="846">
        <v>4.8</v>
      </c>
      <c r="H16" s="846">
        <v>4.0999999999999996</v>
      </c>
      <c r="I16" s="846">
        <v>3.2</v>
      </c>
      <c r="J16" s="846">
        <v>3.5</v>
      </c>
      <c r="K16" s="846">
        <v>1.6</v>
      </c>
      <c r="L16" s="846">
        <v>1.7</v>
      </c>
      <c r="M16" s="846">
        <v>-1.3</v>
      </c>
    </row>
    <row r="17" spans="2:13">
      <c r="B17" s="417" t="s">
        <v>856</v>
      </c>
      <c r="C17" s="846">
        <v>-12.9</v>
      </c>
      <c r="D17" s="846">
        <v>-14.1</v>
      </c>
      <c r="E17" s="846">
        <v>0</v>
      </c>
      <c r="F17" s="846">
        <v>-7.1</v>
      </c>
      <c r="G17" s="846">
        <v>-12.8</v>
      </c>
      <c r="H17" s="846">
        <v>0.2</v>
      </c>
      <c r="I17" s="846">
        <v>-7</v>
      </c>
      <c r="J17" s="846">
        <v>-12.7</v>
      </c>
      <c r="K17" s="846">
        <v>-0.6</v>
      </c>
      <c r="L17" s="846">
        <v>-7.4</v>
      </c>
      <c r="M17" s="846">
        <v>-13</v>
      </c>
    </row>
    <row r="18" spans="2:13" ht="25.5">
      <c r="B18" s="417" t="s">
        <v>857</v>
      </c>
      <c r="C18" s="846">
        <v>1.7</v>
      </c>
      <c r="D18" s="846">
        <v>3.9</v>
      </c>
      <c r="E18" s="846">
        <v>-1.4</v>
      </c>
      <c r="F18" s="846">
        <v>0.5</v>
      </c>
      <c r="G18" s="846">
        <v>0.6</v>
      </c>
      <c r="H18" s="846">
        <v>0.5</v>
      </c>
      <c r="I18" s="846">
        <v>1.4</v>
      </c>
      <c r="J18" s="846">
        <v>1.6</v>
      </c>
      <c r="K18" s="846">
        <v>0.5</v>
      </c>
      <c r="L18" s="846">
        <v>0.5</v>
      </c>
      <c r="M18" s="846">
        <v>1.3</v>
      </c>
    </row>
    <row r="19" spans="2:13">
      <c r="B19" s="417" t="s">
        <v>858</v>
      </c>
      <c r="C19" s="846">
        <v>-11.1</v>
      </c>
      <c r="D19" s="846">
        <v>-10</v>
      </c>
      <c r="E19" s="846">
        <v>-3.4</v>
      </c>
      <c r="F19" s="846">
        <v>-4.3</v>
      </c>
      <c r="G19" s="846">
        <v>-5.6</v>
      </c>
      <c r="H19" s="846">
        <v>-2.8</v>
      </c>
      <c r="I19" s="846">
        <v>-2.8</v>
      </c>
      <c r="J19" s="846">
        <v>-4.5</v>
      </c>
      <c r="K19" s="846">
        <v>-0.9</v>
      </c>
      <c r="L19" s="846">
        <v>-1.8</v>
      </c>
      <c r="M19" s="846">
        <v>-3</v>
      </c>
    </row>
    <row r="20" spans="2:13">
      <c r="B20" s="417" t="s">
        <v>859</v>
      </c>
      <c r="C20" s="846">
        <v>0.3</v>
      </c>
      <c r="D20" s="846">
        <v>-0.3</v>
      </c>
      <c r="E20" s="846">
        <v>-3.7</v>
      </c>
      <c r="F20" s="846">
        <v>-0.3</v>
      </c>
      <c r="G20" s="846">
        <v>1.6</v>
      </c>
      <c r="H20" s="846">
        <v>-0.8</v>
      </c>
      <c r="I20" s="846">
        <v>0.3</v>
      </c>
      <c r="J20" s="846">
        <v>1.9</v>
      </c>
      <c r="K20" s="846">
        <v>-1.6</v>
      </c>
      <c r="L20" s="846">
        <v>-0.3</v>
      </c>
      <c r="M20" s="846">
        <v>-0.9</v>
      </c>
    </row>
    <row r="21" spans="2:13">
      <c r="B21" s="418" t="s">
        <v>849</v>
      </c>
      <c r="C21" s="422">
        <v>2E-3</v>
      </c>
      <c r="D21" s="422">
        <v>-1E-3</v>
      </c>
      <c r="E21" s="422">
        <v>-1.9E-2</v>
      </c>
      <c r="F21" s="422">
        <v>-1E-3</v>
      </c>
      <c r="G21" s="422">
        <v>6.0000000000000001E-3</v>
      </c>
      <c r="H21" s="422">
        <v>-4.0000000000000001E-3</v>
      </c>
      <c r="I21" s="422">
        <v>1E-3</v>
      </c>
      <c r="J21" s="422">
        <v>6.0000000000000001E-3</v>
      </c>
      <c r="K21" s="846">
        <v>-0.7</v>
      </c>
      <c r="L21" s="422">
        <v>-1E-3</v>
      </c>
      <c r="M21" s="422">
        <v>-2E-3</v>
      </c>
    </row>
    <row r="22" spans="2:13" ht="25.5">
      <c r="B22" s="417" t="s">
        <v>860</v>
      </c>
      <c r="C22" s="846">
        <v>-0.3</v>
      </c>
      <c r="D22" s="846">
        <v>0.3</v>
      </c>
      <c r="E22" s="846">
        <v>3.7</v>
      </c>
      <c r="F22" s="846">
        <v>0.3</v>
      </c>
      <c r="G22" s="846">
        <v>-1.6</v>
      </c>
      <c r="H22" s="846">
        <v>0.8</v>
      </c>
      <c r="I22" s="846">
        <v>-0.3</v>
      </c>
      <c r="J22" s="846">
        <v>-1.9</v>
      </c>
      <c r="K22" s="846">
        <v>1.6</v>
      </c>
      <c r="L22" s="846">
        <v>0.3</v>
      </c>
      <c r="M22" s="846">
        <v>0.9</v>
      </c>
    </row>
    <row r="23" spans="2:13">
      <c r="B23" s="419" t="s">
        <v>861</v>
      </c>
      <c r="C23" s="419"/>
      <c r="D23" s="419"/>
      <c r="E23" s="419"/>
      <c r="F23" s="419"/>
      <c r="G23" s="419"/>
      <c r="H23" s="419"/>
      <c r="I23" s="419"/>
      <c r="J23" s="419"/>
      <c r="K23" s="419"/>
      <c r="L23" s="419"/>
      <c r="M23" s="419"/>
    </row>
    <row r="24" spans="2:13">
      <c r="B24" s="923" t="s">
        <v>862</v>
      </c>
      <c r="C24" s="922">
        <v>107.5</v>
      </c>
      <c r="D24" s="922">
        <v>105.8</v>
      </c>
      <c r="E24" s="922">
        <v>102</v>
      </c>
      <c r="F24" s="922">
        <v>106</v>
      </c>
      <c r="G24" s="922">
        <v>106</v>
      </c>
      <c r="H24" s="922">
        <v>102.7</v>
      </c>
      <c r="I24" s="922">
        <v>106.1</v>
      </c>
      <c r="J24" s="922">
        <v>106.1</v>
      </c>
      <c r="K24" s="922">
        <v>103.7</v>
      </c>
      <c r="L24" s="922">
        <v>107.6</v>
      </c>
      <c r="M24" s="922">
        <v>107.6</v>
      </c>
    </row>
    <row r="25" spans="2:13">
      <c r="B25" s="924"/>
      <c r="C25" s="922"/>
      <c r="D25" s="922"/>
      <c r="E25" s="922"/>
      <c r="F25" s="922"/>
      <c r="G25" s="922"/>
      <c r="H25" s="922"/>
      <c r="I25" s="922"/>
      <c r="J25" s="922"/>
      <c r="K25" s="922"/>
      <c r="L25" s="922"/>
      <c r="M25" s="922"/>
    </row>
    <row r="26" spans="2:13">
      <c r="B26" s="64" t="s">
        <v>342</v>
      </c>
    </row>
    <row r="27" spans="2:13">
      <c r="B27" s="58"/>
    </row>
    <row r="28" spans="2:13">
      <c r="B28" s="703" t="s">
        <v>775</v>
      </c>
    </row>
  </sheetData>
  <mergeCells count="18">
    <mergeCell ref="K24:K25"/>
    <mergeCell ref="L24:L25"/>
    <mergeCell ref="K5:M5"/>
    <mergeCell ref="B4:G4"/>
    <mergeCell ref="B3:G3"/>
    <mergeCell ref="B5:B6"/>
    <mergeCell ref="E5:G5"/>
    <mergeCell ref="H5:J5"/>
    <mergeCell ref="M24:M25"/>
    <mergeCell ref="B24:B25"/>
    <mergeCell ref="C24:C25"/>
    <mergeCell ref="D24:D25"/>
    <mergeCell ref="E24:E25"/>
    <mergeCell ref="F24:F25"/>
    <mergeCell ref="G24:G25"/>
    <mergeCell ref="H24:H25"/>
    <mergeCell ref="I24:I25"/>
    <mergeCell ref="J24:J25"/>
  </mergeCells>
  <hyperlinks>
    <hyperlink ref="B28" location="Contents!B18" display="to contents"/>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6"/>
  <sheetViews>
    <sheetView workbookViewId="0">
      <selection activeCell="L28" sqref="L28"/>
    </sheetView>
  </sheetViews>
  <sheetFormatPr defaultRowHeight="12.75"/>
  <cols>
    <col min="1" max="1" width="9.140625" style="68"/>
    <col min="2" max="2" width="31.140625" style="68" customWidth="1"/>
    <col min="3" max="3" width="9.140625" style="68"/>
    <col min="4" max="5" width="11.5703125" style="68" bestFit="1" customWidth="1"/>
    <col min="6" max="7" width="9.140625" style="68"/>
    <col min="8" max="8" width="10.85546875" style="68" bestFit="1" customWidth="1"/>
    <col min="9" max="9" width="12.85546875" style="68" customWidth="1"/>
    <col min="10" max="10" width="10.85546875" style="68" bestFit="1" customWidth="1"/>
    <col min="11" max="11" width="15.28515625" style="68" bestFit="1" customWidth="1"/>
    <col min="12" max="12" width="9.5703125" style="68" customWidth="1"/>
    <col min="13" max="13" width="9.5703125" style="68" bestFit="1" customWidth="1"/>
    <col min="14" max="16384" width="9.140625" style="68"/>
  </cols>
  <sheetData>
    <row r="2" spans="1:17">
      <c r="A2" s="68" t="s">
        <v>340</v>
      </c>
      <c r="B2" s="69" t="s">
        <v>961</v>
      </c>
    </row>
    <row r="4" spans="1:17" s="69" customFormat="1">
      <c r="B4" s="601" t="s">
        <v>863</v>
      </c>
      <c r="C4" s="602">
        <v>2004</v>
      </c>
      <c r="D4" s="602">
        <v>2005</v>
      </c>
      <c r="E4" s="602">
        <v>2006</v>
      </c>
      <c r="F4" s="602">
        <v>2007</v>
      </c>
      <c r="G4" s="602">
        <v>2008</v>
      </c>
      <c r="H4" s="602">
        <v>2009</v>
      </c>
      <c r="I4" s="602">
        <v>2010</v>
      </c>
      <c r="J4" s="602">
        <v>2011</v>
      </c>
      <c r="K4" s="603">
        <v>41183</v>
      </c>
      <c r="N4" s="656"/>
    </row>
    <row r="5" spans="1:17">
      <c r="B5" s="604" t="s">
        <v>864</v>
      </c>
      <c r="C5" s="70">
        <v>28.110352310626187</v>
      </c>
      <c r="D5" s="70">
        <v>27.209313809675479</v>
      </c>
      <c r="E5" s="70">
        <v>36.382379969973272</v>
      </c>
      <c r="F5" s="70">
        <v>36.030375272942116</v>
      </c>
      <c r="G5" s="71">
        <v>39.040880489823934</v>
      </c>
      <c r="H5" s="71">
        <v>44.02317381116859</v>
      </c>
      <c r="I5" s="71">
        <v>38.884377573999281</v>
      </c>
      <c r="J5" s="71">
        <v>35.370213480839126</v>
      </c>
      <c r="K5" s="71">
        <v>36.186354868387298</v>
      </c>
    </row>
    <row r="6" spans="1:17">
      <c r="B6" s="604" t="s">
        <v>1032</v>
      </c>
      <c r="C6" s="70">
        <v>25.280678399470354</v>
      </c>
      <c r="D6" s="70">
        <v>34.148325937886149</v>
      </c>
      <c r="E6" s="70">
        <v>46.365581414556914</v>
      </c>
      <c r="F6" s="70">
        <v>56.486267406310176</v>
      </c>
      <c r="G6" s="71">
        <v>46.473050060577151</v>
      </c>
      <c r="H6" s="71">
        <v>44.944700463268084</v>
      </c>
      <c r="I6" s="71">
        <v>34.821760126060731</v>
      </c>
      <c r="J6" s="71">
        <v>31.848992482887191</v>
      </c>
      <c r="K6" s="71">
        <v>32.800769945157697</v>
      </c>
    </row>
    <row r="7" spans="1:17">
      <c r="B7" s="604" t="s">
        <v>1033</v>
      </c>
      <c r="C7" s="70">
        <v>21.649298105941803</v>
      </c>
      <c r="D7" s="70">
        <v>21.783905638188369</v>
      </c>
      <c r="E7" s="70">
        <v>30.123458009431946</v>
      </c>
      <c r="F7" s="70">
        <v>30.273963925024788</v>
      </c>
      <c r="G7" s="71">
        <v>33.697042466892874</v>
      </c>
      <c r="H7" s="71">
        <v>38.652396354444448</v>
      </c>
      <c r="I7" s="71">
        <v>33.619831242138339</v>
      </c>
      <c r="J7" s="71">
        <v>30.416983761975828</v>
      </c>
      <c r="K7" s="71">
        <v>31.293188847488</v>
      </c>
    </row>
    <row r="8" spans="1:17">
      <c r="B8" s="604" t="s">
        <v>865</v>
      </c>
      <c r="C8" s="72">
        <v>0.68</v>
      </c>
      <c r="D8" s="72">
        <v>0.88</v>
      </c>
      <c r="E8" s="72">
        <v>1.18</v>
      </c>
      <c r="F8" s="72">
        <v>1.1499999999999999</v>
      </c>
      <c r="G8" s="72">
        <v>0.83</v>
      </c>
      <c r="H8" s="72">
        <v>0.67</v>
      </c>
      <c r="I8" s="72">
        <v>0.64</v>
      </c>
      <c r="J8" s="72">
        <v>0.71994828138180889</v>
      </c>
      <c r="K8" s="72">
        <v>0.59036873444547611</v>
      </c>
    </row>
    <row r="9" spans="1:17">
      <c r="B9" s="604" t="s">
        <v>1049</v>
      </c>
      <c r="C9" s="72">
        <v>8.24</v>
      </c>
      <c r="D9" s="72">
        <v>8.5399999999999991</v>
      </c>
      <c r="E9" s="72">
        <v>8.91</v>
      </c>
      <c r="F9" s="72">
        <v>9.4</v>
      </c>
      <c r="G9" s="72">
        <v>8.85</v>
      </c>
      <c r="H9" s="72">
        <v>10.94</v>
      </c>
      <c r="I9" s="72">
        <v>10.35</v>
      </c>
      <c r="J9" s="72">
        <v>9.6162515560685744</v>
      </c>
      <c r="K9" s="72">
        <v>10.434110806479366</v>
      </c>
    </row>
    <row r="10" spans="1:17">
      <c r="C10" s="73"/>
      <c r="D10" s="73"/>
      <c r="E10" s="73"/>
      <c r="F10" s="73"/>
      <c r="G10" s="74"/>
      <c r="H10" s="74"/>
      <c r="I10" s="75"/>
      <c r="J10" s="76"/>
      <c r="K10" s="75"/>
    </row>
    <row r="11" spans="1:17">
      <c r="G11" s="77"/>
      <c r="H11" s="77"/>
      <c r="I11" s="77"/>
      <c r="L11" s="77"/>
      <c r="M11" s="77"/>
    </row>
    <row r="12" spans="1:17">
      <c r="B12" s="69" t="s">
        <v>961</v>
      </c>
      <c r="G12" s="77"/>
      <c r="H12" s="77"/>
      <c r="I12" s="77"/>
      <c r="L12" s="77"/>
      <c r="M12" s="77"/>
      <c r="N12" s="77"/>
      <c r="O12" s="77"/>
      <c r="P12" s="77"/>
      <c r="Q12" s="77"/>
    </row>
    <row r="13" spans="1:17">
      <c r="B13" s="69"/>
      <c r="G13" s="77"/>
      <c r="H13" s="77"/>
      <c r="I13" s="77"/>
      <c r="L13" s="77"/>
      <c r="M13" s="77"/>
      <c r="N13" s="77"/>
      <c r="O13" s="77"/>
      <c r="P13" s="77"/>
      <c r="Q13" s="77"/>
    </row>
    <row r="14" spans="1:17">
      <c r="N14" s="77"/>
      <c r="O14" s="77"/>
      <c r="P14" s="77"/>
      <c r="Q14" s="77"/>
    </row>
    <row r="15" spans="1:17">
      <c r="G15" s="78"/>
      <c r="H15" s="78"/>
      <c r="I15" s="78"/>
      <c r="L15" s="78"/>
      <c r="M15" s="78"/>
      <c r="N15" s="77"/>
      <c r="O15" s="77"/>
      <c r="P15" s="77"/>
      <c r="Q15" s="77"/>
    </row>
    <row r="16" spans="1:17">
      <c r="G16" s="76"/>
      <c r="H16" s="76"/>
      <c r="I16" s="76"/>
      <c r="L16" s="76"/>
      <c r="M16" s="76"/>
    </row>
    <row r="17" spans="7:17">
      <c r="G17" s="76"/>
      <c r="H17" s="76"/>
      <c r="I17" s="76"/>
      <c r="L17" s="76"/>
      <c r="M17" s="76"/>
      <c r="N17" s="74"/>
      <c r="O17" s="78"/>
      <c r="P17" s="78"/>
      <c r="Q17" s="78"/>
    </row>
    <row r="18" spans="7:17">
      <c r="G18" s="76"/>
      <c r="H18" s="76"/>
      <c r="I18" s="76"/>
      <c r="L18" s="76"/>
      <c r="M18" s="76"/>
      <c r="N18" s="79"/>
      <c r="O18" s="76"/>
      <c r="P18" s="76"/>
      <c r="Q18" s="76"/>
    </row>
    <row r="19" spans="7:17">
      <c r="G19" s="77"/>
      <c r="H19" s="77"/>
      <c r="I19" s="77"/>
      <c r="L19" s="77"/>
      <c r="M19" s="77"/>
      <c r="N19" s="79"/>
      <c r="O19" s="76"/>
      <c r="P19" s="76"/>
      <c r="Q19" s="76"/>
    </row>
    <row r="20" spans="7:17">
      <c r="G20" s="77"/>
      <c r="H20" s="77"/>
      <c r="I20" s="77"/>
      <c r="L20" s="77"/>
      <c r="M20" s="77"/>
      <c r="N20" s="79"/>
      <c r="O20" s="76"/>
      <c r="P20" s="76"/>
      <c r="Q20" s="76"/>
    </row>
    <row r="21" spans="7:17">
      <c r="N21" s="76"/>
      <c r="O21" s="76"/>
      <c r="P21" s="76"/>
      <c r="Q21" s="76"/>
    </row>
    <row r="22" spans="7:17">
      <c r="G22" s="78"/>
      <c r="H22" s="78"/>
      <c r="I22" s="78"/>
      <c r="L22" s="78"/>
      <c r="M22" s="78"/>
      <c r="N22" s="76"/>
      <c r="O22" s="76"/>
      <c r="P22" s="76"/>
      <c r="Q22" s="76"/>
    </row>
    <row r="23" spans="7:17">
      <c r="G23" s="76"/>
      <c r="H23" s="76"/>
      <c r="I23" s="76"/>
      <c r="L23" s="76"/>
      <c r="M23" s="76"/>
    </row>
    <row r="24" spans="7:17">
      <c r="G24" s="76"/>
      <c r="H24" s="76"/>
      <c r="I24" s="76"/>
      <c r="L24" s="76"/>
      <c r="M24" s="76"/>
    </row>
    <row r="25" spans="7:17">
      <c r="G25" s="76"/>
      <c r="H25" s="76"/>
      <c r="I25" s="76"/>
      <c r="L25" s="76"/>
      <c r="M25" s="76"/>
    </row>
    <row r="26" spans="7:17">
      <c r="G26" s="77"/>
      <c r="H26" s="77"/>
      <c r="I26" s="77"/>
      <c r="L26" s="77"/>
      <c r="M26" s="77"/>
    </row>
    <row r="33" spans="2:2">
      <c r="B33" s="80" t="s">
        <v>866</v>
      </c>
    </row>
    <row r="34" spans="2:2">
      <c r="B34" s="80" t="s">
        <v>1034</v>
      </c>
    </row>
    <row r="35" spans="2:2">
      <c r="B35" s="80"/>
    </row>
    <row r="36" spans="2:2">
      <c r="B36" s="703" t="s">
        <v>775</v>
      </c>
    </row>
  </sheetData>
  <hyperlinks>
    <hyperlink ref="B36" location="Contents!B21" display="to contents"/>
  </hyperlinks>
  <pageMargins left="0.75" right="0.75" top="1" bottom="1" header="0.5" footer="0.5"/>
  <pageSetup paperSize="9" orientation="portrait"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71"/>
  <sheetViews>
    <sheetView workbookViewId="0">
      <selection activeCell="K14" sqref="K14"/>
    </sheetView>
  </sheetViews>
  <sheetFormatPr defaultRowHeight="12.75"/>
  <cols>
    <col min="1" max="1" width="9.140625" style="81"/>
    <col min="2" max="2" width="18" style="81" customWidth="1"/>
    <col min="3" max="3" width="12.5703125" style="81" bestFit="1" customWidth="1"/>
    <col min="4" max="4" width="17.85546875" style="81" customWidth="1"/>
    <col min="5" max="5" width="16.140625" style="81" customWidth="1"/>
    <col min="6" max="6" width="14" style="81" customWidth="1"/>
    <col min="7" max="7" width="12" style="81" bestFit="1" customWidth="1"/>
    <col min="8" max="8" width="26.140625" style="81" bestFit="1" customWidth="1"/>
    <col min="9" max="9" width="11.28515625" style="81" customWidth="1"/>
    <col min="10" max="16" width="12.5703125" style="81" bestFit="1" customWidth="1"/>
    <col min="17" max="17" width="12" style="81" bestFit="1" customWidth="1"/>
    <col min="18" max="19" width="12.7109375" style="81" bestFit="1" customWidth="1"/>
    <col min="20" max="20" width="14.28515625" style="81" customWidth="1"/>
    <col min="21" max="21" width="9.85546875" style="81" bestFit="1" customWidth="1"/>
    <col min="22" max="22" width="16.140625" style="81" customWidth="1"/>
    <col min="23" max="16384" width="9.140625" style="81"/>
  </cols>
  <sheetData>
    <row r="2" spans="1:9">
      <c r="A2" s="68" t="s">
        <v>340</v>
      </c>
      <c r="B2" s="69" t="s">
        <v>1050</v>
      </c>
    </row>
    <row r="4" spans="1:9" s="92" customFormat="1">
      <c r="B4" s="280"/>
      <c r="C4" s="851" t="s">
        <v>834</v>
      </c>
      <c r="D4" s="280" t="s">
        <v>428</v>
      </c>
      <c r="E4" s="280" t="s">
        <v>436</v>
      </c>
      <c r="F4" s="280" t="s">
        <v>448</v>
      </c>
      <c r="G4" s="280" t="s">
        <v>793</v>
      </c>
      <c r="H4" s="280" t="s">
        <v>962</v>
      </c>
      <c r="I4" s="280" t="s">
        <v>986</v>
      </c>
    </row>
    <row r="5" spans="1:9" ht="12.75" customHeight="1">
      <c r="B5" s="928" t="s">
        <v>964</v>
      </c>
      <c r="C5" s="83">
        <v>39539</v>
      </c>
      <c r="D5" s="84">
        <v>0.16880071245463607</v>
      </c>
      <c r="E5" s="84">
        <v>7.4896522447591207E-2</v>
      </c>
      <c r="F5" s="84">
        <v>0.15916249922075945</v>
      </c>
      <c r="G5" s="84">
        <v>0.27397360895862211</v>
      </c>
      <c r="H5" s="84">
        <v>0.11425816522344809</v>
      </c>
      <c r="I5" s="84">
        <v>5.70932450060012E-2</v>
      </c>
    </row>
    <row r="6" spans="1:9">
      <c r="B6" s="929"/>
      <c r="C6" s="83">
        <v>39630</v>
      </c>
      <c r="D6" s="84">
        <v>0.17957828843454052</v>
      </c>
      <c r="E6" s="84">
        <v>7.8652098277980961E-2</v>
      </c>
      <c r="F6" s="84">
        <v>0.1600663779711381</v>
      </c>
      <c r="G6" s="84">
        <v>0.25515436593919305</v>
      </c>
      <c r="H6" s="84">
        <v>0.117506067455629</v>
      </c>
      <c r="I6" s="84">
        <v>6.790283824827098E-2</v>
      </c>
    </row>
    <row r="7" spans="1:9">
      <c r="B7" s="929"/>
      <c r="C7" s="83">
        <v>39722</v>
      </c>
      <c r="D7" s="84">
        <v>0.16166894840229712</v>
      </c>
      <c r="E7" s="84">
        <v>7.6258327138231885E-2</v>
      </c>
      <c r="F7" s="84">
        <v>0.20174560698793181</v>
      </c>
      <c r="G7" s="84">
        <v>0.22647008263135926</v>
      </c>
      <c r="H7" s="84">
        <v>0.11716939025454524</v>
      </c>
      <c r="I7" s="84">
        <v>6.3936096739031709E-2</v>
      </c>
    </row>
    <row r="8" spans="1:9">
      <c r="B8" s="929"/>
      <c r="C8" s="83">
        <v>39814</v>
      </c>
      <c r="D8" s="84">
        <v>0.14326216209061524</v>
      </c>
      <c r="E8" s="84">
        <v>8.2968020839724363E-2</v>
      </c>
      <c r="F8" s="84">
        <v>0.22118431475882325</v>
      </c>
      <c r="G8" s="84">
        <v>0.22268151037866896</v>
      </c>
      <c r="H8" s="84">
        <v>0.17555248166342122</v>
      </c>
      <c r="I8" s="84">
        <v>6.1428398530847736E-2</v>
      </c>
    </row>
    <row r="9" spans="1:9">
      <c r="B9" s="929"/>
      <c r="C9" s="83">
        <v>39904</v>
      </c>
      <c r="D9" s="84">
        <v>0.14132110208342005</v>
      </c>
      <c r="E9" s="84">
        <v>9.1005490202690248E-2</v>
      </c>
      <c r="F9" s="84">
        <v>0.19173172198157074</v>
      </c>
      <c r="G9" s="84">
        <v>0.21165774900403087</v>
      </c>
      <c r="H9" s="84">
        <v>0.25336326979808133</v>
      </c>
      <c r="I9" s="84">
        <v>6.6711096830590733E-2</v>
      </c>
    </row>
    <row r="10" spans="1:9">
      <c r="B10" s="929"/>
      <c r="C10" s="83">
        <v>39995</v>
      </c>
      <c r="D10" s="84">
        <v>0.16387431097101832</v>
      </c>
      <c r="E10" s="84">
        <v>8.5265046213828508E-2</v>
      </c>
      <c r="F10" s="84">
        <v>0.19798461734764522</v>
      </c>
      <c r="G10" s="84">
        <v>0.24392414341277288</v>
      </c>
      <c r="H10" s="84">
        <v>0.27952921467539943</v>
      </c>
      <c r="I10" s="84">
        <v>7.0851697528980517E-2</v>
      </c>
    </row>
    <row r="11" spans="1:9">
      <c r="B11" s="929"/>
      <c r="C11" s="83">
        <v>40087</v>
      </c>
      <c r="D11" s="84">
        <v>0.1570599594253704</v>
      </c>
      <c r="E11" s="84">
        <v>8.9940593493684814E-2</v>
      </c>
      <c r="F11" s="84">
        <v>0.19811036837952195</v>
      </c>
      <c r="G11" s="84">
        <v>0.23610450990663734</v>
      </c>
      <c r="H11" s="84">
        <v>0.27237863495164694</v>
      </c>
      <c r="I11" s="84">
        <v>5.4387165471577105E-2</v>
      </c>
    </row>
    <row r="12" spans="1:9">
      <c r="B12" s="929"/>
      <c r="C12" s="83">
        <v>40179</v>
      </c>
      <c r="D12" s="84">
        <v>0.13879076563171464</v>
      </c>
      <c r="E12" s="84">
        <v>7.8329445752613705E-2</v>
      </c>
      <c r="F12" s="84">
        <v>0.19048859495976173</v>
      </c>
      <c r="G12" s="84">
        <v>0.19868191100954549</v>
      </c>
      <c r="H12" s="84">
        <v>0.24815973483081194</v>
      </c>
      <c r="I12" s="84">
        <v>8.437328145506888E-2</v>
      </c>
    </row>
    <row r="13" spans="1:9">
      <c r="B13" s="929"/>
      <c r="C13" s="83">
        <v>40269</v>
      </c>
      <c r="D13" s="84">
        <v>0.14033225407102057</v>
      </c>
      <c r="E13" s="84">
        <v>8.0530729817301694E-2</v>
      </c>
      <c r="F13" s="84">
        <v>0.20315924875777139</v>
      </c>
      <c r="G13" s="84">
        <v>0.20699813216183774</v>
      </c>
      <c r="H13" s="84">
        <v>0.25043415638671435</v>
      </c>
      <c r="I13" s="84">
        <v>4.5284446116641203E-2</v>
      </c>
    </row>
    <row r="14" spans="1:9">
      <c r="B14" s="929"/>
      <c r="C14" s="83">
        <v>40360</v>
      </c>
      <c r="D14" s="84">
        <v>0.13984532549567324</v>
      </c>
      <c r="E14" s="84">
        <v>8.5062463619038117E-2</v>
      </c>
      <c r="F14" s="84">
        <v>0.18817412052968827</v>
      </c>
      <c r="G14" s="84">
        <v>0.18553447599034312</v>
      </c>
      <c r="H14" s="84">
        <v>0.25826593982722895</v>
      </c>
      <c r="I14" s="84">
        <v>4.7102520741674196E-2</v>
      </c>
    </row>
    <row r="15" spans="1:9">
      <c r="B15" s="929"/>
      <c r="C15" s="83">
        <v>40452</v>
      </c>
      <c r="D15" s="84">
        <v>0.15025340765298892</v>
      </c>
      <c r="E15" s="84">
        <v>9.3906451170684996E-2</v>
      </c>
      <c r="F15" s="84">
        <v>0.18101229082459894</v>
      </c>
      <c r="G15" s="84">
        <v>0.1814171253797143</v>
      </c>
      <c r="H15" s="84">
        <v>0.24777574089141885</v>
      </c>
      <c r="I15" s="84">
        <v>6.5632233795667988E-2</v>
      </c>
    </row>
    <row r="16" spans="1:9">
      <c r="B16" s="929"/>
      <c r="C16" s="83">
        <v>40544</v>
      </c>
      <c r="D16" s="84">
        <v>0.16424300293168159</v>
      </c>
      <c r="E16" s="84">
        <v>9.0264445571446417E-2</v>
      </c>
      <c r="F16" s="84">
        <v>0.18698604985003642</v>
      </c>
      <c r="G16" s="84">
        <v>0.17555898345532234</v>
      </c>
      <c r="H16" s="84">
        <v>0.25252566982782643</v>
      </c>
      <c r="I16" s="84">
        <v>4.717694574229158E-2</v>
      </c>
    </row>
    <row r="17" spans="2:9">
      <c r="B17" s="929"/>
      <c r="C17" s="83">
        <v>40634</v>
      </c>
      <c r="D17" s="84">
        <v>0.16170602673765533</v>
      </c>
      <c r="E17" s="84">
        <v>8.7059027771121233E-2</v>
      </c>
      <c r="F17" s="84">
        <v>0.20764899747898971</v>
      </c>
      <c r="G17" s="84">
        <v>0.16721046479604945</v>
      </c>
      <c r="H17" s="84">
        <v>0.23791396538186221</v>
      </c>
      <c r="I17" s="84">
        <v>3.8468612694520038E-2</v>
      </c>
    </row>
    <row r="18" spans="2:9">
      <c r="B18" s="929"/>
      <c r="C18" s="83">
        <v>40725</v>
      </c>
      <c r="D18" s="84">
        <v>0.15941501930600224</v>
      </c>
      <c r="E18" s="84">
        <v>8.5772834064226394E-2</v>
      </c>
      <c r="F18" s="84">
        <v>0.1911750275750847</v>
      </c>
      <c r="G18" s="84">
        <v>0.16942841015796734</v>
      </c>
      <c r="H18" s="84">
        <v>0.23477411895575567</v>
      </c>
      <c r="I18" s="84">
        <v>3.428819529577453E-2</v>
      </c>
    </row>
    <row r="19" spans="2:9">
      <c r="B19" s="929"/>
      <c r="C19" s="83">
        <v>40817</v>
      </c>
      <c r="D19" s="84">
        <v>0.17525989003560319</v>
      </c>
      <c r="E19" s="84">
        <v>7.8620228091587918E-2</v>
      </c>
      <c r="F19" s="84">
        <v>0.17790678965768267</v>
      </c>
      <c r="G19" s="84">
        <v>0.16404103016938834</v>
      </c>
      <c r="H19" s="84">
        <v>0.23992604248741498</v>
      </c>
      <c r="I19" s="84">
        <v>4.5461214449010461E-2</v>
      </c>
    </row>
    <row r="20" spans="2:9">
      <c r="B20" s="929"/>
      <c r="C20" s="83">
        <v>40909</v>
      </c>
      <c r="D20" s="84">
        <v>0.17204330696748052</v>
      </c>
      <c r="E20" s="84">
        <v>8.2682740477405134E-2</v>
      </c>
      <c r="F20" s="84">
        <v>0.17697857088072677</v>
      </c>
      <c r="G20" s="84">
        <v>0.17346986763855513</v>
      </c>
      <c r="H20" s="84">
        <v>0.23882596728144603</v>
      </c>
      <c r="I20" s="84">
        <v>3.6410425986685438E-2</v>
      </c>
    </row>
    <row r="21" spans="2:9">
      <c r="B21" s="929"/>
      <c r="C21" s="83">
        <v>41000</v>
      </c>
      <c r="D21" s="84">
        <v>0.16306150340801315</v>
      </c>
      <c r="E21" s="84">
        <v>7.9929801695361333E-2</v>
      </c>
      <c r="F21" s="84">
        <v>0.1230213812329114</v>
      </c>
      <c r="G21" s="84">
        <v>0.22599329689255099</v>
      </c>
      <c r="H21" s="84">
        <v>0.23882734585027443</v>
      </c>
      <c r="I21" s="84">
        <v>3.4258770128794969E-2</v>
      </c>
    </row>
    <row r="22" spans="2:9">
      <c r="B22" s="930"/>
      <c r="C22" s="83">
        <v>41091</v>
      </c>
      <c r="D22" s="84">
        <v>0.13058263314152999</v>
      </c>
      <c r="E22" s="84">
        <v>8.3408348288754111E-2</v>
      </c>
      <c r="F22" s="84">
        <v>0.13056626460147941</v>
      </c>
      <c r="G22" s="84">
        <v>0.22141588243770172</v>
      </c>
      <c r="H22" s="84">
        <v>0.24478002680611938</v>
      </c>
      <c r="I22" s="84">
        <v>2.9871941310472196E-2</v>
      </c>
    </row>
    <row r="23" spans="2:9">
      <c r="B23" s="85"/>
      <c r="C23" s="86"/>
      <c r="D23" s="84"/>
      <c r="E23" s="84"/>
      <c r="F23" s="84"/>
      <c r="G23" s="84"/>
      <c r="H23" s="84"/>
      <c r="I23" s="84"/>
    </row>
    <row r="24" spans="2:9" ht="12.75" customHeight="1">
      <c r="B24" s="931" t="s">
        <v>963</v>
      </c>
      <c r="C24" s="83">
        <v>39539</v>
      </c>
      <c r="D24" s="84">
        <v>0.27539514638868873</v>
      </c>
      <c r="E24" s="84">
        <v>0.1769806326330424</v>
      </c>
      <c r="F24" s="84">
        <v>0.17554643401368822</v>
      </c>
      <c r="G24" s="84">
        <v>0.33823769316966373</v>
      </c>
      <c r="H24" s="84">
        <v>0.26296116729504992</v>
      </c>
      <c r="I24" s="84">
        <v>6.6305151881459579E-2</v>
      </c>
    </row>
    <row r="25" spans="2:9">
      <c r="B25" s="931"/>
      <c r="C25" s="83">
        <v>39630</v>
      </c>
      <c r="D25" s="84">
        <v>0.27282587813523324</v>
      </c>
      <c r="E25" s="84">
        <v>0.18344560416955849</v>
      </c>
      <c r="F25" s="84">
        <v>0.18017774744732773</v>
      </c>
      <c r="G25" s="84">
        <v>0.31995810040571082</v>
      </c>
      <c r="H25" s="84">
        <v>0.27856304466176329</v>
      </c>
      <c r="I25" s="84">
        <v>7.9714026452587489E-2</v>
      </c>
    </row>
    <row r="26" spans="2:9">
      <c r="B26" s="931"/>
      <c r="C26" s="83">
        <v>39722</v>
      </c>
      <c r="D26" s="84">
        <v>0.21654470480031243</v>
      </c>
      <c r="E26" s="84">
        <v>0.1780746797349349</v>
      </c>
      <c r="F26" s="84">
        <v>0.22629855677155408</v>
      </c>
      <c r="G26" s="84">
        <v>0.28517180692490063</v>
      </c>
      <c r="H26" s="84">
        <v>0.25744612408257789</v>
      </c>
      <c r="I26" s="84">
        <v>7.4944906638100439E-2</v>
      </c>
    </row>
    <row r="27" spans="2:9">
      <c r="B27" s="931"/>
      <c r="C27" s="83">
        <v>39814</v>
      </c>
      <c r="D27" s="84">
        <v>0.22244687775503799</v>
      </c>
      <c r="E27" s="84">
        <v>0.19031762053438109</v>
      </c>
      <c r="F27" s="84">
        <v>0.24610080353067096</v>
      </c>
      <c r="G27" s="84">
        <v>0.28052644029876561</v>
      </c>
      <c r="H27" s="84">
        <v>0.37020027687911</v>
      </c>
      <c r="I27" s="84">
        <v>7.0582090609114329E-2</v>
      </c>
    </row>
    <row r="28" spans="2:9">
      <c r="B28" s="931"/>
      <c r="C28" s="83">
        <v>39904</v>
      </c>
      <c r="D28" s="84">
        <v>0.21884238628961172</v>
      </c>
      <c r="E28" s="84">
        <v>0.20532024906675708</v>
      </c>
      <c r="F28" s="84">
        <v>0.21382538980424612</v>
      </c>
      <c r="G28" s="84">
        <v>0.27124389520489817</v>
      </c>
      <c r="H28" s="84">
        <v>0.4138165963283143</v>
      </c>
      <c r="I28" s="84">
        <v>7.7023336277381657E-2</v>
      </c>
    </row>
    <row r="29" spans="2:9">
      <c r="B29" s="931"/>
      <c r="C29" s="83">
        <v>39995</v>
      </c>
      <c r="D29" s="84">
        <v>0.22575616379517616</v>
      </c>
      <c r="E29" s="84">
        <v>0.18665649032438678</v>
      </c>
      <c r="F29" s="84">
        <v>0.1998130699033932</v>
      </c>
      <c r="G29" s="84">
        <v>0.29189205048345851</v>
      </c>
      <c r="H29" s="84">
        <v>0.47103303945959085</v>
      </c>
      <c r="I29" s="84">
        <v>7.1373356984325273E-2</v>
      </c>
    </row>
    <row r="30" spans="2:9">
      <c r="B30" s="931"/>
      <c r="C30" s="83">
        <v>40087</v>
      </c>
      <c r="D30" s="84">
        <v>0.22108703924783507</v>
      </c>
      <c r="E30" s="84">
        <v>0.19409390470092361</v>
      </c>
      <c r="F30" s="84">
        <v>0.20288198945720579</v>
      </c>
      <c r="G30" s="84">
        <v>0.31152972743075075</v>
      </c>
      <c r="H30" s="84">
        <v>0.47731993303856368</v>
      </c>
      <c r="I30" s="84">
        <v>5.6117812033468523E-2</v>
      </c>
    </row>
    <row r="31" spans="2:9">
      <c r="B31" s="931"/>
      <c r="C31" s="83">
        <v>40179</v>
      </c>
      <c r="D31" s="84">
        <v>0.20435726599246395</v>
      </c>
      <c r="E31" s="84">
        <v>0.17006597439472484</v>
      </c>
      <c r="F31" s="84">
        <v>0.21009861239839081</v>
      </c>
      <c r="G31" s="84">
        <v>0.25467374842775387</v>
      </c>
      <c r="H31" s="84">
        <v>0.45566981704694992</v>
      </c>
      <c r="I31" s="84">
        <v>9.2266248185975716E-2</v>
      </c>
    </row>
    <row r="32" spans="2:9">
      <c r="B32" s="931"/>
      <c r="C32" s="83">
        <v>40269</v>
      </c>
      <c r="D32" s="84">
        <v>0.19895071559616948</v>
      </c>
      <c r="E32" s="84">
        <v>0.18107354950368462</v>
      </c>
      <c r="F32" s="84">
        <v>0.2308772502377201</v>
      </c>
      <c r="G32" s="84">
        <v>0.25633844009782292</v>
      </c>
      <c r="H32" s="84">
        <v>0.47480994429601842</v>
      </c>
      <c r="I32" s="84">
        <v>5.016472169322099E-2</v>
      </c>
    </row>
    <row r="33" spans="2:21">
      <c r="B33" s="931"/>
      <c r="C33" s="83">
        <v>40360</v>
      </c>
      <c r="D33" s="84">
        <v>0.19353466166051367</v>
      </c>
      <c r="E33" s="84">
        <v>0.19016233447810221</v>
      </c>
      <c r="F33" s="84">
        <v>0.21156352959628572</v>
      </c>
      <c r="G33" s="84">
        <v>0.25547306824611288</v>
      </c>
      <c r="H33" s="84">
        <v>0.48761180639004581</v>
      </c>
      <c r="I33" s="84">
        <v>5.2712825515291467E-2</v>
      </c>
    </row>
    <row r="34" spans="2:21">
      <c r="B34" s="931"/>
      <c r="C34" s="83">
        <v>40452</v>
      </c>
      <c r="D34" s="84">
        <v>0.21033500753024037</v>
      </c>
      <c r="E34" s="84">
        <v>0.21123669344674406</v>
      </c>
      <c r="F34" s="84">
        <v>0.21214356587570096</v>
      </c>
      <c r="G34" s="84">
        <v>0.25229241299350968</v>
      </c>
      <c r="H34" s="84">
        <v>0.47158575011188525</v>
      </c>
      <c r="I34" s="84">
        <v>7.2807818792343021E-2</v>
      </c>
    </row>
    <row r="35" spans="2:21">
      <c r="B35" s="931"/>
      <c r="C35" s="83">
        <v>40544</v>
      </c>
      <c r="D35" s="84">
        <v>0.23154615568226825</v>
      </c>
      <c r="E35" s="84">
        <v>0.20468791870122682</v>
      </c>
      <c r="F35" s="84">
        <v>0.22150101496212224</v>
      </c>
      <c r="G35" s="84">
        <v>0.29067249879360679</v>
      </c>
      <c r="H35" s="84">
        <v>0.46829083818609712</v>
      </c>
      <c r="I35" s="84">
        <v>5.2584760556062704E-2</v>
      </c>
    </row>
    <row r="36" spans="2:21">
      <c r="B36" s="931"/>
      <c r="C36" s="83">
        <v>40634</v>
      </c>
      <c r="D36" s="84">
        <v>0.22536820019507103</v>
      </c>
      <c r="E36" s="84">
        <v>0.19607290939598845</v>
      </c>
      <c r="F36" s="84">
        <v>0.25115336217060485</v>
      </c>
      <c r="G36" s="84">
        <v>0.25526032726700154</v>
      </c>
      <c r="H36" s="84">
        <v>0.44042645762116533</v>
      </c>
      <c r="I36" s="84">
        <v>4.2251042448909357E-2</v>
      </c>
    </row>
    <row r="37" spans="2:21">
      <c r="B37" s="931"/>
      <c r="C37" s="83">
        <v>40725</v>
      </c>
      <c r="D37" s="84">
        <v>0.21357232351858543</v>
      </c>
      <c r="E37" s="84">
        <v>0.19203303798199881</v>
      </c>
      <c r="F37" s="84">
        <v>0.24174001334154047</v>
      </c>
      <c r="G37" s="84">
        <v>0.24432452801029333</v>
      </c>
      <c r="H37" s="84">
        <v>0.43422060830922576</v>
      </c>
      <c r="I37" s="84">
        <v>3.7376320157360692E-2</v>
      </c>
    </row>
    <row r="38" spans="2:21">
      <c r="B38" s="931"/>
      <c r="C38" s="83">
        <v>40817</v>
      </c>
      <c r="D38" s="84">
        <v>0.23588256418154802</v>
      </c>
      <c r="E38" s="84">
        <v>0.17846558561583861</v>
      </c>
      <c r="F38" s="84">
        <v>0.23817089435698635</v>
      </c>
      <c r="G38" s="84">
        <v>0.24385566067602563</v>
      </c>
      <c r="H38" s="84">
        <v>0.44604303179169846</v>
      </c>
      <c r="I38" s="84">
        <v>5.0006025513764631E-2</v>
      </c>
    </row>
    <row r="39" spans="2:21">
      <c r="B39" s="931"/>
      <c r="C39" s="83">
        <v>40909</v>
      </c>
      <c r="D39" s="84">
        <v>0.23622591668166074</v>
      </c>
      <c r="E39" s="84">
        <v>0.19422686020403016</v>
      </c>
      <c r="F39" s="84">
        <v>0.23378040242295361</v>
      </c>
      <c r="G39" s="84">
        <v>0.28704118135787282</v>
      </c>
      <c r="H39" s="84">
        <v>0.44423863524266799</v>
      </c>
      <c r="I39" s="84">
        <v>4.0061715045743046E-2</v>
      </c>
    </row>
    <row r="40" spans="2:21">
      <c r="B40" s="931"/>
      <c r="C40" s="83">
        <v>41000</v>
      </c>
      <c r="D40" s="84">
        <v>0.22033568349105923</v>
      </c>
      <c r="E40" s="84">
        <v>0.18597831954685179</v>
      </c>
      <c r="F40" s="84">
        <v>0.16262904992650984</v>
      </c>
      <c r="G40" s="84">
        <v>0.32350157951954683</v>
      </c>
      <c r="H40" s="84">
        <v>0.47079062157183243</v>
      </c>
      <c r="I40" s="84">
        <v>4.1381164863582467E-2</v>
      </c>
    </row>
    <row r="41" spans="2:21">
      <c r="B41" s="931"/>
      <c r="C41" s="83">
        <v>41091</v>
      </c>
      <c r="D41" s="84">
        <v>0.18187327290293753</v>
      </c>
      <c r="E41" s="84">
        <v>0.19760701103533018</v>
      </c>
      <c r="F41" s="84">
        <v>0.17012812565295293</v>
      </c>
      <c r="G41" s="84">
        <v>0.32392504824527496</v>
      </c>
      <c r="H41" s="84">
        <v>0.46194107745544438</v>
      </c>
      <c r="I41" s="84">
        <v>3.6089343545902847E-2</v>
      </c>
    </row>
    <row r="43" spans="2:21" s="92" customFormat="1">
      <c r="B43" s="87" t="s">
        <v>867</v>
      </c>
      <c r="C43" s="657">
        <v>39539</v>
      </c>
      <c r="D43" s="657">
        <v>39630</v>
      </c>
      <c r="E43" s="657">
        <v>39722</v>
      </c>
      <c r="F43" s="657">
        <v>39814</v>
      </c>
      <c r="G43" s="657">
        <v>39904</v>
      </c>
      <c r="H43" s="657">
        <v>39995</v>
      </c>
      <c r="I43" s="657">
        <v>40087</v>
      </c>
      <c r="J43" s="657">
        <v>40179</v>
      </c>
      <c r="K43" s="657">
        <v>40269</v>
      </c>
      <c r="L43" s="657">
        <v>40360</v>
      </c>
      <c r="M43" s="657">
        <v>40452</v>
      </c>
      <c r="N43" s="657">
        <v>40544</v>
      </c>
      <c r="O43" s="657">
        <v>40634</v>
      </c>
      <c r="P43" s="657">
        <v>40725</v>
      </c>
      <c r="Q43" s="657">
        <v>40817</v>
      </c>
      <c r="R43" s="657">
        <v>40909</v>
      </c>
      <c r="S43" s="657">
        <v>41000</v>
      </c>
      <c r="T43" s="657">
        <v>41091</v>
      </c>
      <c r="U43" s="657">
        <v>41183</v>
      </c>
    </row>
    <row r="44" spans="2:21">
      <c r="B44" s="82" t="s">
        <v>1035</v>
      </c>
      <c r="C44" s="88">
        <v>0.20968193322051731</v>
      </c>
      <c r="D44" s="88">
        <v>0.19312981472578886</v>
      </c>
      <c r="E44" s="88">
        <v>0.17494544823402286</v>
      </c>
      <c r="F44" s="88">
        <v>0.16816283580288605</v>
      </c>
      <c r="G44" s="88">
        <v>0.17869820760622893</v>
      </c>
      <c r="H44" s="88">
        <v>0.17462407087063286</v>
      </c>
      <c r="I44" s="88">
        <v>0.17231712744866887</v>
      </c>
      <c r="J44" s="88">
        <v>0.15151579497233275</v>
      </c>
      <c r="K44" s="88">
        <v>0.13628095407296584</v>
      </c>
      <c r="L44" s="88">
        <v>0.12475133302844191</v>
      </c>
      <c r="M44" s="88">
        <v>0.12125394085591651</v>
      </c>
      <c r="N44" s="88">
        <v>0.1117681809722445</v>
      </c>
      <c r="O44" s="88">
        <v>0.10613083802671652</v>
      </c>
      <c r="P44" s="88">
        <v>0.10444782795580003</v>
      </c>
      <c r="Q44" s="88">
        <v>9.659533644432719E-2</v>
      </c>
      <c r="R44" s="88">
        <v>9.6100674276528533E-2</v>
      </c>
      <c r="S44" s="88">
        <v>9.4661394882405075E-2</v>
      </c>
      <c r="T44" s="89">
        <v>9.3982009828946653E-2</v>
      </c>
      <c r="U44" s="88">
        <v>0.10014215925040054</v>
      </c>
    </row>
    <row r="45" spans="2:21">
      <c r="B45" s="90" t="s">
        <v>868</v>
      </c>
      <c r="C45" s="88">
        <v>0.12599261161276826</v>
      </c>
      <c r="D45" s="88">
        <v>0.12956719847440795</v>
      </c>
      <c r="E45" s="88">
        <v>0.13045251663845917</v>
      </c>
      <c r="F45" s="88">
        <v>0.13092876138642554</v>
      </c>
      <c r="G45" s="88">
        <v>0.14136014660074775</v>
      </c>
      <c r="H45" s="88">
        <v>0.13566010664192041</v>
      </c>
      <c r="I45" s="88">
        <v>0.13536513005178938</v>
      </c>
      <c r="J45" s="88">
        <v>0.12852459414783504</v>
      </c>
      <c r="K45" s="88">
        <v>0.11171790912076224</v>
      </c>
      <c r="L45" s="88">
        <v>0.11324290055043892</v>
      </c>
      <c r="M45" s="88">
        <v>0.10988538043154343</v>
      </c>
      <c r="N45" s="88">
        <v>0.10874544734575417</v>
      </c>
      <c r="O45" s="88">
        <v>0.10712225067203174</v>
      </c>
      <c r="P45" s="88">
        <v>0.10644743662131634</v>
      </c>
      <c r="Q45" s="88">
        <v>0.10289963161481568</v>
      </c>
      <c r="R45" s="88">
        <v>0.10914727433198276</v>
      </c>
      <c r="S45" s="88">
        <v>0.10956550969056804</v>
      </c>
      <c r="T45" s="89">
        <v>0.10909116427807265</v>
      </c>
      <c r="U45" s="88">
        <v>0.11421654064173378</v>
      </c>
    </row>
    <row r="48" spans="2:21">
      <c r="E48" s="69" t="s">
        <v>1050</v>
      </c>
    </row>
    <row r="69" spans="2:2">
      <c r="B69" s="91" t="s">
        <v>1008</v>
      </c>
    </row>
    <row r="71" spans="2:2">
      <c r="B71" s="703" t="s">
        <v>775</v>
      </c>
    </row>
  </sheetData>
  <mergeCells count="2">
    <mergeCell ref="B5:B22"/>
    <mergeCell ref="B24:B41"/>
  </mergeCells>
  <hyperlinks>
    <hyperlink ref="B71" location="Contents!B22" display="to contents"/>
  </hyperlinks>
  <pageMargins left="0.75" right="0.75" top="1" bottom="1" header="0.5" footer="0.5"/>
  <pageSetup paperSize="9" orientation="portrait"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5"/>
  <sheetViews>
    <sheetView workbookViewId="0">
      <selection activeCell="J23" sqref="J23"/>
    </sheetView>
  </sheetViews>
  <sheetFormatPr defaultRowHeight="12.75"/>
  <cols>
    <col min="1" max="1" width="11.42578125" style="81" customWidth="1"/>
    <col min="2" max="2" width="54.42578125" style="81" customWidth="1"/>
    <col min="3" max="16384" width="9.140625" style="81"/>
  </cols>
  <sheetData>
    <row r="2" spans="1:17">
      <c r="A2" s="81" t="s">
        <v>340</v>
      </c>
      <c r="B2" s="92" t="s">
        <v>267</v>
      </c>
    </row>
    <row r="3" spans="1:17" ht="15.75">
      <c r="A3" s="93"/>
      <c r="B3" s="94"/>
    </row>
    <row r="4" spans="1:17">
      <c r="B4" s="95" t="s">
        <v>869</v>
      </c>
      <c r="C4" s="96">
        <v>39813</v>
      </c>
      <c r="D4" s="96">
        <v>39903</v>
      </c>
      <c r="E4" s="96">
        <v>39994</v>
      </c>
      <c r="F4" s="96">
        <v>40086</v>
      </c>
      <c r="G4" s="96">
        <v>40178</v>
      </c>
      <c r="H4" s="96">
        <v>40268</v>
      </c>
      <c r="I4" s="96">
        <v>40359</v>
      </c>
      <c r="J4" s="96">
        <v>40451</v>
      </c>
      <c r="K4" s="96">
        <v>40543</v>
      </c>
      <c r="L4" s="96">
        <v>40633</v>
      </c>
      <c r="M4" s="96">
        <v>40724</v>
      </c>
      <c r="N4" s="96">
        <v>40816</v>
      </c>
      <c r="O4" s="96">
        <v>40908</v>
      </c>
      <c r="P4" s="96">
        <v>40999</v>
      </c>
      <c r="Q4" s="96">
        <v>41090</v>
      </c>
    </row>
    <row r="5" spans="1:17" ht="15.75" customHeight="1">
      <c r="B5" s="97" t="s">
        <v>870</v>
      </c>
      <c r="C5" s="98">
        <v>37611.150776034301</v>
      </c>
      <c r="D5" s="98">
        <v>33020.995538895593</v>
      </c>
      <c r="E5" s="98">
        <v>30199.982797144799</v>
      </c>
      <c r="F5" s="98">
        <v>28647.175283986682</v>
      </c>
      <c r="G5" s="98">
        <v>26315.080174956165</v>
      </c>
      <c r="H5" s="98">
        <v>22836.007330616842</v>
      </c>
      <c r="I5" s="98">
        <v>19812.419771965739</v>
      </c>
      <c r="J5" s="98">
        <v>17816.046048771048</v>
      </c>
      <c r="K5" s="98">
        <v>18277.966578534521</v>
      </c>
      <c r="L5" s="98">
        <v>17616.175011686875</v>
      </c>
      <c r="M5" s="98">
        <v>17186.254037909777</v>
      </c>
      <c r="N5" s="98">
        <v>15291.476764765446</v>
      </c>
      <c r="O5" s="98">
        <v>13426.776173390077</v>
      </c>
      <c r="P5" s="98">
        <v>13517.148134487625</v>
      </c>
      <c r="Q5" s="98">
        <v>12744.221118356427</v>
      </c>
    </row>
    <row r="6" spans="1:17" ht="25.5">
      <c r="B6" s="99" t="s">
        <v>871</v>
      </c>
      <c r="C6" s="98">
        <v>1706.1039719999999</v>
      </c>
      <c r="D6" s="98">
        <v>1684.5632475941347</v>
      </c>
      <c r="E6" s="98">
        <v>1615.8269190000001</v>
      </c>
      <c r="F6" s="98">
        <v>1559.4330980000007</v>
      </c>
      <c r="G6" s="98">
        <v>1491.4324489999999</v>
      </c>
      <c r="H6" s="98">
        <v>1486.36392</v>
      </c>
      <c r="I6" s="98">
        <v>1700.1881490000001</v>
      </c>
      <c r="J6" s="98">
        <v>1950.8316339999997</v>
      </c>
      <c r="K6" s="98">
        <v>1895.9530540000001</v>
      </c>
      <c r="L6" s="98">
        <v>1961.886031</v>
      </c>
      <c r="M6" s="98">
        <v>1938.7947829999998</v>
      </c>
      <c r="N6" s="98">
        <v>1995.4472929999999</v>
      </c>
      <c r="O6" s="98">
        <v>2281.1906130000002</v>
      </c>
      <c r="P6" s="98">
        <v>2359.953974</v>
      </c>
      <c r="Q6" s="98">
        <v>2563.1307620000002</v>
      </c>
    </row>
    <row r="7" spans="1:17">
      <c r="B7" s="100" t="s">
        <v>872</v>
      </c>
      <c r="C7" s="98">
        <v>29823.130444603539</v>
      </c>
      <c r="D7" s="98">
        <v>30353.46618600914</v>
      </c>
      <c r="E7" s="98">
        <v>32262.864960931704</v>
      </c>
      <c r="F7" s="98">
        <v>33379.045329245913</v>
      </c>
      <c r="G7" s="98">
        <v>29095.069960429508</v>
      </c>
      <c r="H7" s="98">
        <v>29270.677402914924</v>
      </c>
      <c r="I7" s="98">
        <v>30953.974395979611</v>
      </c>
      <c r="J7" s="98">
        <v>31703.834961946282</v>
      </c>
      <c r="K7" s="98">
        <v>40937.151841465486</v>
      </c>
      <c r="L7" s="98">
        <v>41467.745108313109</v>
      </c>
      <c r="M7" s="98">
        <v>42243.186872090235</v>
      </c>
      <c r="N7" s="98">
        <v>42358.816605234555</v>
      </c>
      <c r="O7" s="98">
        <v>43834.228556609931</v>
      </c>
      <c r="P7" s="98">
        <v>45377.838395512365</v>
      </c>
      <c r="Q7" s="98">
        <v>47601.717711643614</v>
      </c>
    </row>
    <row r="10" spans="1:17" ht="15.75">
      <c r="A10" s="93"/>
      <c r="B10" s="92" t="s">
        <v>267</v>
      </c>
    </row>
    <row r="30" spans="2:4">
      <c r="B30" s="101" t="s">
        <v>965</v>
      </c>
    </row>
    <row r="31" spans="2:4">
      <c r="B31" s="932" t="s">
        <v>1052</v>
      </c>
      <c r="C31" s="932"/>
      <c r="D31" s="932"/>
    </row>
    <row r="32" spans="2:4">
      <c r="B32" s="932"/>
      <c r="C32" s="932"/>
      <c r="D32" s="932"/>
    </row>
    <row r="33" spans="2:2">
      <c r="B33" s="91" t="s">
        <v>1051</v>
      </c>
    </row>
    <row r="35" spans="2:2">
      <c r="B35" s="703" t="s">
        <v>775</v>
      </c>
    </row>
  </sheetData>
  <mergeCells count="1">
    <mergeCell ref="B31:D32"/>
  </mergeCells>
  <hyperlinks>
    <hyperlink ref="B35" location="Contents!B23" display="to contents"/>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6"/>
  <sheetViews>
    <sheetView workbookViewId="0">
      <selection activeCell="B2" sqref="B2"/>
    </sheetView>
  </sheetViews>
  <sheetFormatPr defaultRowHeight="12.75"/>
  <cols>
    <col min="1" max="1" width="11" style="3" customWidth="1"/>
    <col min="2" max="2" width="20.7109375" style="3" bestFit="1" customWidth="1"/>
    <col min="3" max="3" width="6.7109375" style="3" customWidth="1"/>
    <col min="4" max="4" width="7.85546875" style="3" customWidth="1"/>
    <col min="5" max="5" width="7.7109375" style="3" customWidth="1"/>
    <col min="6" max="6" width="8.85546875" style="3" customWidth="1"/>
    <col min="7" max="7" width="4.5703125" style="3" customWidth="1"/>
    <col min="8" max="9" width="8.42578125" style="3" bestFit="1" customWidth="1"/>
    <col min="10" max="16384" width="9.140625" style="3"/>
  </cols>
  <sheetData>
    <row r="2" spans="1:9">
      <c r="A2" s="1" t="s">
        <v>340</v>
      </c>
      <c r="B2" s="2" t="s">
        <v>988</v>
      </c>
    </row>
    <row r="4" spans="1:9">
      <c r="B4" s="638" t="s">
        <v>781</v>
      </c>
      <c r="C4" s="639">
        <v>39448</v>
      </c>
      <c r="D4" s="639">
        <v>39814</v>
      </c>
      <c r="E4" s="639">
        <v>40179</v>
      </c>
      <c r="F4" s="639">
        <v>40544</v>
      </c>
      <c r="G4" s="640"/>
      <c r="H4" s="640">
        <v>40787</v>
      </c>
      <c r="I4" s="640">
        <v>41153</v>
      </c>
    </row>
    <row r="5" spans="1:9">
      <c r="B5" s="6" t="s">
        <v>782</v>
      </c>
      <c r="C5" s="599">
        <v>-0.33533389399154184</v>
      </c>
      <c r="D5" s="599">
        <v>0.75224594336446382</v>
      </c>
      <c r="E5" s="599">
        <v>-0.61860660390717859</v>
      </c>
      <c r="F5" s="600">
        <v>1.2945326359135017</v>
      </c>
      <c r="G5" s="599"/>
      <c r="H5" s="599">
        <v>0.57802232762094097</v>
      </c>
      <c r="I5" s="599">
        <v>-0.50972801784060728</v>
      </c>
    </row>
    <row r="6" spans="1:9">
      <c r="B6" s="6" t="s">
        <v>783</v>
      </c>
      <c r="C6" s="599">
        <v>0.66506353290477349</v>
      </c>
      <c r="D6" s="599">
        <v>1.0406859254210166</v>
      </c>
      <c r="E6" s="599">
        <v>2.8074123798430595</v>
      </c>
      <c r="F6" s="600">
        <v>1.0057928205208959</v>
      </c>
      <c r="G6" s="599"/>
      <c r="H6" s="599">
        <v>1.5060443348301267</v>
      </c>
      <c r="I6" s="599">
        <v>0.15157043039180415</v>
      </c>
    </row>
    <row r="7" spans="1:9">
      <c r="B7" s="7" t="s">
        <v>784</v>
      </c>
      <c r="C7" s="599">
        <v>0.42570913518171005</v>
      </c>
      <c r="D7" s="599">
        <v>-0.20900877757659714</v>
      </c>
      <c r="E7" s="599">
        <v>0.40442781490150242</v>
      </c>
      <c r="F7" s="600">
        <v>0.28259406215553173</v>
      </c>
      <c r="G7" s="599"/>
      <c r="H7" s="599">
        <v>0.3655272233475147</v>
      </c>
      <c r="I7" s="599">
        <v>0.27447785213218767</v>
      </c>
    </row>
    <row r="8" spans="1:9">
      <c r="B8" s="6" t="s">
        <v>785</v>
      </c>
      <c r="C8" s="599">
        <v>2.3416649795493516</v>
      </c>
      <c r="D8" s="599">
        <v>-0.1494112643242283</v>
      </c>
      <c r="E8" s="599">
        <v>4.3109824708970272</v>
      </c>
      <c r="F8" s="600">
        <v>4.5335673846677187</v>
      </c>
      <c r="G8" s="599"/>
      <c r="H8" s="599">
        <v>4.2973580521800923</v>
      </c>
      <c r="I8" s="599">
        <v>4.4653734264620919</v>
      </c>
    </row>
    <row r="9" spans="1:9">
      <c r="B9" s="8" t="s">
        <v>786</v>
      </c>
      <c r="C9" s="599">
        <v>3.3167491343206734</v>
      </c>
      <c r="D9" s="599">
        <v>1.2038523011421205</v>
      </c>
      <c r="E9" s="599">
        <v>7.2957969682915689</v>
      </c>
      <c r="F9" s="600">
        <v>7.4648924111834418</v>
      </c>
      <c r="G9" s="599"/>
      <c r="H9" s="599">
        <v>7.2163272939713465</v>
      </c>
      <c r="I9" s="599">
        <v>5.2000000000000028</v>
      </c>
    </row>
    <row r="10" spans="1:9">
      <c r="C10" s="9"/>
      <c r="D10" s="9"/>
      <c r="E10" s="10"/>
      <c r="F10" s="11"/>
      <c r="G10" s="9"/>
      <c r="H10" s="9"/>
    </row>
    <row r="12" spans="1:9">
      <c r="B12" s="2" t="s">
        <v>988</v>
      </c>
    </row>
    <row r="33" spans="2:3">
      <c r="B33" s="12" t="s">
        <v>787</v>
      </c>
      <c r="C33" s="13"/>
    </row>
    <row r="34" spans="2:3">
      <c r="B34" s="269" t="s">
        <v>1008</v>
      </c>
      <c r="C34" s="13"/>
    </row>
    <row r="36" spans="2:3">
      <c r="B36" s="703" t="s">
        <v>775</v>
      </c>
    </row>
  </sheetData>
  <hyperlinks>
    <hyperlink ref="B36" location="Contents!B4" display="to contents"/>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zoomScaleNormal="100" workbookViewId="0">
      <selection activeCell="K30" sqref="K30"/>
    </sheetView>
  </sheetViews>
  <sheetFormatPr defaultRowHeight="12.75"/>
  <cols>
    <col min="1" max="1" width="8.85546875" style="81" customWidth="1"/>
    <col min="2" max="2" width="41.140625" style="81" customWidth="1"/>
    <col min="3" max="3" width="10" style="81" bestFit="1" customWidth="1"/>
    <col min="4" max="4" width="10.7109375" style="81" customWidth="1"/>
    <col min="5" max="10" width="10.28515625" style="81" bestFit="1" customWidth="1"/>
    <col min="11" max="11" width="10.85546875" style="81" customWidth="1"/>
    <col min="12" max="13" width="10.28515625" style="81" bestFit="1" customWidth="1"/>
    <col min="14" max="16384" width="9.140625" style="81"/>
  </cols>
  <sheetData>
    <row r="1" spans="1:15" ht="12" customHeight="1">
      <c r="J1" s="102"/>
      <c r="K1" s="102"/>
      <c r="L1" s="102"/>
      <c r="M1" s="102"/>
      <c r="N1" s="102"/>
      <c r="O1" s="102"/>
    </row>
    <row r="2" spans="1:15">
      <c r="A2" s="81" t="s">
        <v>340</v>
      </c>
      <c r="B2" s="103" t="s">
        <v>873</v>
      </c>
      <c r="C2" s="103"/>
      <c r="D2" s="103"/>
      <c r="E2" s="103"/>
      <c r="F2" s="103"/>
      <c r="G2" s="103"/>
      <c r="H2" s="103"/>
      <c r="J2" s="102"/>
      <c r="K2" s="102"/>
      <c r="L2" s="102"/>
      <c r="M2" s="102"/>
      <c r="N2" s="102"/>
      <c r="O2" s="102"/>
    </row>
    <row r="3" spans="1:15">
      <c r="B3" s="104"/>
      <c r="C3" s="104"/>
      <c r="D3" s="104"/>
      <c r="E3" s="104"/>
      <c r="F3" s="104"/>
      <c r="G3" s="104"/>
      <c r="H3" s="104"/>
      <c r="J3" s="102"/>
      <c r="K3" s="102"/>
      <c r="L3" s="102"/>
      <c r="M3" s="102"/>
      <c r="N3" s="102"/>
      <c r="O3" s="102"/>
    </row>
    <row r="4" spans="1:15" s="92" customFormat="1" ht="21" customHeight="1">
      <c r="B4" s="105" t="s">
        <v>874</v>
      </c>
      <c r="C4" s="658">
        <v>40238</v>
      </c>
      <c r="D4" s="658">
        <v>40330</v>
      </c>
      <c r="E4" s="658">
        <v>40422</v>
      </c>
      <c r="F4" s="658">
        <v>40513</v>
      </c>
      <c r="G4" s="658">
        <v>40603</v>
      </c>
      <c r="H4" s="658">
        <v>40695</v>
      </c>
      <c r="I4" s="658">
        <v>40787</v>
      </c>
      <c r="J4" s="658">
        <v>40878</v>
      </c>
      <c r="K4" s="658">
        <v>40969</v>
      </c>
      <c r="L4" s="658">
        <v>41061</v>
      </c>
      <c r="M4" s="658">
        <v>41153</v>
      </c>
    </row>
    <row r="5" spans="1:15" ht="15" customHeight="1">
      <c r="B5" s="106" t="s">
        <v>967</v>
      </c>
      <c r="C5" s="107">
        <v>0.48484848484848486</v>
      </c>
      <c r="D5" s="107">
        <v>0.42424242424242425</v>
      </c>
      <c r="E5" s="107">
        <v>0.39393939393939392</v>
      </c>
      <c r="F5" s="107">
        <v>0.4242424242424242</v>
      </c>
      <c r="G5" s="107">
        <v>0.5</v>
      </c>
      <c r="H5" s="107">
        <v>0.76470588235294124</v>
      </c>
      <c r="I5" s="107">
        <v>0.73529411764705888</v>
      </c>
      <c r="J5" s="107">
        <v>0.55882352941176472</v>
      </c>
      <c r="K5" s="107">
        <v>0.52941176470588236</v>
      </c>
      <c r="L5" s="107">
        <v>0.52941176470588236</v>
      </c>
      <c r="M5" s="107">
        <v>0.52941176470588236</v>
      </c>
    </row>
    <row r="6" spans="1:15" ht="15" customHeight="1">
      <c r="B6" s="90" t="s">
        <v>875</v>
      </c>
      <c r="C6" s="108">
        <v>0.17241379310344829</v>
      </c>
      <c r="D6" s="108">
        <v>0.27586206896551724</v>
      </c>
      <c r="E6" s="108">
        <v>0.25925925925925924</v>
      </c>
      <c r="F6" s="108">
        <v>0.18518518518518517</v>
      </c>
      <c r="G6" s="108">
        <v>0.22222222222222221</v>
      </c>
      <c r="H6" s="108">
        <v>0.4642857142857143</v>
      </c>
      <c r="I6" s="108">
        <v>0.5862068965517242</v>
      </c>
      <c r="J6" s="108">
        <v>0.1</v>
      </c>
      <c r="K6" s="108">
        <v>0.16666666666666666</v>
      </c>
      <c r="L6" s="108">
        <v>0.43333333333333335</v>
      </c>
      <c r="M6" s="108">
        <v>0.20689655172413796</v>
      </c>
    </row>
    <row r="7" spans="1:15" ht="15.75" customHeight="1">
      <c r="B7" s="90" t="s">
        <v>876</v>
      </c>
      <c r="C7" s="108">
        <v>0.38709677419354838</v>
      </c>
      <c r="D7" s="108">
        <v>0.38709677419354838</v>
      </c>
      <c r="E7" s="108">
        <v>0.33333333333333331</v>
      </c>
      <c r="F7" s="108">
        <v>0.3</v>
      </c>
      <c r="G7" s="108">
        <v>0.54838709677419351</v>
      </c>
      <c r="H7" s="108">
        <v>0.90625</v>
      </c>
      <c r="I7" s="108">
        <v>0.63636363636363646</v>
      </c>
      <c r="J7" s="108">
        <v>0.27272727272727271</v>
      </c>
      <c r="K7" s="108">
        <v>0.27272727272727271</v>
      </c>
      <c r="L7" s="108">
        <v>0.63636363636363646</v>
      </c>
      <c r="M7" s="108">
        <v>0.59375</v>
      </c>
    </row>
    <row r="8" spans="1:15" ht="28.5" customHeight="1">
      <c r="B8" s="97" t="s">
        <v>1054</v>
      </c>
      <c r="C8" s="108">
        <v>0.51515151515151514</v>
      </c>
      <c r="D8" s="108">
        <v>0.48484848484848486</v>
      </c>
      <c r="E8" s="108">
        <v>0.57575757575757569</v>
      </c>
      <c r="F8" s="108">
        <v>0.5757575757575758</v>
      </c>
      <c r="G8" s="108">
        <v>0.67647058823529405</v>
      </c>
      <c r="H8" s="108">
        <v>0.67647058823529416</v>
      </c>
      <c r="I8" s="108">
        <v>0.55882352941176505</v>
      </c>
      <c r="J8" s="107">
        <v>0.61764705882352944</v>
      </c>
      <c r="K8" s="107">
        <v>0.52941176470588236</v>
      </c>
      <c r="L8" s="107">
        <v>0.52941176470588236</v>
      </c>
      <c r="M8" s="107">
        <v>0.441176470588235</v>
      </c>
    </row>
    <row r="9" spans="1:15" ht="12" customHeight="1">
      <c r="B9" s="90" t="s">
        <v>1055</v>
      </c>
      <c r="C9" s="108">
        <v>0.2</v>
      </c>
      <c r="D9" s="108">
        <v>0.3</v>
      </c>
      <c r="E9" s="108">
        <v>0.2857142857142857</v>
      </c>
      <c r="F9" s="108">
        <v>0.31034482758620691</v>
      </c>
      <c r="G9" s="108">
        <v>0.37931034482758619</v>
      </c>
      <c r="H9" s="108">
        <v>0.46666666666666667</v>
      </c>
      <c r="I9" s="108">
        <v>0.54838709677419351</v>
      </c>
      <c r="J9" s="108">
        <v>0.4</v>
      </c>
      <c r="K9" s="108">
        <v>0.4</v>
      </c>
      <c r="L9" s="108">
        <v>0.36666666666666664</v>
      </c>
      <c r="M9" s="108">
        <v>0.41379310344827586</v>
      </c>
    </row>
    <row r="10" spans="1:15" ht="12.75" customHeight="1">
      <c r="B10" s="90" t="s">
        <v>1056</v>
      </c>
      <c r="C10" s="108">
        <v>0.54838709677419351</v>
      </c>
      <c r="D10" s="108">
        <v>0.54838709677419351</v>
      </c>
      <c r="E10" s="108">
        <v>0.56666666666666665</v>
      </c>
      <c r="F10" s="108">
        <v>0.53333333333333333</v>
      </c>
      <c r="G10" s="108">
        <v>0.80645161290322576</v>
      </c>
      <c r="H10" s="108">
        <v>0.78125</v>
      </c>
      <c r="I10" s="108">
        <v>0.81818181818181823</v>
      </c>
      <c r="J10" s="108">
        <v>0.48484848484848481</v>
      </c>
      <c r="K10" s="108">
        <v>0.60606060606060619</v>
      </c>
      <c r="L10" s="108">
        <v>0.51515151515151514</v>
      </c>
      <c r="M10" s="108">
        <v>0.59375</v>
      </c>
    </row>
    <row r="11" spans="1:15" ht="12.75" customHeight="1">
      <c r="B11" s="109"/>
      <c r="C11" s="110"/>
      <c r="D11" s="110"/>
      <c r="E11" s="110"/>
      <c r="F11" s="110"/>
      <c r="G11" s="110"/>
      <c r="H11" s="110"/>
      <c r="I11" s="110"/>
      <c r="J11" s="110"/>
      <c r="K11" s="110"/>
      <c r="L11" s="110"/>
      <c r="M11" s="110"/>
    </row>
    <row r="12" spans="1:15" ht="12.75" customHeight="1">
      <c r="B12" s="109"/>
      <c r="C12" s="110"/>
      <c r="D12" s="110"/>
      <c r="E12" s="110"/>
      <c r="F12" s="110"/>
      <c r="G12" s="110"/>
      <c r="H12" s="110"/>
      <c r="I12" s="110"/>
      <c r="J12" s="110"/>
      <c r="K12" s="110"/>
      <c r="L12" s="110"/>
      <c r="M12" s="110"/>
    </row>
    <row r="13" spans="1:15" ht="15.75" customHeight="1">
      <c r="B13" s="103" t="s">
        <v>873</v>
      </c>
      <c r="G13" s="110"/>
      <c r="H13" s="110"/>
      <c r="I13" s="110"/>
    </row>
    <row r="14" spans="1:15" ht="15.75" customHeight="1">
      <c r="B14" s="111"/>
      <c r="C14" s="110"/>
      <c r="D14" s="110"/>
      <c r="E14" s="110"/>
      <c r="F14" s="110"/>
      <c r="G14" s="110"/>
      <c r="H14" s="110"/>
      <c r="I14" s="110"/>
    </row>
    <row r="15" spans="1:15" ht="15.75" customHeight="1">
      <c r="B15" s="111"/>
      <c r="C15" s="110"/>
      <c r="D15" s="110"/>
      <c r="E15" s="110"/>
      <c r="F15" s="110"/>
      <c r="G15" s="110"/>
      <c r="H15" s="110"/>
      <c r="I15" s="110"/>
    </row>
    <row r="16" spans="1:15" ht="15.75" customHeight="1">
      <c r="B16" s="111"/>
      <c r="C16" s="110"/>
      <c r="D16" s="110"/>
      <c r="E16" s="110"/>
      <c r="F16" s="110"/>
      <c r="G16" s="110"/>
      <c r="H16" s="110"/>
      <c r="I16" s="110" t="s">
        <v>0</v>
      </c>
    </row>
    <row r="17" spans="2:14" ht="15.75" customHeight="1">
      <c r="B17" s="111"/>
      <c r="C17" s="110"/>
      <c r="D17" s="110"/>
      <c r="E17" s="110"/>
      <c r="F17" s="110"/>
      <c r="G17" s="110"/>
      <c r="H17" s="110"/>
      <c r="I17" s="110"/>
    </row>
    <row r="18" spans="2:14" ht="15.75" customHeight="1">
      <c r="B18" s="111"/>
      <c r="C18" s="110"/>
      <c r="D18" s="110"/>
      <c r="E18" s="110"/>
      <c r="F18" s="110"/>
      <c r="G18" s="110"/>
      <c r="H18" s="110"/>
      <c r="I18" s="110"/>
    </row>
    <row r="19" spans="2:14" ht="15.75" customHeight="1">
      <c r="B19" s="111"/>
      <c r="C19" s="110"/>
      <c r="D19" s="110"/>
      <c r="E19" s="110"/>
      <c r="F19" s="110"/>
      <c r="G19" s="110"/>
      <c r="H19" s="110"/>
      <c r="I19" s="110"/>
    </row>
    <row r="20" spans="2:14" ht="15.75" customHeight="1">
      <c r="B20" s="111"/>
      <c r="C20" s="110"/>
      <c r="D20" s="110"/>
      <c r="E20" s="110"/>
      <c r="F20" s="110"/>
      <c r="G20" s="110"/>
      <c r="H20" s="110"/>
      <c r="I20" s="110"/>
    </row>
    <row r="21" spans="2:14" ht="15.75" customHeight="1">
      <c r="B21" s="111"/>
      <c r="C21" s="110"/>
      <c r="D21" s="110"/>
      <c r="E21" s="110"/>
      <c r="F21" s="110"/>
      <c r="G21" s="110"/>
      <c r="H21" s="110"/>
      <c r="I21" s="110"/>
    </row>
    <row r="22" spans="2:14" ht="15.75" customHeight="1">
      <c r="B22" s="111"/>
      <c r="C22" s="110"/>
      <c r="D22" s="110"/>
      <c r="E22" s="110"/>
      <c r="F22" s="110"/>
      <c r="G22" s="110"/>
      <c r="H22" s="110"/>
      <c r="I22" s="110"/>
    </row>
    <row r="23" spans="2:14" ht="15.75" customHeight="1">
      <c r="B23" s="111"/>
      <c r="C23" s="110"/>
      <c r="D23" s="110"/>
      <c r="E23" s="110"/>
      <c r="F23" s="110"/>
      <c r="G23" s="110"/>
      <c r="H23" s="110"/>
      <c r="I23" s="110"/>
    </row>
    <row r="24" spans="2:14">
      <c r="B24" s="413"/>
      <c r="J24" s="102"/>
      <c r="K24" s="102"/>
      <c r="L24" s="102"/>
      <c r="M24" s="102"/>
      <c r="N24" s="102"/>
    </row>
    <row r="25" spans="2:14" ht="12.75" customHeight="1">
      <c r="J25" s="102"/>
      <c r="K25" s="102"/>
      <c r="L25" s="102"/>
      <c r="M25" s="102"/>
      <c r="N25" s="102"/>
    </row>
    <row r="26" spans="2:14">
      <c r="J26" s="102"/>
      <c r="K26" s="102"/>
      <c r="L26" s="102"/>
      <c r="M26" s="102"/>
      <c r="N26" s="102"/>
    </row>
    <row r="27" spans="2:14">
      <c r="J27" s="102"/>
      <c r="K27" s="102"/>
      <c r="L27" s="102"/>
      <c r="M27" s="102"/>
      <c r="N27" s="102"/>
    </row>
    <row r="28" spans="2:14">
      <c r="J28" s="102"/>
      <c r="K28" s="102"/>
      <c r="L28" s="102"/>
      <c r="M28" s="102"/>
      <c r="N28" s="102"/>
    </row>
    <row r="29" spans="2:14" ht="12" customHeight="1">
      <c r="J29" s="102"/>
      <c r="K29" s="102"/>
      <c r="L29" s="102"/>
      <c r="M29" s="102"/>
      <c r="N29" s="102"/>
    </row>
    <row r="30" spans="2:14" ht="8.25" customHeight="1">
      <c r="B30" s="932" t="s">
        <v>1057</v>
      </c>
      <c r="C30" s="932"/>
      <c r="D30" s="932"/>
      <c r="E30" s="932"/>
      <c r="F30" s="932"/>
    </row>
    <row r="31" spans="2:14" ht="7.5" customHeight="1">
      <c r="B31" s="932"/>
      <c r="C31" s="932"/>
      <c r="D31" s="932"/>
      <c r="E31" s="932"/>
      <c r="F31" s="932"/>
    </row>
    <row r="32" spans="2:14">
      <c r="B32" s="932"/>
      <c r="C32" s="932"/>
      <c r="D32" s="932"/>
      <c r="E32" s="932"/>
      <c r="F32" s="932"/>
    </row>
    <row r="33" spans="2:6">
      <c r="B33" s="932"/>
      <c r="C33" s="932"/>
      <c r="D33" s="932"/>
      <c r="E33" s="932"/>
      <c r="F33" s="932"/>
    </row>
    <row r="34" spans="2:6">
      <c r="B34" s="932"/>
      <c r="C34" s="932"/>
      <c r="D34" s="932"/>
      <c r="E34" s="932"/>
      <c r="F34" s="932"/>
    </row>
    <row r="35" spans="2:6">
      <c r="B35" s="847" t="s">
        <v>1053</v>
      </c>
      <c r="C35" s="847"/>
      <c r="D35" s="847"/>
      <c r="E35" s="847"/>
      <c r="F35" s="847"/>
    </row>
    <row r="36" spans="2:6">
      <c r="B36" s="847"/>
      <c r="C36" s="847"/>
      <c r="D36" s="847"/>
      <c r="E36" s="847"/>
      <c r="F36" s="847"/>
    </row>
    <row r="37" spans="2:6">
      <c r="B37" s="703" t="s">
        <v>775</v>
      </c>
    </row>
    <row r="38" spans="2:6" ht="9" customHeight="1"/>
  </sheetData>
  <mergeCells count="1">
    <mergeCell ref="B30:F34"/>
  </mergeCells>
  <hyperlinks>
    <hyperlink ref="B37" location="Contents!B24" display="to contents"/>
  </hyperlinks>
  <pageMargins left="0.75" right="0.75" top="1" bottom="1" header="0.5" footer="0.5"/>
  <pageSetup paperSize="9" orientation="portrait" r:id="rId1"/>
  <headerFooter alignWithMargins="0"/>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2"/>
  <sheetViews>
    <sheetView workbookViewId="0">
      <selection activeCell="J27" sqref="J27"/>
    </sheetView>
  </sheetViews>
  <sheetFormatPr defaultRowHeight="12.75"/>
  <cols>
    <col min="1" max="1" width="8.7109375" style="81" customWidth="1"/>
    <col min="2" max="2" width="34.5703125" style="81" customWidth="1"/>
    <col min="3" max="3" width="10.140625" style="81" customWidth="1"/>
    <col min="4" max="4" width="10.42578125" style="81" customWidth="1"/>
    <col min="5" max="13" width="9.85546875" style="81" bestFit="1" customWidth="1"/>
    <col min="14" max="16384" width="9.140625" style="81"/>
  </cols>
  <sheetData>
    <row r="1" spans="1:13">
      <c r="A1" s="81" t="s">
        <v>0</v>
      </c>
    </row>
    <row r="2" spans="1:13">
      <c r="A2" s="81" t="s">
        <v>340</v>
      </c>
      <c r="B2" s="933" t="s">
        <v>1058</v>
      </c>
      <c r="C2" s="933"/>
      <c r="D2" s="933"/>
      <c r="E2" s="933"/>
      <c r="F2" s="103"/>
      <c r="G2" s="103"/>
      <c r="H2" s="103"/>
    </row>
    <row r="3" spans="1:13">
      <c r="B3" s="103"/>
      <c r="C3" s="103"/>
      <c r="D3" s="103"/>
      <c r="E3" s="103"/>
      <c r="F3" s="103"/>
      <c r="G3" s="103"/>
      <c r="H3" s="103"/>
    </row>
    <row r="4" spans="1:13">
      <c r="B4" s="112" t="s">
        <v>869</v>
      </c>
      <c r="C4" s="658">
        <v>40238</v>
      </c>
      <c r="D4" s="658">
        <v>40330</v>
      </c>
      <c r="E4" s="658">
        <v>40422</v>
      </c>
      <c r="F4" s="658">
        <v>40513</v>
      </c>
      <c r="G4" s="658">
        <v>40603</v>
      </c>
      <c r="H4" s="658">
        <v>40695</v>
      </c>
      <c r="I4" s="658">
        <v>40787</v>
      </c>
      <c r="J4" s="658">
        <v>40878</v>
      </c>
      <c r="K4" s="658">
        <v>40969</v>
      </c>
      <c r="L4" s="658">
        <v>41061</v>
      </c>
      <c r="M4" s="658">
        <v>41153</v>
      </c>
    </row>
    <row r="5" spans="1:13">
      <c r="B5" s="171" t="s">
        <v>877</v>
      </c>
      <c r="C5" s="108">
        <v>9.0909090909090912E-2</v>
      </c>
      <c r="D5" s="108">
        <v>-3.0303030303030304E-2</v>
      </c>
      <c r="E5" s="108">
        <v>0.12121212121212122</v>
      </c>
      <c r="F5" s="108">
        <v>-6.0606060606060608E-2</v>
      </c>
      <c r="G5" s="108">
        <v>8.8235294117647065E-2</v>
      </c>
      <c r="H5" s="108">
        <v>0.26470588235294118</v>
      </c>
      <c r="I5" s="108">
        <v>5.8823529411764712E-2</v>
      </c>
      <c r="J5" s="108">
        <v>0.11764705882352941</v>
      </c>
      <c r="K5" s="108">
        <v>5.8823529411764712E-2</v>
      </c>
      <c r="L5" s="108">
        <v>5.8823529411764705E-2</v>
      </c>
      <c r="M5" s="108">
        <v>-5.8823529411764712E-2</v>
      </c>
    </row>
    <row r="6" spans="1:13" ht="25.5">
      <c r="B6" s="171" t="s">
        <v>878</v>
      </c>
      <c r="C6" s="108">
        <v>-3.333333333333334E-2</v>
      </c>
      <c r="D6" s="108">
        <v>6.666666666666668E-2</v>
      </c>
      <c r="E6" s="108">
        <v>0.14285714285714285</v>
      </c>
      <c r="F6" s="108">
        <v>0.17241379310344829</v>
      </c>
      <c r="G6" s="108">
        <v>0.17857142857142855</v>
      </c>
      <c r="H6" s="108">
        <v>0.2</v>
      </c>
      <c r="I6" s="108">
        <v>0.25806451612903225</v>
      </c>
      <c r="J6" s="108">
        <v>0.1</v>
      </c>
      <c r="K6" s="108">
        <v>0</v>
      </c>
      <c r="L6" s="108">
        <v>0.13333333333333333</v>
      </c>
      <c r="M6" s="108">
        <v>0.10344827586206898</v>
      </c>
    </row>
    <row r="7" spans="1:13" ht="25.5">
      <c r="B7" s="605" t="s">
        <v>879</v>
      </c>
      <c r="C7" s="108">
        <v>3.2258064516129031E-2</v>
      </c>
      <c r="D7" s="108">
        <v>0.12903225806451613</v>
      </c>
      <c r="E7" s="108">
        <v>0.2</v>
      </c>
      <c r="F7" s="108">
        <v>0.23333333333333334</v>
      </c>
      <c r="G7" s="108">
        <v>0.4</v>
      </c>
      <c r="H7" s="108">
        <v>0.375</v>
      </c>
      <c r="I7" s="108">
        <v>0.30303030303030304</v>
      </c>
      <c r="J7" s="108">
        <v>0.30303030303030304</v>
      </c>
      <c r="K7" s="108">
        <v>0.21212121212121213</v>
      </c>
      <c r="L7" s="108">
        <v>0.21212121212121213</v>
      </c>
      <c r="M7" s="108">
        <v>0.15625</v>
      </c>
    </row>
    <row r="8" spans="1:13">
      <c r="B8" s="113"/>
      <c r="C8" s="110"/>
      <c r="D8" s="110"/>
      <c r="E8" s="110"/>
      <c r="F8" s="110"/>
      <c r="G8" s="110"/>
      <c r="H8" s="110"/>
      <c r="I8" s="110"/>
      <c r="J8" s="110"/>
      <c r="K8" s="110"/>
      <c r="L8" s="110"/>
      <c r="M8" s="110"/>
    </row>
    <row r="9" spans="1:13">
      <c r="B9" s="114"/>
      <c r="C9" s="110"/>
      <c r="D9" s="110"/>
      <c r="E9" s="110"/>
      <c r="F9" s="110"/>
      <c r="G9" s="110"/>
      <c r="H9" s="110"/>
      <c r="I9" s="110"/>
    </row>
    <row r="10" spans="1:13">
      <c r="B10" s="933" t="s">
        <v>1058</v>
      </c>
      <c r="C10" s="933"/>
      <c r="D10" s="933"/>
      <c r="E10" s="933"/>
      <c r="F10" s="110"/>
      <c r="G10" s="110"/>
      <c r="H10" s="110"/>
      <c r="I10" s="110"/>
    </row>
    <row r="11" spans="1:13">
      <c r="B11" s="103"/>
      <c r="F11" s="110"/>
      <c r="G11" s="110"/>
      <c r="H11" s="110"/>
      <c r="I11" s="110"/>
    </row>
    <row r="12" spans="1:13">
      <c r="B12" s="103"/>
      <c r="F12" s="110"/>
      <c r="G12" s="110"/>
      <c r="H12" s="110"/>
      <c r="I12" s="110"/>
    </row>
    <row r="13" spans="1:13">
      <c r="B13" s="103"/>
      <c r="F13" s="110"/>
      <c r="G13" s="110"/>
      <c r="H13" s="110"/>
      <c r="I13" s="110"/>
    </row>
    <row r="14" spans="1:13">
      <c r="B14" s="103"/>
      <c r="F14" s="110"/>
      <c r="G14" s="110"/>
      <c r="H14" s="110"/>
      <c r="I14" s="110"/>
    </row>
    <row r="15" spans="1:13">
      <c r="B15" s="103"/>
      <c r="F15" s="110"/>
      <c r="G15" s="110"/>
      <c r="H15" s="110"/>
      <c r="I15" s="110"/>
    </row>
    <row r="16" spans="1:13">
      <c r="B16" s="103"/>
      <c r="F16" s="110"/>
      <c r="G16" s="110"/>
      <c r="H16" s="110"/>
      <c r="I16" s="110"/>
    </row>
    <row r="17" spans="2:9">
      <c r="B17" s="103"/>
      <c r="F17" s="110"/>
      <c r="G17" s="110"/>
      <c r="H17" s="110"/>
      <c r="I17" s="110"/>
    </row>
    <row r="18" spans="2:9">
      <c r="B18" s="103"/>
      <c r="F18" s="110"/>
      <c r="G18" s="110"/>
      <c r="H18" s="110"/>
      <c r="I18" s="110"/>
    </row>
    <row r="19" spans="2:9">
      <c r="B19" s="103"/>
      <c r="F19" s="110"/>
      <c r="G19" s="110"/>
      <c r="H19" s="110"/>
      <c r="I19" s="110"/>
    </row>
    <row r="20" spans="2:9">
      <c r="B20" s="103"/>
      <c r="F20" s="110"/>
      <c r="G20" s="110"/>
      <c r="H20" s="110"/>
      <c r="I20" s="110"/>
    </row>
    <row r="21" spans="2:9">
      <c r="B21" s="103"/>
      <c r="F21" s="110"/>
      <c r="G21" s="110"/>
      <c r="H21" s="110"/>
      <c r="I21" s="110"/>
    </row>
    <row r="22" spans="2:9">
      <c r="B22" s="413"/>
      <c r="C22" s="413"/>
      <c r="D22" s="413"/>
    </row>
    <row r="26" spans="2:9" ht="12.75" customHeight="1">
      <c r="B26" s="932" t="s">
        <v>991</v>
      </c>
      <c r="C26" s="932"/>
      <c r="D26" s="932"/>
      <c r="E26" s="932"/>
    </row>
    <row r="27" spans="2:9">
      <c r="B27" s="932"/>
      <c r="C27" s="932"/>
      <c r="D27" s="932"/>
      <c r="E27" s="932"/>
    </row>
    <row r="28" spans="2:9">
      <c r="B28" s="932"/>
      <c r="C28" s="932"/>
      <c r="D28" s="932"/>
      <c r="E28" s="932"/>
    </row>
    <row r="29" spans="2:9">
      <c r="B29" s="932"/>
      <c r="C29" s="932"/>
      <c r="D29" s="932"/>
      <c r="E29" s="932"/>
    </row>
    <row r="30" spans="2:9">
      <c r="B30" s="847" t="s">
        <v>1053</v>
      </c>
      <c r="C30" s="847"/>
      <c r="D30" s="847"/>
      <c r="E30" s="847"/>
    </row>
    <row r="31" spans="2:9">
      <c r="B31" s="847"/>
    </row>
    <row r="32" spans="2:9">
      <c r="B32" s="703" t="s">
        <v>775</v>
      </c>
    </row>
  </sheetData>
  <mergeCells count="3">
    <mergeCell ref="B10:E10"/>
    <mergeCell ref="B26:E29"/>
    <mergeCell ref="B2:E2"/>
  </mergeCells>
  <hyperlinks>
    <hyperlink ref="B32" location="Contents!B25" display="to contents"/>
  </hyperlinks>
  <pageMargins left="0.75" right="0.75" top="1" bottom="1" header="0.5" footer="0.5"/>
  <headerFooter alignWithMargins="0"/>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H42"/>
  <sheetViews>
    <sheetView workbookViewId="0">
      <selection activeCell="J27" sqref="J27"/>
    </sheetView>
  </sheetViews>
  <sheetFormatPr defaultRowHeight="12.75"/>
  <cols>
    <col min="1" max="2" width="9.140625" style="115"/>
    <col min="3" max="3" width="42.7109375" style="115" customWidth="1"/>
    <col min="4" max="6" width="12.7109375" style="115" customWidth="1"/>
    <col min="7" max="7" width="10.85546875" style="115" bestFit="1" customWidth="1"/>
    <col min="8" max="8" width="9.85546875" style="115" bestFit="1" customWidth="1"/>
    <col min="9" max="9" width="9.85546875" style="115" customWidth="1"/>
    <col min="10" max="16384" width="9.140625" style="115"/>
  </cols>
  <sheetData>
    <row r="2" spans="1:8">
      <c r="A2" s="115" t="s">
        <v>340</v>
      </c>
      <c r="B2" s="116" t="s">
        <v>953</v>
      </c>
    </row>
    <row r="3" spans="1:8">
      <c r="H3" s="117"/>
    </row>
    <row r="4" spans="1:8">
      <c r="B4" s="118" t="s">
        <v>880</v>
      </c>
      <c r="C4" s="118" t="s">
        <v>881</v>
      </c>
      <c r="D4" s="119">
        <v>39814</v>
      </c>
      <c r="E4" s="119">
        <v>40179</v>
      </c>
      <c r="F4" s="119">
        <v>40544</v>
      </c>
      <c r="G4" s="119">
        <v>40909</v>
      </c>
      <c r="H4" s="119">
        <v>41183</v>
      </c>
    </row>
    <row r="5" spans="1:8">
      <c r="B5" s="700">
        <v>1</v>
      </c>
      <c r="C5" s="121" t="s">
        <v>882</v>
      </c>
      <c r="D5" s="122">
        <v>0.11369798954601112</v>
      </c>
      <c r="E5" s="122">
        <v>5.2433099829526361E-2</v>
      </c>
      <c r="F5" s="122">
        <v>2.7262795750206775E-2</v>
      </c>
      <c r="G5" s="122">
        <v>2.3052573786638803E-2</v>
      </c>
      <c r="H5" s="122">
        <v>2.6185665204672668E-2</v>
      </c>
    </row>
    <row r="6" spans="1:8">
      <c r="B6" s="700">
        <v>2</v>
      </c>
      <c r="C6" s="121" t="s">
        <v>783</v>
      </c>
      <c r="D6" s="122">
        <v>0.33018631219641797</v>
      </c>
      <c r="E6" s="122">
        <v>0.36099862389028819</v>
      </c>
      <c r="F6" s="122">
        <v>0.33077252524529682</v>
      </c>
      <c r="G6" s="122">
        <v>0.294349899301385</v>
      </c>
      <c r="H6" s="122">
        <v>0.21094698941488599</v>
      </c>
    </row>
    <row r="7" spans="1:8">
      <c r="B7" s="700">
        <v>3</v>
      </c>
      <c r="C7" s="121" t="s">
        <v>883</v>
      </c>
      <c r="D7" s="122">
        <v>0.22291774328031086</v>
      </c>
      <c r="E7" s="122">
        <v>0.26451834407940095</v>
      </c>
      <c r="F7" s="122">
        <v>0.33747177450595617</v>
      </c>
      <c r="G7" s="122">
        <v>0.41889604624838334</v>
      </c>
      <c r="H7" s="122">
        <v>0.4916041297302603</v>
      </c>
    </row>
    <row r="8" spans="1:8">
      <c r="B8" s="700">
        <v>4</v>
      </c>
      <c r="C8" s="121" t="s">
        <v>962</v>
      </c>
      <c r="D8" s="122">
        <v>9.3968121131480883E-2</v>
      </c>
      <c r="E8" s="122">
        <v>7.1494504189477698E-2</v>
      </c>
      <c r="F8" s="122">
        <v>5.5604998466318729E-2</v>
      </c>
      <c r="G8" s="122">
        <v>6.6281844573250204E-2</v>
      </c>
      <c r="H8" s="122">
        <v>5.5966693056057219E-2</v>
      </c>
    </row>
    <row r="9" spans="1:8">
      <c r="B9" s="700">
        <v>5</v>
      </c>
      <c r="C9" s="121" t="s">
        <v>798</v>
      </c>
      <c r="D9" s="122">
        <v>5.9577851011207321E-2</v>
      </c>
      <c r="E9" s="122">
        <v>6.7745053412156531E-2</v>
      </c>
      <c r="F9" s="122">
        <v>8.3061329846414955E-2</v>
      </c>
      <c r="G9" s="122">
        <v>6.0681997756150796E-2</v>
      </c>
      <c r="H9" s="122">
        <v>6.5593630036926753E-2</v>
      </c>
    </row>
    <row r="10" spans="1:8">
      <c r="B10" s="700">
        <v>6</v>
      </c>
      <c r="C10" s="121" t="s">
        <v>784</v>
      </c>
      <c r="D10" s="122">
        <v>5.4831477956407505E-2</v>
      </c>
      <c r="E10" s="122">
        <v>3.9206570477893304E-2</v>
      </c>
      <c r="F10" s="122">
        <v>4.8092339415654432E-2</v>
      </c>
      <c r="G10" s="122">
        <v>3.7605974816772157E-2</v>
      </c>
      <c r="H10" s="122">
        <v>3.6149539668041727E-2</v>
      </c>
    </row>
    <row r="11" spans="1:8">
      <c r="B11" s="700">
        <v>7</v>
      </c>
      <c r="C11" s="121" t="s">
        <v>793</v>
      </c>
      <c r="D11" s="122">
        <v>4.9438183443106194E-2</v>
      </c>
      <c r="E11" s="122">
        <v>2.8595822677866829E-2</v>
      </c>
      <c r="F11" s="122">
        <v>4.7992370775171073E-2</v>
      </c>
      <c r="G11" s="122">
        <v>4.1308531087759816E-2</v>
      </c>
      <c r="H11" s="122">
        <v>3.5549032355353581E-2</v>
      </c>
    </row>
    <row r="12" spans="1:8">
      <c r="B12" s="700">
        <v>8</v>
      </c>
      <c r="C12" s="121" t="s">
        <v>782</v>
      </c>
      <c r="D12" s="122">
        <v>1.4543521945268765E-2</v>
      </c>
      <c r="E12" s="122">
        <v>1.466954720024358E-2</v>
      </c>
      <c r="F12" s="122">
        <v>1.3706463664214198E-2</v>
      </c>
      <c r="G12" s="122">
        <v>1.0343941986021319E-2</v>
      </c>
      <c r="H12" s="122">
        <v>8.8847615283132904E-3</v>
      </c>
    </row>
    <row r="13" spans="1:8">
      <c r="B13" s="700">
        <v>9</v>
      </c>
      <c r="C13" s="121" t="s">
        <v>986</v>
      </c>
      <c r="D13" s="122">
        <v>6.0838799489789361E-2</v>
      </c>
      <c r="E13" s="122">
        <v>0.10033843424314658</v>
      </c>
      <c r="F13" s="122">
        <v>5.6035402330766863E-2</v>
      </c>
      <c r="G13" s="122">
        <v>4.7479190443638478E-2</v>
      </c>
      <c r="H13" s="122">
        <v>6.9119559005488607E-2</v>
      </c>
    </row>
    <row r="14" spans="1:8">
      <c r="B14" s="120"/>
      <c r="C14" s="123" t="s">
        <v>884</v>
      </c>
      <c r="D14" s="124">
        <v>1</v>
      </c>
      <c r="E14" s="124">
        <v>1</v>
      </c>
      <c r="F14" s="124">
        <v>1</v>
      </c>
      <c r="G14" s="124">
        <v>1</v>
      </c>
      <c r="H14" s="124">
        <v>1</v>
      </c>
    </row>
    <row r="17" spans="2:2">
      <c r="B17" s="116" t="s">
        <v>953</v>
      </c>
    </row>
    <row r="34" spans="2:6">
      <c r="D34" s="125"/>
    </row>
    <row r="35" spans="2:6">
      <c r="B35" s="125" t="s">
        <v>342</v>
      </c>
    </row>
    <row r="37" spans="2:6">
      <c r="B37" s="703" t="s">
        <v>775</v>
      </c>
    </row>
    <row r="42" spans="2:6">
      <c r="F42" s="126"/>
    </row>
  </sheetData>
  <hyperlinks>
    <hyperlink ref="B37" location="Contents!B26" display="to contents"/>
  </hyperlinks>
  <pageMargins left="0.18" right="0.16" top="0.17" bottom="0.23" header="0.17" footer="0.31496062992125984"/>
  <pageSetup paperSize="9" scale="78" orientation="portrait" r:id="rId1"/>
  <headerFooter alignWithMargins="0"/>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17"/>
  <sheetViews>
    <sheetView zoomScaleSheetLayoutView="85" workbookViewId="0">
      <selection activeCell="F30" sqref="F30"/>
    </sheetView>
  </sheetViews>
  <sheetFormatPr defaultRowHeight="12.75"/>
  <cols>
    <col min="1" max="1" width="9.140625" style="128"/>
    <col min="2" max="2" width="37" style="128" customWidth="1"/>
    <col min="3" max="4" width="15.42578125" style="128" customWidth="1"/>
    <col min="5" max="5" width="15.7109375" style="128" bestFit="1" customWidth="1"/>
    <col min="6" max="6" width="14.140625" style="128" customWidth="1"/>
    <col min="7" max="9" width="13.7109375" style="128" customWidth="1"/>
    <col min="10" max="16384" width="9.140625" style="128"/>
  </cols>
  <sheetData>
    <row r="2" spans="1:9">
      <c r="A2" s="68" t="s">
        <v>340</v>
      </c>
      <c r="B2" s="127" t="s">
        <v>268</v>
      </c>
    </row>
    <row r="3" spans="1:9" ht="15.75">
      <c r="B3" s="129"/>
    </row>
    <row r="4" spans="1:9" s="130" customFormat="1" ht="16.5" customHeight="1">
      <c r="B4" s="131" t="s">
        <v>885</v>
      </c>
      <c r="C4" s="132">
        <v>39083</v>
      </c>
      <c r="D4" s="132">
        <v>39448</v>
      </c>
      <c r="E4" s="132">
        <v>39814</v>
      </c>
      <c r="F4" s="132">
        <v>40179</v>
      </c>
      <c r="G4" s="132">
        <v>40544</v>
      </c>
      <c r="H4" s="132">
        <v>40909</v>
      </c>
      <c r="I4" s="132">
        <v>41183</v>
      </c>
    </row>
    <row r="5" spans="1:9" s="133" customFormat="1" ht="14.25" customHeight="1">
      <c r="B5" s="134" t="s">
        <v>886</v>
      </c>
      <c r="C5" s="135">
        <v>33</v>
      </c>
      <c r="D5" s="135">
        <v>35</v>
      </c>
      <c r="E5" s="135">
        <v>37</v>
      </c>
      <c r="F5" s="135">
        <v>38</v>
      </c>
      <c r="G5" s="135">
        <v>39</v>
      </c>
      <c r="H5" s="135">
        <v>38</v>
      </c>
      <c r="I5" s="135">
        <v>38</v>
      </c>
    </row>
    <row r="6" spans="1:9" s="133" customFormat="1" ht="14.25" customHeight="1">
      <c r="B6" s="134" t="s">
        <v>887</v>
      </c>
      <c r="C6" s="136">
        <v>40</v>
      </c>
      <c r="D6" s="136">
        <v>41</v>
      </c>
      <c r="E6" s="136">
        <v>44</v>
      </c>
      <c r="F6" s="136">
        <v>41</v>
      </c>
      <c r="G6" s="137">
        <v>40</v>
      </c>
      <c r="H6" s="136">
        <v>38</v>
      </c>
      <c r="I6" s="135">
        <v>35</v>
      </c>
    </row>
    <row r="7" spans="1:9" s="133" customFormat="1" ht="27" customHeight="1">
      <c r="B7" s="138" t="s">
        <v>888</v>
      </c>
      <c r="C7" s="139">
        <v>147</v>
      </c>
      <c r="D7" s="139">
        <v>208</v>
      </c>
      <c r="E7" s="139">
        <v>213</v>
      </c>
      <c r="F7" s="139">
        <v>172</v>
      </c>
      <c r="G7" s="139">
        <v>153</v>
      </c>
      <c r="H7" s="139">
        <v>144</v>
      </c>
      <c r="I7" s="135">
        <v>134</v>
      </c>
    </row>
    <row r="8" spans="1:9" s="133" customFormat="1" ht="14.25" customHeight="1">
      <c r="B8" s="134" t="s">
        <v>889</v>
      </c>
      <c r="C8" s="135">
        <v>14</v>
      </c>
      <c r="D8" s="135">
        <v>14</v>
      </c>
      <c r="E8" s="135">
        <v>14</v>
      </c>
      <c r="F8" s="135">
        <v>14</v>
      </c>
      <c r="G8" s="135">
        <v>13</v>
      </c>
      <c r="H8" s="135">
        <v>11</v>
      </c>
      <c r="I8" s="135">
        <v>11</v>
      </c>
    </row>
    <row r="9" spans="1:9" s="133" customFormat="1" ht="14.25" customHeight="1">
      <c r="B9" s="134" t="s">
        <v>890</v>
      </c>
      <c r="C9" s="135">
        <v>1</v>
      </c>
      <c r="D9" s="139">
        <v>1</v>
      </c>
      <c r="E9" s="135">
        <v>1</v>
      </c>
      <c r="F9" s="135">
        <v>1</v>
      </c>
      <c r="G9" s="135">
        <v>1</v>
      </c>
      <c r="H9" s="135">
        <v>1</v>
      </c>
      <c r="I9" s="135">
        <v>1</v>
      </c>
    </row>
    <row r="10" spans="1:9" s="133" customFormat="1" ht="14.25" customHeight="1">
      <c r="B10" s="134" t="s">
        <v>968</v>
      </c>
      <c r="C10" s="135">
        <v>10</v>
      </c>
      <c r="D10" s="135">
        <v>12</v>
      </c>
      <c r="E10" s="135">
        <v>12</v>
      </c>
      <c r="F10" s="135">
        <v>7</v>
      </c>
      <c r="G10" s="135">
        <v>6</v>
      </c>
      <c r="H10" s="135">
        <v>4</v>
      </c>
      <c r="I10" s="135">
        <v>3</v>
      </c>
    </row>
    <row r="11" spans="1:9" s="133" customFormat="1" ht="26.25" customHeight="1">
      <c r="B11" s="140" t="s">
        <v>969</v>
      </c>
      <c r="C11" s="135">
        <v>15</v>
      </c>
      <c r="D11" s="135">
        <v>22</v>
      </c>
      <c r="E11" s="135">
        <v>21</v>
      </c>
      <c r="F11" s="135">
        <v>8</v>
      </c>
      <c r="G11" s="135">
        <v>8</v>
      </c>
      <c r="H11" s="135">
        <v>6</v>
      </c>
      <c r="I11" s="135">
        <v>5</v>
      </c>
    </row>
    <row r="12" spans="1:9" ht="12.75" customHeight="1">
      <c r="B12" s="934" t="s">
        <v>970</v>
      </c>
      <c r="C12" s="934"/>
      <c r="D12" s="934"/>
      <c r="E12" s="934"/>
      <c r="F12" s="934"/>
      <c r="G12" s="934"/>
    </row>
    <row r="13" spans="1:9">
      <c r="B13" s="935"/>
      <c r="C13" s="935"/>
      <c r="D13" s="935"/>
      <c r="E13" s="935"/>
      <c r="F13" s="935"/>
      <c r="G13" s="935"/>
    </row>
    <row r="14" spans="1:9">
      <c r="B14" s="935"/>
      <c r="C14" s="935"/>
      <c r="D14" s="935"/>
      <c r="E14" s="935"/>
      <c r="F14" s="935"/>
      <c r="G14" s="935"/>
    </row>
    <row r="15" spans="1:9">
      <c r="B15" s="141" t="s">
        <v>891</v>
      </c>
      <c r="C15" s="142"/>
      <c r="D15" s="109"/>
    </row>
    <row r="16" spans="1:9">
      <c r="C16" s="109"/>
      <c r="D16" s="109"/>
    </row>
    <row r="17" spans="2:2">
      <c r="B17" s="703" t="s">
        <v>775</v>
      </c>
    </row>
  </sheetData>
  <mergeCells count="1">
    <mergeCell ref="B12:G14"/>
  </mergeCells>
  <hyperlinks>
    <hyperlink ref="B17" location="Contents!B27" display="to contents"/>
  </hyperlinks>
  <pageMargins left="0" right="0" top="0" bottom="0" header="0.51181102362204722" footer="0.51181102362204722"/>
  <pageSetup paperSize="9" scale="91" orientation="portrait" horizontalDpi="1200" verticalDpi="12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23"/>
  <sheetViews>
    <sheetView workbookViewId="0">
      <selection activeCell="C27" sqref="C27"/>
    </sheetView>
  </sheetViews>
  <sheetFormatPr defaultRowHeight="12.75"/>
  <cols>
    <col min="1" max="1" width="9.140625" style="143"/>
    <col min="2" max="2" width="43.42578125" style="143" customWidth="1"/>
    <col min="3" max="3" width="9.7109375" style="143" customWidth="1"/>
    <col min="4" max="4" width="9.85546875" style="143" customWidth="1"/>
    <col min="5" max="6" width="10.140625" style="143" customWidth="1"/>
    <col min="7" max="7" width="10.42578125" style="143" customWidth="1"/>
    <col min="8" max="8" width="9.140625" style="143"/>
    <col min="9" max="9" width="18.140625" style="143" customWidth="1"/>
    <col min="10" max="16384" width="9.140625" style="143"/>
  </cols>
  <sheetData>
    <row r="2" spans="1:9">
      <c r="A2" s="68" t="s">
        <v>340</v>
      </c>
      <c r="B2" s="92" t="s">
        <v>269</v>
      </c>
    </row>
    <row r="3" spans="1:9">
      <c r="B3" s="144"/>
      <c r="I3" s="880" t="s">
        <v>992</v>
      </c>
    </row>
    <row r="4" spans="1:9" s="145" customFormat="1" ht="26.25" customHeight="1">
      <c r="B4" s="146"/>
      <c r="C4" s="936" t="s">
        <v>906</v>
      </c>
      <c r="D4" s="937"/>
      <c r="E4" s="937"/>
      <c r="F4" s="937"/>
      <c r="G4" s="938"/>
      <c r="H4" s="939" t="s">
        <v>905</v>
      </c>
      <c r="I4" s="939"/>
    </row>
    <row r="5" spans="1:9" s="147" customFormat="1">
      <c r="B5" s="148" t="s">
        <v>904</v>
      </c>
      <c r="C5" s="149">
        <v>39814</v>
      </c>
      <c r="D5" s="149">
        <v>40179</v>
      </c>
      <c r="E5" s="149">
        <v>40544</v>
      </c>
      <c r="F5" s="150" t="s">
        <v>1</v>
      </c>
      <c r="G5" s="150" t="s">
        <v>2</v>
      </c>
      <c r="H5" s="151" t="s">
        <v>3</v>
      </c>
      <c r="I5" s="152">
        <v>41183</v>
      </c>
    </row>
    <row r="6" spans="1:9" ht="11.25" customHeight="1">
      <c r="B6" s="153" t="s">
        <v>971</v>
      </c>
      <c r="C6" s="153"/>
      <c r="D6" s="153"/>
      <c r="E6" s="153"/>
      <c r="F6" s="154"/>
      <c r="G6" s="154"/>
      <c r="H6" s="154"/>
      <c r="I6" s="154"/>
    </row>
    <row r="7" spans="1:9" ht="11.25" customHeight="1">
      <c r="B7" s="146" t="s">
        <v>903</v>
      </c>
      <c r="C7" s="155">
        <v>84.4</v>
      </c>
      <c r="D7" s="155">
        <v>85.78</v>
      </c>
      <c r="E7" s="155">
        <v>82.9650863034054</v>
      </c>
      <c r="F7" s="156">
        <v>81.087621410661853</v>
      </c>
      <c r="G7" s="156">
        <v>78.168165845624031</v>
      </c>
      <c r="H7" s="156">
        <v>23.534061060113508</v>
      </c>
      <c r="I7" s="156">
        <v>24.590178940558239</v>
      </c>
    </row>
    <row r="8" spans="1:9" ht="11.25" customHeight="1">
      <c r="B8" s="146" t="s">
        <v>902</v>
      </c>
      <c r="C8" s="155">
        <v>66.459999999999994</v>
      </c>
      <c r="D8" s="155">
        <v>60.21</v>
      </c>
      <c r="E8" s="155">
        <v>57.2964384995892</v>
      </c>
      <c r="F8" s="156">
        <v>52.9030170952445</v>
      </c>
      <c r="G8" s="156">
        <v>48.281356960643407</v>
      </c>
      <c r="H8" s="156">
        <v>28.847432368106183</v>
      </c>
      <c r="I8" s="156">
        <v>29.419343278717047</v>
      </c>
    </row>
    <row r="9" spans="1:9" ht="10.5" customHeight="1">
      <c r="B9" s="146" t="s">
        <v>901</v>
      </c>
      <c r="C9" s="155">
        <v>73.05</v>
      </c>
      <c r="D9" s="155">
        <v>54.74</v>
      </c>
      <c r="E9" s="155">
        <v>43.932459588203699</v>
      </c>
      <c r="F9" s="156">
        <v>40.285938604781947</v>
      </c>
      <c r="G9" s="156">
        <v>37.145427340242769</v>
      </c>
      <c r="H9" s="156">
        <v>20.422352075861568</v>
      </c>
      <c r="I9" s="156">
        <v>23.223882978628303</v>
      </c>
    </row>
    <row r="10" spans="1:9">
      <c r="B10" s="146" t="s">
        <v>900</v>
      </c>
      <c r="C10" s="155">
        <v>63.14</v>
      </c>
      <c r="D10" s="155">
        <v>61.28</v>
      </c>
      <c r="E10" s="155">
        <v>66.112977118789203</v>
      </c>
      <c r="F10" s="156">
        <v>62.613182092534892</v>
      </c>
      <c r="G10" s="156">
        <v>59.47245140030747</v>
      </c>
      <c r="H10" s="156">
        <v>32.097103666714702</v>
      </c>
      <c r="I10" s="156">
        <v>32.293335077050095</v>
      </c>
    </row>
    <row r="11" spans="1:9" ht="10.5" customHeight="1">
      <c r="B11" s="157" t="s">
        <v>899</v>
      </c>
      <c r="C11" s="155">
        <v>63.96</v>
      </c>
      <c r="D11" s="155">
        <v>60.47</v>
      </c>
      <c r="E11" s="155">
        <v>62.6826719570712</v>
      </c>
      <c r="F11" s="156">
        <v>59.796318841347031</v>
      </c>
      <c r="G11" s="156">
        <v>56.876619044053911</v>
      </c>
      <c r="H11" s="156">
        <v>30.191265016635725</v>
      </c>
      <c r="I11" s="156">
        <v>30.98051899005916</v>
      </c>
    </row>
    <row r="12" spans="1:9" ht="11.25" customHeight="1">
      <c r="B12" s="146" t="s">
        <v>898</v>
      </c>
      <c r="C12" s="158">
        <v>87.85</v>
      </c>
      <c r="D12" s="158">
        <v>91.45</v>
      </c>
      <c r="E12" s="155">
        <v>86.612974861304806</v>
      </c>
      <c r="F12" s="156">
        <v>87.879315730306502</v>
      </c>
      <c r="G12" s="156">
        <v>86.444877958436479</v>
      </c>
      <c r="H12" s="156">
        <v>15.062121282509466</v>
      </c>
      <c r="I12" s="156">
        <v>14.323820495022757</v>
      </c>
    </row>
    <row r="13" spans="1:9" ht="12" customHeight="1">
      <c r="B13" s="146" t="s">
        <v>897</v>
      </c>
      <c r="C13" s="158">
        <v>79.180000000000007</v>
      </c>
      <c r="D13" s="158">
        <v>80.150000000000006</v>
      </c>
      <c r="E13" s="155">
        <v>73.525565038927297</v>
      </c>
      <c r="F13" s="156">
        <v>69.494351391801573</v>
      </c>
      <c r="G13" s="156">
        <v>66.168748572073952</v>
      </c>
      <c r="H13" s="156">
        <v>23.564903383647142</v>
      </c>
      <c r="I13" s="156">
        <v>25.411366230520049</v>
      </c>
    </row>
    <row r="14" spans="1:9">
      <c r="B14" s="159" t="s">
        <v>896</v>
      </c>
      <c r="C14" s="156">
        <v>74.03</v>
      </c>
      <c r="D14" s="156">
        <v>73.88</v>
      </c>
      <c r="E14" s="156">
        <v>71.83</v>
      </c>
      <c r="F14" s="156">
        <v>65.303027144101705</v>
      </c>
      <c r="G14" s="156">
        <v>60.805076370767502</v>
      </c>
      <c r="H14" s="160" t="s">
        <v>4</v>
      </c>
      <c r="I14" s="160" t="s">
        <v>4</v>
      </c>
    </row>
    <row r="15" spans="1:9" ht="18" customHeight="1">
      <c r="B15" s="157" t="s">
        <v>895</v>
      </c>
      <c r="C15" s="161"/>
      <c r="D15" s="161"/>
      <c r="E15" s="161"/>
      <c r="F15" s="161"/>
      <c r="G15" s="161"/>
      <c r="H15" s="161">
        <v>30.757820865688672</v>
      </c>
      <c r="I15" s="161">
        <v>32.349878303800352</v>
      </c>
    </row>
    <row r="16" spans="1:9" ht="26.25" customHeight="1">
      <c r="B16" s="162" t="s">
        <v>894</v>
      </c>
      <c r="C16" s="158"/>
      <c r="D16" s="163"/>
      <c r="E16" s="158"/>
      <c r="F16" s="156"/>
      <c r="G16" s="156"/>
      <c r="H16" s="156"/>
      <c r="I16" s="156"/>
    </row>
    <row r="17" spans="2:9" s="147" customFormat="1" ht="10.5" customHeight="1">
      <c r="B17" s="146" t="s">
        <v>893</v>
      </c>
      <c r="C17" s="158">
        <v>57.16</v>
      </c>
      <c r="D17" s="158">
        <v>55.59</v>
      </c>
      <c r="E17" s="164">
        <v>57.648599182468217</v>
      </c>
      <c r="F17" s="165">
        <v>59.925357280938954</v>
      </c>
      <c r="G17" s="165">
        <v>59.9868710139447</v>
      </c>
      <c r="H17" s="165">
        <v>28.672189713444656</v>
      </c>
      <c r="I17" s="165">
        <v>25.610734528625191</v>
      </c>
    </row>
    <row r="18" spans="2:9" ht="12" customHeight="1">
      <c r="B18" s="146" t="s">
        <v>892</v>
      </c>
      <c r="C18" s="158">
        <v>83.04</v>
      </c>
      <c r="D18" s="158">
        <v>85.97</v>
      </c>
      <c r="E18" s="164">
        <v>86.990808947212827</v>
      </c>
      <c r="F18" s="165">
        <v>86.241012807730783</v>
      </c>
      <c r="G18" s="165">
        <v>85.986223492219636</v>
      </c>
      <c r="H18" s="165">
        <v>6.6421857261310588</v>
      </c>
      <c r="I18" s="165">
        <v>6.5240275520228099</v>
      </c>
    </row>
    <row r="19" spans="2:9">
      <c r="B19" s="166" t="s">
        <v>889</v>
      </c>
      <c r="C19" s="167"/>
      <c r="D19" s="168"/>
      <c r="E19" s="167"/>
      <c r="F19" s="169"/>
      <c r="G19" s="169"/>
      <c r="H19" s="169"/>
      <c r="I19" s="169"/>
    </row>
    <row r="20" spans="2:9">
      <c r="B20" s="146" t="s">
        <v>972</v>
      </c>
      <c r="C20" s="158">
        <v>78.12</v>
      </c>
      <c r="D20" s="158">
        <v>76.010000000000005</v>
      </c>
      <c r="E20" s="158">
        <v>76.73</v>
      </c>
      <c r="F20" s="156">
        <v>80.990848658124719</v>
      </c>
      <c r="G20" s="156">
        <v>81.012562656240419</v>
      </c>
      <c r="H20" s="160" t="s">
        <v>4</v>
      </c>
      <c r="I20" s="160" t="s">
        <v>4</v>
      </c>
    </row>
    <row r="21" spans="2:9">
      <c r="B21" s="101" t="s">
        <v>342</v>
      </c>
    </row>
    <row r="23" spans="2:9">
      <c r="B23" s="703" t="s">
        <v>775</v>
      </c>
    </row>
  </sheetData>
  <mergeCells count="2">
    <mergeCell ref="C4:G4"/>
    <mergeCell ref="H4:I4"/>
  </mergeCells>
  <hyperlinks>
    <hyperlink ref="B23" location="Contents!B28" display="to contents"/>
  </hyperlinks>
  <pageMargins left="0" right="0" top="0" bottom="0" header="0.51181102362204722" footer="0.51181102362204722"/>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3"/>
  <sheetViews>
    <sheetView workbookViewId="0">
      <selection activeCell="H25" sqref="H25"/>
    </sheetView>
  </sheetViews>
  <sheetFormatPr defaultRowHeight="15"/>
  <cols>
    <col min="1" max="1" width="9.140625" style="34"/>
    <col min="2" max="2" width="23.28515625" style="34" customWidth="1"/>
    <col min="3" max="3" width="12.28515625" style="34" customWidth="1"/>
    <col min="4" max="4" width="12.42578125" style="34" customWidth="1"/>
    <col min="5" max="5" width="12" style="34" customWidth="1"/>
    <col min="6" max="6" width="11.85546875" style="34" customWidth="1"/>
    <col min="7" max="7" width="12.140625" style="34" customWidth="1"/>
    <col min="8" max="8" width="13" style="34" customWidth="1"/>
    <col min="9" max="9" width="12.140625" style="34" customWidth="1"/>
    <col min="10" max="10" width="12.42578125" style="34" customWidth="1"/>
    <col min="11" max="16384" width="9.140625" style="34"/>
  </cols>
  <sheetData>
    <row r="2" spans="1:10">
      <c r="A2" s="68" t="s">
        <v>340</v>
      </c>
      <c r="B2" s="2" t="s">
        <v>1039</v>
      </c>
    </row>
    <row r="4" spans="1:10" ht="24.75" customHeight="1">
      <c r="B4" s="895"/>
      <c r="C4" s="940" t="s">
        <v>907</v>
      </c>
      <c r="D4" s="941"/>
      <c r="E4" s="940" t="s">
        <v>908</v>
      </c>
      <c r="F4" s="941"/>
      <c r="G4" s="940" t="s">
        <v>909</v>
      </c>
      <c r="H4" s="941"/>
      <c r="I4" s="940" t="s">
        <v>910</v>
      </c>
      <c r="J4" s="941"/>
    </row>
    <row r="5" spans="1:10">
      <c r="B5" s="942" t="s">
        <v>911</v>
      </c>
      <c r="C5" s="942" t="s">
        <v>912</v>
      </c>
      <c r="D5" s="650" t="s">
        <v>913</v>
      </c>
      <c r="E5" s="942" t="s">
        <v>912</v>
      </c>
      <c r="F5" s="650" t="s">
        <v>913</v>
      </c>
      <c r="G5" s="942" t="s">
        <v>912</v>
      </c>
      <c r="H5" s="650" t="s">
        <v>913</v>
      </c>
      <c r="I5" s="942" t="s">
        <v>912</v>
      </c>
      <c r="J5" s="650" t="s">
        <v>913</v>
      </c>
    </row>
    <row r="6" spans="1:10">
      <c r="B6" s="943"/>
      <c r="C6" s="944"/>
      <c r="D6" s="896" t="s">
        <v>1059</v>
      </c>
      <c r="E6" s="944"/>
      <c r="F6" s="896" t="s">
        <v>1059</v>
      </c>
      <c r="G6" s="944"/>
      <c r="H6" s="896" t="s">
        <v>1059</v>
      </c>
      <c r="I6" s="944"/>
      <c r="J6" s="896" t="s">
        <v>1059</v>
      </c>
    </row>
    <row r="7" spans="1:10">
      <c r="B7" s="893" t="s">
        <v>914</v>
      </c>
      <c r="C7" s="897" t="s">
        <v>67</v>
      </c>
      <c r="D7" s="897" t="s">
        <v>999</v>
      </c>
      <c r="E7" s="897" t="s">
        <v>68</v>
      </c>
      <c r="F7" s="897" t="s">
        <v>998</v>
      </c>
      <c r="G7" s="897" t="s">
        <v>69</v>
      </c>
      <c r="H7" s="897" t="s">
        <v>993</v>
      </c>
      <c r="I7" s="897" t="s">
        <v>70</v>
      </c>
      <c r="J7" s="897" t="s">
        <v>994</v>
      </c>
    </row>
    <row r="8" spans="1:10">
      <c r="B8" s="893" t="s">
        <v>1037</v>
      </c>
      <c r="C8" s="897" t="s">
        <v>71</v>
      </c>
      <c r="D8" s="897" t="s">
        <v>1000</v>
      </c>
      <c r="E8" s="898">
        <v>-0.59299999999999997</v>
      </c>
      <c r="F8" s="897" t="s">
        <v>997</v>
      </c>
      <c r="G8" s="897" t="s">
        <v>72</v>
      </c>
      <c r="H8" s="897" t="s">
        <v>997</v>
      </c>
      <c r="I8" s="897" t="s">
        <v>73</v>
      </c>
      <c r="J8" s="897" t="s">
        <v>995</v>
      </c>
    </row>
    <row r="9" spans="1:10">
      <c r="B9" s="893" t="s">
        <v>915</v>
      </c>
      <c r="C9" s="897" t="s">
        <v>74</v>
      </c>
      <c r="D9" s="897">
        <v>0</v>
      </c>
      <c r="E9" s="897" t="s">
        <v>75</v>
      </c>
      <c r="F9" s="897" t="s">
        <v>997</v>
      </c>
      <c r="G9" s="897" t="s">
        <v>76</v>
      </c>
      <c r="H9" s="897" t="s">
        <v>997</v>
      </c>
      <c r="I9" s="897" t="s">
        <v>77</v>
      </c>
      <c r="J9" s="897" t="s">
        <v>996</v>
      </c>
    </row>
    <row r="10" spans="1:10">
      <c r="B10" s="893" t="s">
        <v>1038</v>
      </c>
      <c r="C10" s="897" t="s">
        <v>78</v>
      </c>
      <c r="D10" s="897" t="s">
        <v>1001</v>
      </c>
      <c r="E10" s="897" t="s">
        <v>79</v>
      </c>
      <c r="F10" s="897">
        <v>0</v>
      </c>
      <c r="G10" s="897" t="s">
        <v>80</v>
      </c>
      <c r="H10" s="897" t="s">
        <v>997</v>
      </c>
      <c r="I10" s="897" t="s">
        <v>81</v>
      </c>
      <c r="J10" s="897" t="s">
        <v>996</v>
      </c>
    </row>
    <row r="11" spans="1:10">
      <c r="B11" s="421" t="s">
        <v>342</v>
      </c>
      <c r="C11" s="421"/>
      <c r="D11" s="421"/>
      <c r="E11" s="421"/>
      <c r="F11" s="421"/>
      <c r="G11" s="421"/>
      <c r="H11" s="421"/>
      <c r="I11" s="421"/>
      <c r="J11" s="421"/>
    </row>
    <row r="12" spans="1:10">
      <c r="B12" s="420"/>
      <c r="C12" s="420"/>
      <c r="D12" s="420"/>
      <c r="E12" s="420"/>
      <c r="F12" s="420"/>
      <c r="G12" s="420"/>
      <c r="H12" s="420"/>
      <c r="I12" s="420"/>
      <c r="J12" s="420"/>
    </row>
    <row r="13" spans="1:10">
      <c r="B13" s="703" t="s">
        <v>775</v>
      </c>
    </row>
  </sheetData>
  <mergeCells count="9">
    <mergeCell ref="C4:D4"/>
    <mergeCell ref="E4:F4"/>
    <mergeCell ref="G4:H4"/>
    <mergeCell ref="I4:J4"/>
    <mergeCell ref="B5:B6"/>
    <mergeCell ref="C5:C6"/>
    <mergeCell ref="E5:E6"/>
    <mergeCell ref="G5:G6"/>
    <mergeCell ref="I5:I6"/>
  </mergeCells>
  <hyperlinks>
    <hyperlink ref="B13" location="Contents!B29" display="to contents"/>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workbookViewId="0">
      <selection activeCell="I36" sqref="I36"/>
    </sheetView>
  </sheetViews>
  <sheetFormatPr defaultRowHeight="12.75"/>
  <cols>
    <col min="1" max="1" width="8.7109375" style="81" customWidth="1"/>
    <col min="2" max="2" width="34.5703125" style="81" customWidth="1"/>
    <col min="3" max="3" width="10.140625" style="81" customWidth="1"/>
    <col min="4" max="4" width="9.140625" style="81"/>
    <col min="5" max="5" width="14.140625" style="81" customWidth="1"/>
    <col min="6" max="16384" width="9.140625" style="81"/>
  </cols>
  <sheetData>
    <row r="1" spans="1:19">
      <c r="A1" s="81" t="s">
        <v>0</v>
      </c>
    </row>
    <row r="2" spans="1:19">
      <c r="A2" s="81" t="s">
        <v>340</v>
      </c>
      <c r="B2" s="103" t="s">
        <v>973</v>
      </c>
      <c r="C2" s="103"/>
      <c r="D2" s="103"/>
      <c r="E2" s="103"/>
      <c r="F2" s="103"/>
      <c r="G2" s="103"/>
      <c r="H2" s="103"/>
    </row>
    <row r="3" spans="1:19">
      <c r="B3" s="103"/>
      <c r="C3" s="103"/>
      <c r="D3" s="103"/>
      <c r="E3" s="103"/>
      <c r="F3" s="103"/>
      <c r="G3" s="103"/>
      <c r="H3" s="103"/>
    </row>
    <row r="4" spans="1:19">
      <c r="B4" s="112" t="s">
        <v>869</v>
      </c>
      <c r="C4" s="170">
        <v>39722</v>
      </c>
      <c r="D4" s="170">
        <v>39814</v>
      </c>
      <c r="E4" s="170">
        <v>39904</v>
      </c>
      <c r="F4" s="170">
        <v>39995</v>
      </c>
      <c r="G4" s="170">
        <v>40087</v>
      </c>
      <c r="H4" s="170">
        <v>40179</v>
      </c>
      <c r="I4" s="170">
        <v>40269</v>
      </c>
      <c r="J4" s="170">
        <v>40360</v>
      </c>
      <c r="K4" s="170">
        <v>40452</v>
      </c>
      <c r="L4" s="170">
        <v>40544</v>
      </c>
      <c r="M4" s="170">
        <v>40634</v>
      </c>
      <c r="N4" s="170">
        <v>40725</v>
      </c>
      <c r="O4" s="170">
        <v>40817</v>
      </c>
      <c r="P4" s="170">
        <v>40909</v>
      </c>
      <c r="Q4" s="170">
        <v>41000</v>
      </c>
      <c r="R4" s="170">
        <v>41091</v>
      </c>
      <c r="S4" s="170">
        <v>41183</v>
      </c>
    </row>
    <row r="5" spans="1:19" ht="25.5">
      <c r="B5" s="171" t="s">
        <v>1036</v>
      </c>
      <c r="C5" s="606">
        <f>-66925.5514091234/1000</f>
        <v>-66.925551409123401</v>
      </c>
      <c r="D5" s="606">
        <f>69000.231291118/1000</f>
        <v>69.000231291117998</v>
      </c>
      <c r="E5" s="606">
        <f>668476.093056352/1000</f>
        <v>668.47609305635194</v>
      </c>
      <c r="F5" s="606">
        <f>536324.791131393/1000</f>
        <v>536.324791131393</v>
      </c>
      <c r="G5" s="606">
        <f>319930.022611092/1000</f>
        <v>319.930022611092</v>
      </c>
      <c r="H5" s="606">
        <f>-98532.7245286312/1000</f>
        <v>-98.532724528631192</v>
      </c>
      <c r="I5" s="606">
        <f>-228170.690230597/1000</f>
        <v>-228.17069023059702</v>
      </c>
      <c r="J5" s="606">
        <f>-457878.311113907/1000</f>
        <v>-457.87831111390705</v>
      </c>
      <c r="K5" s="606">
        <f>-584432.94170806/1000</f>
        <v>-584.43294170805996</v>
      </c>
      <c r="L5" s="606">
        <f>-530365.912722593/1000</f>
        <v>-530.36591272259307</v>
      </c>
      <c r="M5" s="606">
        <f>-562348.603933077/1000</f>
        <v>-562.3486039330769</v>
      </c>
      <c r="N5" s="606">
        <f>-417430.664048756/1000</f>
        <v>-417.430664048756</v>
      </c>
      <c r="O5" s="606">
        <f>-88801.296493221/1000</f>
        <v>-88.801296493221002</v>
      </c>
      <c r="P5" s="606">
        <f>208162.999350484/1000</f>
        <v>208.162999350484</v>
      </c>
      <c r="Q5" s="606">
        <f>248033.173255031/1000</f>
        <v>248.03317325503099</v>
      </c>
      <c r="R5" s="606">
        <f>436148.874489372/1000</f>
        <v>436.14887448937202</v>
      </c>
      <c r="S5" s="606">
        <f>548810.510997377/1000</f>
        <v>548.81051099737704</v>
      </c>
    </row>
    <row r="6" spans="1:19" ht="26.25" customHeight="1">
      <c r="B6" s="171" t="s">
        <v>975</v>
      </c>
      <c r="C6" s="606">
        <v>-0.63952437142466101</v>
      </c>
      <c r="D6" s="606">
        <v>3.8499421069775601</v>
      </c>
      <c r="E6" s="606">
        <v>11.6295417653721</v>
      </c>
      <c r="F6" s="606">
        <v>13.3508409158179</v>
      </c>
      <c r="G6" s="606">
        <v>6.4172271751334797</v>
      </c>
      <c r="H6" s="606">
        <v>-2.93131760467636</v>
      </c>
      <c r="I6" s="606">
        <v>-8.0603145794606199</v>
      </c>
      <c r="J6" s="606">
        <v>-10.047928040755201</v>
      </c>
      <c r="K6" s="606">
        <v>-10.4549717398922</v>
      </c>
      <c r="L6" s="606">
        <v>-8.8128117661547094</v>
      </c>
      <c r="M6" s="606">
        <v>-10.2019267340723</v>
      </c>
      <c r="N6" s="606">
        <v>-10.944402188488899</v>
      </c>
      <c r="O6" s="606">
        <v>-5.3696346108781698</v>
      </c>
      <c r="P6" s="606">
        <v>0.60402818617957899</v>
      </c>
      <c r="Q6" s="606">
        <v>6.6607733527541901</v>
      </c>
      <c r="R6" s="606">
        <v>9.9889422358216997</v>
      </c>
      <c r="S6" s="606">
        <v>14.961535897746799</v>
      </c>
    </row>
    <row r="7" spans="1:19" ht="13.5" customHeight="1">
      <c r="B7" s="172"/>
      <c r="C7" s="173"/>
      <c r="D7" s="173"/>
      <c r="E7" s="173"/>
      <c r="F7" s="173"/>
      <c r="G7" s="173"/>
      <c r="H7" s="173"/>
      <c r="I7" s="173"/>
      <c r="J7" s="173"/>
      <c r="K7" s="173"/>
      <c r="L7" s="173"/>
      <c r="M7" s="173"/>
      <c r="N7" s="173"/>
      <c r="O7" s="173"/>
      <c r="P7" s="173"/>
      <c r="Q7" s="173"/>
      <c r="R7" s="173"/>
      <c r="S7" s="173"/>
    </row>
    <row r="8" spans="1:19">
      <c r="B8" s="114"/>
      <c r="C8" s="110"/>
      <c r="D8" s="110"/>
      <c r="E8" s="110"/>
      <c r="F8" s="110"/>
      <c r="G8" s="110"/>
      <c r="H8" s="110"/>
      <c r="I8" s="110"/>
    </row>
    <row r="9" spans="1:19">
      <c r="B9" s="933" t="s">
        <v>973</v>
      </c>
      <c r="C9" s="933"/>
      <c r="D9" s="933"/>
      <c r="E9" s="933"/>
      <c r="F9" s="110"/>
      <c r="G9" s="110"/>
      <c r="H9" s="110"/>
      <c r="I9" s="110"/>
    </row>
    <row r="10" spans="1:19">
      <c r="B10" s="103"/>
      <c r="F10" s="110"/>
      <c r="G10" s="110"/>
      <c r="H10" s="110"/>
      <c r="I10" s="110"/>
    </row>
    <row r="11" spans="1:19">
      <c r="B11" s="103"/>
      <c r="F11" s="110"/>
      <c r="G11" s="110"/>
      <c r="H11" s="110"/>
      <c r="I11" s="110"/>
    </row>
    <row r="12" spans="1:19">
      <c r="B12" s="103"/>
      <c r="F12" s="110"/>
      <c r="G12" s="110"/>
      <c r="H12" s="110"/>
      <c r="I12" s="110"/>
    </row>
    <row r="13" spans="1:19">
      <c r="B13" s="103"/>
      <c r="F13" s="110"/>
      <c r="G13" s="110"/>
      <c r="H13" s="110"/>
      <c r="I13" s="110"/>
    </row>
    <row r="14" spans="1:19">
      <c r="B14" s="103"/>
      <c r="F14" s="110"/>
      <c r="G14" s="110"/>
      <c r="H14" s="110"/>
      <c r="I14" s="110"/>
    </row>
    <row r="15" spans="1:19">
      <c r="B15" s="103"/>
      <c r="F15" s="110"/>
      <c r="G15" s="110"/>
      <c r="H15" s="110"/>
      <c r="I15" s="110"/>
    </row>
    <row r="16" spans="1:19">
      <c r="B16" s="103"/>
      <c r="F16" s="110"/>
      <c r="G16" s="110"/>
      <c r="H16" s="110"/>
      <c r="I16" s="110"/>
    </row>
    <row r="17" spans="2:25">
      <c r="B17" s="103"/>
      <c r="F17" s="110"/>
      <c r="G17" s="110"/>
      <c r="H17" s="110"/>
      <c r="I17" s="110"/>
    </row>
    <row r="18" spans="2:25">
      <c r="B18" s="103"/>
      <c r="F18" s="110"/>
      <c r="G18" s="110"/>
      <c r="H18" s="110"/>
      <c r="I18" s="110"/>
    </row>
    <row r="19" spans="2:25">
      <c r="B19" s="103"/>
      <c r="F19" s="110"/>
      <c r="G19" s="110"/>
      <c r="H19" s="110"/>
    </row>
    <row r="20" spans="2:25">
      <c r="B20" s="103"/>
      <c r="F20" s="110"/>
      <c r="G20" s="110"/>
      <c r="H20" s="110"/>
      <c r="Y20" s="736"/>
    </row>
    <row r="21" spans="2:25">
      <c r="D21" s="413"/>
      <c r="Y21" s="736"/>
    </row>
    <row r="22" spans="2:25" ht="12.75" customHeight="1">
      <c r="D22" s="413"/>
      <c r="E22" s="413"/>
      <c r="Y22" s="736"/>
    </row>
    <row r="23" spans="2:25">
      <c r="B23" s="413"/>
      <c r="C23" s="413"/>
      <c r="D23" s="413"/>
      <c r="E23" s="413"/>
      <c r="Y23" s="736"/>
    </row>
    <row r="24" spans="2:25" ht="25.5" customHeight="1">
      <c r="B24" s="932" t="s">
        <v>1060</v>
      </c>
      <c r="C24" s="932"/>
      <c r="D24" s="413"/>
      <c r="E24" s="413"/>
      <c r="Y24" s="736"/>
    </row>
    <row r="25" spans="2:25">
      <c r="B25" s="413" t="s">
        <v>342</v>
      </c>
      <c r="Y25" s="736"/>
    </row>
    <row r="26" spans="2:25">
      <c r="B26" s="413"/>
      <c r="Y26" s="736"/>
    </row>
    <row r="27" spans="2:25">
      <c r="B27" s="703" t="s">
        <v>775</v>
      </c>
      <c r="Y27" s="736"/>
    </row>
    <row r="28" spans="2:25">
      <c r="B28" s="174"/>
      <c r="Y28" s="736"/>
    </row>
    <row r="29" spans="2:25">
      <c r="B29" s="91"/>
      <c r="Y29" s="736"/>
    </row>
    <row r="30" spans="2:25">
      <c r="Y30" s="736"/>
    </row>
    <row r="31" spans="2:25">
      <c r="Y31" s="736"/>
    </row>
    <row r="32" spans="2:25">
      <c r="Y32" s="736"/>
    </row>
    <row r="33" spans="25:25">
      <c r="Y33" s="736"/>
    </row>
    <row r="34" spans="25:25">
      <c r="Y34" s="736"/>
    </row>
    <row r="35" spans="25:25">
      <c r="Y35" s="736"/>
    </row>
  </sheetData>
  <mergeCells count="2">
    <mergeCell ref="B9:E9"/>
    <mergeCell ref="B24:C24"/>
  </mergeCells>
  <hyperlinks>
    <hyperlink ref="B27" location="Contents!B30" display="to contents"/>
  </hyperlinks>
  <pageMargins left="0.75" right="0.75" top="1" bottom="1" header="0.5" footer="0.5"/>
  <pageSetup paperSize="9" orientation="portrait"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5"/>
  <sheetViews>
    <sheetView workbookViewId="0">
      <selection activeCell="M38" sqref="M38"/>
    </sheetView>
  </sheetViews>
  <sheetFormatPr defaultRowHeight="12.75"/>
  <cols>
    <col min="1" max="1" width="8.7109375" style="81" customWidth="1"/>
    <col min="2" max="2" width="34.5703125" style="81" customWidth="1"/>
    <col min="3" max="3" width="10.140625" style="81" customWidth="1"/>
    <col min="4" max="4" width="9.140625" style="81"/>
    <col min="5" max="5" width="13" style="81" customWidth="1"/>
    <col min="6" max="16384" width="9.140625" style="81"/>
  </cols>
  <sheetData>
    <row r="1" spans="1:19">
      <c r="A1" s="81" t="s">
        <v>0</v>
      </c>
    </row>
    <row r="2" spans="1:19">
      <c r="A2" s="81" t="s">
        <v>340</v>
      </c>
      <c r="B2" s="103" t="s">
        <v>916</v>
      </c>
      <c r="C2" s="103"/>
      <c r="D2" s="103"/>
      <c r="E2" s="103"/>
      <c r="F2" s="103"/>
      <c r="G2" s="103"/>
      <c r="H2" s="103"/>
    </row>
    <row r="3" spans="1:19">
      <c r="B3" s="103"/>
      <c r="C3" s="103"/>
      <c r="D3" s="103"/>
      <c r="E3" s="103"/>
      <c r="F3" s="103"/>
      <c r="G3" s="103"/>
      <c r="H3" s="103"/>
    </row>
    <row r="4" spans="1:19">
      <c r="B4" s="112" t="s">
        <v>874</v>
      </c>
      <c r="C4" s="170">
        <v>39722</v>
      </c>
      <c r="D4" s="170">
        <v>39814</v>
      </c>
      <c r="E4" s="170">
        <v>39904</v>
      </c>
      <c r="F4" s="170">
        <v>39995</v>
      </c>
      <c r="G4" s="170">
        <v>40087</v>
      </c>
      <c r="H4" s="170">
        <v>40179</v>
      </c>
      <c r="I4" s="170">
        <v>40269</v>
      </c>
      <c r="J4" s="170">
        <v>40360</v>
      </c>
      <c r="K4" s="170">
        <v>40452</v>
      </c>
      <c r="L4" s="170">
        <v>40544</v>
      </c>
      <c r="M4" s="170">
        <v>40634</v>
      </c>
      <c r="N4" s="170">
        <v>40725</v>
      </c>
      <c r="O4" s="170">
        <v>40817</v>
      </c>
      <c r="P4" s="170">
        <v>40909</v>
      </c>
      <c r="Q4" s="170">
        <v>41000</v>
      </c>
      <c r="R4" s="170">
        <v>41091</v>
      </c>
      <c r="S4" s="170">
        <v>41183</v>
      </c>
    </row>
    <row r="5" spans="1:19" ht="25.5">
      <c r="B5" s="171" t="s">
        <v>976</v>
      </c>
      <c r="C5" s="606">
        <v>-300.15731661392101</v>
      </c>
      <c r="D5" s="606">
        <v>-78.488848085623204</v>
      </c>
      <c r="E5" s="606">
        <v>850.67211328825704</v>
      </c>
      <c r="F5" s="606">
        <v>817.65692696410895</v>
      </c>
      <c r="G5" s="606">
        <v>501.40990487451398</v>
      </c>
      <c r="H5" s="606">
        <v>73.111505020201207</v>
      </c>
      <c r="I5" s="606">
        <v>-176.647800138436</v>
      </c>
      <c r="J5" s="606">
        <v>-528.76956467633295</v>
      </c>
      <c r="K5" s="606">
        <v>-637.43797924644105</v>
      </c>
      <c r="L5" s="606">
        <v>-772.61564387608507</v>
      </c>
      <c r="M5" s="606">
        <v>-811.03863920550396</v>
      </c>
      <c r="N5" s="606">
        <v>-607.22140994217898</v>
      </c>
      <c r="O5" s="606">
        <v>-128.37344509718901</v>
      </c>
      <c r="P5" s="606">
        <v>289.333871347252</v>
      </c>
      <c r="Q5" s="606">
        <v>287.34298146236102</v>
      </c>
      <c r="R5" s="606">
        <v>626.11724980479596</v>
      </c>
      <c r="S5" s="606">
        <v>595.10609411501105</v>
      </c>
    </row>
    <row r="6" spans="1:19">
      <c r="B6" s="82" t="s">
        <v>917</v>
      </c>
      <c r="C6" s="606">
        <v>-2.42957775014355</v>
      </c>
      <c r="D6" s="606">
        <v>3.63536690221131</v>
      </c>
      <c r="E6" s="606">
        <v>2.30311528518429</v>
      </c>
      <c r="F6" s="606">
        <v>2.9502999903293698</v>
      </c>
      <c r="G6" s="606">
        <v>0.58551932298531395</v>
      </c>
      <c r="H6" s="606">
        <v>-3.1254956816005399</v>
      </c>
      <c r="I6" s="606">
        <v>-3.8101806847402901</v>
      </c>
      <c r="J6" s="606">
        <v>-9.0330412583791109</v>
      </c>
      <c r="K6" s="606">
        <v>-3.7974361876676901</v>
      </c>
      <c r="L6" s="606">
        <v>-1.0564845223093</v>
      </c>
      <c r="M6" s="606">
        <v>6.0723435049480399</v>
      </c>
      <c r="N6" s="606">
        <v>7.4613745184354103</v>
      </c>
      <c r="O6" s="606">
        <v>5.4705827920687602</v>
      </c>
      <c r="P6" s="606">
        <v>2.6559787356792901</v>
      </c>
      <c r="Q6" s="606">
        <v>-1.3738692937694099</v>
      </c>
      <c r="R6" s="606">
        <v>-2.56995585473289</v>
      </c>
      <c r="S6" s="606">
        <v>-3.9385398184989802</v>
      </c>
    </row>
    <row r="7" spans="1:19">
      <c r="B7" s="175"/>
      <c r="C7" s="173"/>
      <c r="D7" s="173"/>
      <c r="E7" s="173"/>
      <c r="F7" s="173"/>
      <c r="G7" s="173"/>
      <c r="H7" s="173"/>
      <c r="I7" s="173"/>
      <c r="J7" s="173"/>
      <c r="K7" s="173"/>
      <c r="L7" s="173"/>
      <c r="M7" s="173"/>
      <c r="N7" s="173"/>
      <c r="O7" s="173"/>
      <c r="P7" s="173"/>
      <c r="Q7" s="173"/>
      <c r="R7" s="173"/>
      <c r="S7" s="173"/>
    </row>
    <row r="8" spans="1:19">
      <c r="B8" s="114"/>
      <c r="C8" s="110"/>
      <c r="D8" s="110"/>
      <c r="E8" s="110"/>
      <c r="F8" s="110"/>
      <c r="G8" s="110"/>
      <c r="H8" s="110"/>
      <c r="I8" s="110"/>
    </row>
    <row r="9" spans="1:19">
      <c r="B9" s="933" t="s">
        <v>916</v>
      </c>
      <c r="C9" s="933"/>
      <c r="D9" s="933"/>
      <c r="E9" s="933"/>
      <c r="F9" s="110"/>
      <c r="G9" s="110"/>
      <c r="H9" s="110"/>
      <c r="I9" s="110"/>
    </row>
    <row r="10" spans="1:19">
      <c r="B10" s="103"/>
      <c r="F10" s="110"/>
      <c r="G10" s="110"/>
      <c r="H10" s="110"/>
      <c r="I10" s="110"/>
    </row>
    <row r="11" spans="1:19">
      <c r="B11" s="103"/>
      <c r="F11" s="110"/>
      <c r="G11" s="110"/>
      <c r="H11" s="110"/>
      <c r="I11" s="110"/>
    </row>
    <row r="12" spans="1:19">
      <c r="B12" s="103"/>
      <c r="F12" s="110"/>
      <c r="G12" s="110"/>
      <c r="H12" s="110"/>
      <c r="I12" s="110"/>
    </row>
    <row r="13" spans="1:19">
      <c r="B13" s="103"/>
      <c r="F13" s="110"/>
      <c r="G13" s="110"/>
      <c r="H13" s="110"/>
      <c r="I13" s="110"/>
    </row>
    <row r="14" spans="1:19">
      <c r="B14" s="103"/>
      <c r="F14" s="110"/>
      <c r="G14" s="110"/>
      <c r="H14" s="110"/>
      <c r="I14" s="110"/>
    </row>
    <row r="15" spans="1:19">
      <c r="B15" s="103"/>
      <c r="F15" s="110"/>
      <c r="G15" s="110"/>
      <c r="H15" s="110"/>
      <c r="I15" s="110"/>
    </row>
    <row r="16" spans="1:19">
      <c r="B16" s="103"/>
      <c r="F16" s="110"/>
      <c r="G16" s="110"/>
      <c r="H16" s="110"/>
      <c r="I16" s="110"/>
    </row>
    <row r="17" spans="2:25">
      <c r="B17" s="103"/>
      <c r="F17" s="110"/>
      <c r="G17" s="110"/>
      <c r="H17" s="110"/>
      <c r="I17" s="110"/>
    </row>
    <row r="18" spans="2:25">
      <c r="B18" s="103"/>
      <c r="F18" s="110"/>
      <c r="G18" s="110"/>
      <c r="H18" s="110"/>
      <c r="I18" s="110"/>
    </row>
    <row r="19" spans="2:25">
      <c r="B19" s="103"/>
      <c r="F19" s="110"/>
      <c r="G19" s="110"/>
      <c r="H19" s="110"/>
    </row>
    <row r="20" spans="2:25">
      <c r="B20" s="103"/>
      <c r="F20" s="110"/>
      <c r="G20" s="110"/>
      <c r="H20" s="110"/>
      <c r="Y20" s="736"/>
    </row>
    <row r="21" spans="2:25">
      <c r="D21" s="413"/>
      <c r="Y21" s="736"/>
    </row>
    <row r="22" spans="2:25" ht="12.75" customHeight="1">
      <c r="D22" s="413"/>
      <c r="E22" s="413"/>
      <c r="Y22" s="736"/>
    </row>
    <row r="23" spans="2:25">
      <c r="B23" s="413"/>
      <c r="C23" s="413"/>
      <c r="D23" s="413"/>
      <c r="E23" s="413"/>
      <c r="Y23" s="736"/>
    </row>
    <row r="24" spans="2:25" ht="26.25" customHeight="1">
      <c r="B24" s="932" t="s">
        <v>918</v>
      </c>
      <c r="C24" s="932"/>
      <c r="D24" s="413"/>
      <c r="E24" s="413"/>
      <c r="Y24" s="736"/>
    </row>
    <row r="25" spans="2:25">
      <c r="B25" s="413" t="s">
        <v>891</v>
      </c>
      <c r="Y25" s="736"/>
    </row>
    <row r="26" spans="2:25">
      <c r="B26" s="413"/>
      <c r="Y26" s="736"/>
    </row>
    <row r="27" spans="2:25">
      <c r="B27" s="703" t="s">
        <v>775</v>
      </c>
      <c r="Y27" s="736"/>
    </row>
    <row r="28" spans="2:25">
      <c r="B28" s="174"/>
      <c r="Y28" s="736"/>
    </row>
    <row r="29" spans="2:25">
      <c r="B29" s="91"/>
      <c r="Y29" s="736"/>
    </row>
    <row r="30" spans="2:25">
      <c r="Y30" s="736"/>
    </row>
    <row r="31" spans="2:25">
      <c r="Y31" s="736"/>
    </row>
    <row r="32" spans="2:25">
      <c r="Y32" s="736"/>
    </row>
    <row r="33" spans="25:25">
      <c r="Y33" s="736"/>
    </row>
    <row r="34" spans="25:25">
      <c r="Y34" s="736"/>
    </row>
    <row r="35" spans="25:25">
      <c r="Y35" s="736"/>
    </row>
  </sheetData>
  <mergeCells count="2">
    <mergeCell ref="B9:E9"/>
    <mergeCell ref="B24:C24"/>
  </mergeCells>
  <hyperlinks>
    <hyperlink ref="B27" location="Contents!B31" display="to contents"/>
  </hyperlinks>
  <pageMargins left="0.75" right="0.75" top="1" bottom="1" header="0.5" footer="0.5"/>
  <pageSetup paperSize="9" orientation="portrait"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1"/>
  <sheetViews>
    <sheetView workbookViewId="0">
      <selection activeCell="L29" sqref="L29"/>
    </sheetView>
  </sheetViews>
  <sheetFormatPr defaultRowHeight="15"/>
  <cols>
    <col min="1" max="1" width="9.140625" style="34"/>
    <col min="2" max="2" width="11" style="34" customWidth="1"/>
    <col min="3" max="3" width="13.5703125" style="34" customWidth="1"/>
    <col min="4" max="4" width="14.140625" style="34" customWidth="1"/>
    <col min="5" max="5" width="8.7109375" style="34" customWidth="1"/>
    <col min="6" max="6" width="12.5703125" style="34" customWidth="1"/>
    <col min="7" max="9" width="9.140625" style="34"/>
    <col min="10" max="10" width="26.42578125" style="34" bestFit="1" customWidth="1"/>
    <col min="11" max="11" width="19.7109375" style="34" bestFit="1" customWidth="1"/>
    <col min="12" max="12" width="15" style="34" bestFit="1" customWidth="1"/>
    <col min="13" max="13" width="12.42578125" style="34" bestFit="1" customWidth="1"/>
    <col min="14" max="16384" width="9.140625" style="34"/>
  </cols>
  <sheetData>
    <row r="1" spans="1:18">
      <c r="B1" s="45"/>
      <c r="C1" s="45"/>
      <c r="D1" s="45"/>
      <c r="E1" s="45"/>
      <c r="F1" s="45"/>
    </row>
    <row r="2" spans="1:18">
      <c r="A2" s="176" t="s">
        <v>340</v>
      </c>
      <c r="B2" s="177" t="s">
        <v>271</v>
      </c>
      <c r="E2" s="737"/>
      <c r="F2" s="738"/>
      <c r="H2" s="177" t="s">
        <v>271</v>
      </c>
    </row>
    <row r="3" spans="1:18">
      <c r="A3" s="178"/>
      <c r="F3" s="738"/>
      <c r="R3" s="737"/>
    </row>
    <row r="4" spans="1:18" ht="51">
      <c r="B4" s="655"/>
      <c r="C4" s="650" t="s">
        <v>1062</v>
      </c>
      <c r="D4" s="650" t="s">
        <v>919</v>
      </c>
      <c r="E4" s="650" t="s">
        <v>920</v>
      </c>
      <c r="F4" s="650" t="s">
        <v>1061</v>
      </c>
    </row>
    <row r="5" spans="1:18">
      <c r="B5" s="899">
        <v>40179</v>
      </c>
      <c r="C5" s="900">
        <v>515.14341400000001</v>
      </c>
      <c r="D5" s="900">
        <v>1367</v>
      </c>
      <c r="E5" s="901">
        <v>4052</v>
      </c>
      <c r="F5" s="902">
        <v>148.21</v>
      </c>
      <c r="R5" s="737"/>
    </row>
    <row r="6" spans="1:18">
      <c r="B6" s="899">
        <v>40210</v>
      </c>
      <c r="C6" s="900">
        <v>512.32745599999998</v>
      </c>
      <c r="D6" s="900">
        <v>1427</v>
      </c>
      <c r="E6" s="901">
        <v>5055</v>
      </c>
      <c r="F6" s="902">
        <v>147.32</v>
      </c>
    </row>
    <row r="7" spans="1:18">
      <c r="B7" s="899">
        <v>40238</v>
      </c>
      <c r="C7" s="900">
        <v>585.40833500000008</v>
      </c>
      <c r="D7" s="900">
        <v>1508</v>
      </c>
      <c r="E7" s="901">
        <v>3096</v>
      </c>
      <c r="F7" s="902">
        <v>146.97999999999999</v>
      </c>
    </row>
    <row r="8" spans="1:18">
      <c r="B8" s="899">
        <v>40269</v>
      </c>
      <c r="C8" s="900">
        <v>604.47598099999993</v>
      </c>
      <c r="D8" s="900">
        <v>1552</v>
      </c>
      <c r="E8" s="901">
        <v>5276</v>
      </c>
      <c r="F8" s="902">
        <v>146.07</v>
      </c>
    </row>
    <row r="9" spans="1:18">
      <c r="B9" s="899">
        <v>40299</v>
      </c>
      <c r="C9" s="900">
        <v>751.47224099999994</v>
      </c>
      <c r="D9" s="900">
        <v>1667</v>
      </c>
      <c r="E9" s="901">
        <v>5097</v>
      </c>
      <c r="F9" s="902">
        <v>146.69</v>
      </c>
    </row>
    <row r="10" spans="1:18">
      <c r="B10" s="899">
        <v>40330</v>
      </c>
      <c r="C10" s="900">
        <v>844.50680899999998</v>
      </c>
      <c r="D10" s="900">
        <v>1805</v>
      </c>
      <c r="E10" s="901">
        <v>5495</v>
      </c>
      <c r="F10" s="902">
        <v>147.55000000000001</v>
      </c>
    </row>
    <row r="11" spans="1:18">
      <c r="B11" s="899">
        <v>40360</v>
      </c>
      <c r="C11" s="900">
        <v>886.81295099999988</v>
      </c>
      <c r="D11" s="900">
        <v>1867</v>
      </c>
      <c r="E11" s="901">
        <v>4829</v>
      </c>
      <c r="F11" s="902">
        <v>147.69</v>
      </c>
    </row>
    <row r="12" spans="1:18">
      <c r="B12" s="899">
        <v>40391</v>
      </c>
      <c r="C12" s="900">
        <v>1010.0207310000001</v>
      </c>
      <c r="D12" s="900">
        <v>2098</v>
      </c>
      <c r="E12" s="901">
        <v>5888</v>
      </c>
      <c r="F12" s="902">
        <v>147.33000000000001</v>
      </c>
    </row>
    <row r="13" spans="1:18">
      <c r="B13" s="899">
        <v>40422</v>
      </c>
      <c r="C13" s="900">
        <v>1030.0928719999999</v>
      </c>
      <c r="D13" s="900">
        <v>2096</v>
      </c>
      <c r="E13" s="901">
        <v>5097</v>
      </c>
      <c r="F13" s="902">
        <v>147.57</v>
      </c>
    </row>
    <row r="14" spans="1:18">
      <c r="B14" s="899">
        <v>40452</v>
      </c>
      <c r="C14" s="900">
        <v>1133.5454279999999</v>
      </c>
      <c r="D14" s="900">
        <v>2198</v>
      </c>
      <c r="E14" s="901">
        <v>4478</v>
      </c>
      <c r="F14" s="902">
        <v>147.51</v>
      </c>
    </row>
    <row r="15" spans="1:18">
      <c r="B15" s="899">
        <v>40483</v>
      </c>
      <c r="C15" s="900">
        <v>1145.0753830000001</v>
      </c>
      <c r="D15" s="900">
        <v>2209</v>
      </c>
      <c r="E15" s="901">
        <v>5703</v>
      </c>
      <c r="F15" s="902">
        <v>147.58000000000001</v>
      </c>
    </row>
    <row r="16" spans="1:18">
      <c r="B16" s="899">
        <v>40513</v>
      </c>
      <c r="C16" s="900">
        <v>1268.7929429999999</v>
      </c>
      <c r="D16" s="900">
        <v>2371</v>
      </c>
      <c r="E16" s="901">
        <v>6505</v>
      </c>
      <c r="F16" s="902">
        <v>147.5</v>
      </c>
      <c r="H16" s="179" t="s">
        <v>921</v>
      </c>
      <c r="R16" s="737"/>
    </row>
    <row r="17" spans="2:18">
      <c r="B17" s="899">
        <v>40544</v>
      </c>
      <c r="C17" s="900">
        <v>934.22660800000006</v>
      </c>
      <c r="D17" s="900">
        <v>1806</v>
      </c>
      <c r="E17" s="901">
        <v>5549</v>
      </c>
      <c r="F17" s="902">
        <v>146.87</v>
      </c>
      <c r="H17" s="176"/>
    </row>
    <row r="18" spans="2:18">
      <c r="B18" s="899">
        <v>40575</v>
      </c>
      <c r="C18" s="900">
        <v>833.20276799999999</v>
      </c>
      <c r="D18" s="900">
        <v>1859</v>
      </c>
      <c r="E18" s="901">
        <v>7094</v>
      </c>
      <c r="F18" s="902">
        <v>146.02000000000001</v>
      </c>
      <c r="H18" s="703" t="s">
        <v>775</v>
      </c>
      <c r="R18" s="737"/>
    </row>
    <row r="19" spans="2:18">
      <c r="B19" s="899">
        <v>40603</v>
      </c>
      <c r="C19" s="900">
        <v>941.05798800000002</v>
      </c>
      <c r="D19" s="900">
        <v>2003</v>
      </c>
      <c r="E19" s="901">
        <v>7069</v>
      </c>
      <c r="F19" s="902">
        <v>145.69999999999999</v>
      </c>
    </row>
    <row r="20" spans="2:18">
      <c r="B20" s="899">
        <v>40634</v>
      </c>
      <c r="C20" s="900">
        <v>955.51501699999994</v>
      </c>
      <c r="D20" s="900">
        <v>2128</v>
      </c>
      <c r="E20" s="901">
        <v>6005</v>
      </c>
      <c r="F20" s="902">
        <v>145.54</v>
      </c>
    </row>
    <row r="21" spans="2:18">
      <c r="B21" s="899">
        <v>40664</v>
      </c>
      <c r="C21" s="900">
        <v>860.826819</v>
      </c>
      <c r="D21" s="900">
        <v>1967</v>
      </c>
      <c r="E21" s="901">
        <v>4672</v>
      </c>
      <c r="F21" s="902">
        <v>145.43</v>
      </c>
    </row>
    <row r="22" spans="2:18">
      <c r="B22" s="899">
        <v>40695</v>
      </c>
      <c r="C22" s="900">
        <v>905.58119899999997</v>
      </c>
      <c r="D22" s="900">
        <v>2046</v>
      </c>
      <c r="E22" s="901">
        <v>5685</v>
      </c>
      <c r="F22" s="902">
        <v>145.83000000000001</v>
      </c>
    </row>
    <row r="23" spans="2:18">
      <c r="B23" s="899">
        <v>40725</v>
      </c>
      <c r="C23" s="900">
        <v>716.86836600000004</v>
      </c>
      <c r="D23" s="900">
        <v>1925</v>
      </c>
      <c r="E23" s="901">
        <v>4728</v>
      </c>
      <c r="F23" s="902">
        <v>146.13999999999999</v>
      </c>
    </row>
    <row r="24" spans="2:18">
      <c r="B24" s="899">
        <v>40756</v>
      </c>
      <c r="C24" s="900">
        <v>931.208933</v>
      </c>
      <c r="D24" s="900">
        <v>2180</v>
      </c>
      <c r="E24" s="901">
        <v>7356</v>
      </c>
      <c r="F24" s="902">
        <v>146.46</v>
      </c>
    </row>
    <row r="25" spans="2:18">
      <c r="B25" s="899">
        <v>40787</v>
      </c>
      <c r="C25" s="900">
        <v>1122.7480250000001</v>
      </c>
      <c r="D25" s="900">
        <v>2328</v>
      </c>
      <c r="E25" s="901">
        <v>7041</v>
      </c>
      <c r="F25" s="902">
        <v>147.99</v>
      </c>
      <c r="O25" s="739"/>
    </row>
    <row r="26" spans="2:18">
      <c r="B26" s="899">
        <v>40817</v>
      </c>
      <c r="C26" s="900">
        <v>1303.6379240000001</v>
      </c>
      <c r="D26" s="900">
        <v>2527</v>
      </c>
      <c r="E26" s="901">
        <v>4920</v>
      </c>
      <c r="F26" s="902">
        <v>147.77000000000001</v>
      </c>
    </row>
    <row r="27" spans="2:18">
      <c r="B27" s="899">
        <v>40848</v>
      </c>
      <c r="C27" s="900">
        <v>1414.9340380000001</v>
      </c>
      <c r="D27" s="900">
        <v>2607</v>
      </c>
      <c r="E27" s="901">
        <v>4993</v>
      </c>
      <c r="F27" s="902">
        <v>147.69</v>
      </c>
    </row>
    <row r="28" spans="2:18">
      <c r="B28" s="899">
        <v>40878</v>
      </c>
      <c r="C28" s="900">
        <v>1493.829424</v>
      </c>
      <c r="D28" s="900">
        <v>2708</v>
      </c>
      <c r="E28" s="901">
        <v>5548</v>
      </c>
      <c r="F28" s="902">
        <v>148.4</v>
      </c>
    </row>
    <row r="29" spans="2:18">
      <c r="B29" s="899">
        <v>40909</v>
      </c>
      <c r="C29" s="900">
        <v>1060.6079930000001</v>
      </c>
      <c r="D29" s="900">
        <v>2062</v>
      </c>
      <c r="E29" s="901">
        <v>3200</v>
      </c>
      <c r="F29" s="902">
        <v>148.56</v>
      </c>
      <c r="R29" s="737"/>
    </row>
    <row r="30" spans="2:18">
      <c r="B30" s="899">
        <v>40940</v>
      </c>
      <c r="C30" s="900">
        <v>917.75761899999998</v>
      </c>
      <c r="D30" s="900">
        <v>1960</v>
      </c>
      <c r="E30" s="901">
        <v>4896</v>
      </c>
      <c r="F30" s="902">
        <v>147.74</v>
      </c>
    </row>
    <row r="31" spans="2:18">
      <c r="B31" s="899">
        <v>40969</v>
      </c>
      <c r="C31" s="900">
        <v>860.46652200000005</v>
      </c>
      <c r="D31" s="900">
        <v>1936</v>
      </c>
      <c r="E31" s="901">
        <v>4703</v>
      </c>
      <c r="F31" s="902">
        <v>147.77000000000001</v>
      </c>
      <c r="R31" s="737"/>
    </row>
    <row r="32" spans="2:18">
      <c r="B32" s="899">
        <v>41000</v>
      </c>
      <c r="C32" s="900">
        <v>852.68361800000002</v>
      </c>
      <c r="D32" s="900">
        <v>2065</v>
      </c>
      <c r="E32" s="901">
        <v>4710</v>
      </c>
      <c r="F32" s="902">
        <v>147.88999999999999</v>
      </c>
    </row>
    <row r="33" spans="2:18">
      <c r="B33" s="899">
        <v>41030</v>
      </c>
      <c r="C33" s="900">
        <v>1020.799773</v>
      </c>
      <c r="D33" s="900">
        <v>2311</v>
      </c>
      <c r="E33" s="901">
        <v>4440</v>
      </c>
      <c r="F33" s="902">
        <v>148.06</v>
      </c>
    </row>
    <row r="34" spans="2:18">
      <c r="B34" s="899">
        <v>41061</v>
      </c>
      <c r="C34" s="900">
        <v>1348.6819170000001</v>
      </c>
      <c r="D34" s="900">
        <v>2629</v>
      </c>
      <c r="E34" s="901">
        <v>4134</v>
      </c>
      <c r="F34" s="902">
        <v>149.41999999999999</v>
      </c>
      <c r="O34" s="739"/>
    </row>
    <row r="35" spans="2:18">
      <c r="B35" s="899">
        <v>41091</v>
      </c>
      <c r="C35" s="900">
        <v>1224.4339179999999</v>
      </c>
      <c r="D35" s="900">
        <v>2460</v>
      </c>
      <c r="E35" s="901">
        <v>4936</v>
      </c>
      <c r="F35" s="902">
        <v>150.01</v>
      </c>
      <c r="I35" s="740"/>
    </row>
    <row r="36" spans="2:18">
      <c r="B36" s="899">
        <v>41122</v>
      </c>
      <c r="C36" s="900">
        <v>1203.177725</v>
      </c>
      <c r="D36" s="900">
        <v>2561</v>
      </c>
      <c r="E36" s="901">
        <v>6107</v>
      </c>
      <c r="F36" s="902">
        <v>149.57</v>
      </c>
    </row>
    <row r="37" spans="2:18">
      <c r="B37" s="899">
        <v>41153</v>
      </c>
      <c r="C37" s="900">
        <v>981.85338200000001</v>
      </c>
      <c r="D37" s="900">
        <v>2292.7346520000001</v>
      </c>
      <c r="E37" s="901">
        <v>4250</v>
      </c>
      <c r="F37" s="902">
        <v>149.86000000000001</v>
      </c>
      <c r="I37" s="740"/>
    </row>
    <row r="42" spans="2:18">
      <c r="R42" s="737"/>
    </row>
    <row r="44" spans="2:18">
      <c r="R44" s="737"/>
    </row>
    <row r="55" spans="18:18">
      <c r="R55" s="737"/>
    </row>
    <row r="57" spans="18:18">
      <c r="R57" s="737"/>
    </row>
    <row r="68" spans="18:18">
      <c r="R68" s="737"/>
    </row>
    <row r="70" spans="18:18">
      <c r="R70" s="737"/>
    </row>
    <row r="81" spans="18:18">
      <c r="R81" s="737"/>
    </row>
    <row r="83" spans="18:18">
      <c r="R83" s="737"/>
    </row>
    <row r="94" spans="18:18">
      <c r="R94" s="737"/>
    </row>
    <row r="96" spans="18:18">
      <c r="R96" s="737"/>
    </row>
    <row r="107" spans="18:18">
      <c r="R107" s="737"/>
    </row>
    <row r="109" spans="18:18">
      <c r="R109" s="737"/>
    </row>
    <row r="120" spans="18:18">
      <c r="R120" s="737"/>
    </row>
    <row r="133" spans="18:18">
      <c r="R133" s="737"/>
    </row>
    <row r="135" spans="18:18">
      <c r="R135" s="737"/>
    </row>
    <row r="146" spans="18:18">
      <c r="R146" s="737"/>
    </row>
    <row r="148" spans="18:18">
      <c r="R148" s="737"/>
    </row>
    <row r="159" spans="18:18">
      <c r="R159" s="737"/>
    </row>
    <row r="161" spans="18:18">
      <c r="R161" s="737"/>
    </row>
    <row r="172" spans="18:18">
      <c r="R172" s="737"/>
    </row>
    <row r="174" spans="18:18">
      <c r="R174" s="737"/>
    </row>
    <row r="185" spans="18:18">
      <c r="R185" s="737"/>
    </row>
    <row r="187" spans="18:18">
      <c r="R187" s="737"/>
    </row>
    <row r="198" spans="18:18">
      <c r="R198" s="737"/>
    </row>
    <row r="211" spans="18:18">
      <c r="R211" s="737"/>
    </row>
    <row r="213" spans="18:18">
      <c r="R213" s="737"/>
    </row>
    <row r="224" spans="18:18">
      <c r="R224" s="737"/>
    </row>
    <row r="237" spans="18:18">
      <c r="R237" s="737"/>
    </row>
    <row r="250" spans="18:18">
      <c r="R250" s="737"/>
    </row>
    <row r="252" spans="18:18">
      <c r="R252" s="737"/>
    </row>
    <row r="263" spans="18:18">
      <c r="R263" s="737"/>
    </row>
    <row r="265" spans="18:18">
      <c r="R265" s="737"/>
    </row>
    <row r="276" spans="18:18">
      <c r="R276" s="737"/>
    </row>
    <row r="289" spans="18:18">
      <c r="R289" s="737"/>
    </row>
    <row r="291" spans="18:18">
      <c r="R291" s="737"/>
    </row>
    <row r="302" spans="18:18">
      <c r="R302" s="737"/>
    </row>
    <row r="315" spans="18:18">
      <c r="R315" s="737"/>
    </row>
    <row r="328" spans="18:18">
      <c r="R328" s="737"/>
    </row>
    <row r="332" spans="18:18">
      <c r="R332" s="737"/>
    </row>
    <row r="341" spans="18:18">
      <c r="R341" s="737"/>
    </row>
    <row r="343" spans="18:18">
      <c r="R343" s="737"/>
    </row>
    <row r="345" spans="18:18">
      <c r="R345" s="737"/>
    </row>
    <row r="354" spans="18:18">
      <c r="R354" s="737"/>
    </row>
    <row r="367" spans="18:18">
      <c r="R367" s="737"/>
    </row>
    <row r="369" spans="18:18">
      <c r="R369" s="737"/>
    </row>
    <row r="380" spans="18:18">
      <c r="R380" s="737"/>
    </row>
    <row r="393" spans="18:18">
      <c r="R393" s="737"/>
    </row>
    <row r="395" spans="18:18">
      <c r="R395" s="737"/>
    </row>
    <row r="397" spans="18:18">
      <c r="R397" s="737"/>
    </row>
    <row r="406" spans="18:18">
      <c r="R406" s="737"/>
    </row>
    <row r="408" spans="18:18">
      <c r="R408" s="737"/>
    </row>
    <row r="419" spans="18:18">
      <c r="R419" s="737"/>
    </row>
    <row r="421" spans="18:18">
      <c r="R421" s="737"/>
    </row>
  </sheetData>
  <hyperlinks>
    <hyperlink ref="H18" location="Contents!B34" display="to contents"/>
  </hyperlink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644"/>
  <sheetViews>
    <sheetView workbookViewId="0">
      <selection activeCell="G36" sqref="G36"/>
    </sheetView>
  </sheetViews>
  <sheetFormatPr defaultColWidth="10.140625" defaultRowHeight="12.75"/>
  <cols>
    <col min="1" max="1" width="8.85546875" style="81" bestFit="1" customWidth="1"/>
    <col min="2" max="2" width="11.42578125" style="81" customWidth="1"/>
    <col min="3" max="3" width="12.42578125" style="81" bestFit="1" customWidth="1"/>
    <col min="4" max="4" width="11.5703125" style="81" bestFit="1" customWidth="1"/>
    <col min="5" max="222" width="9.140625" style="81" customWidth="1"/>
    <col min="223" max="223" width="10.140625" style="81" bestFit="1" customWidth="1"/>
    <col min="224" max="226" width="12.140625" style="81" customWidth="1"/>
    <col min="227" max="227" width="11.85546875" style="81" customWidth="1"/>
    <col min="228" max="231" width="16.28515625" style="81" customWidth="1"/>
    <col min="232" max="232" width="20.42578125" style="81" customWidth="1"/>
    <col min="233" max="233" width="7.5703125" style="81" customWidth="1"/>
    <col min="234" max="234" width="6" style="81" customWidth="1"/>
    <col min="235" max="236" width="10" style="81" customWidth="1"/>
    <col min="237" max="237" width="8.5703125" style="81" customWidth="1"/>
    <col min="238" max="239" width="9.140625" style="81" customWidth="1"/>
    <col min="240" max="240" width="10.140625" style="81" bestFit="1" customWidth="1"/>
    <col min="241" max="241" width="11.28515625" style="81" bestFit="1" customWidth="1"/>
    <col min="242" max="243" width="9.140625" style="81" customWidth="1"/>
    <col min="244" max="244" width="10.140625" style="81" bestFit="1" customWidth="1"/>
    <col min="245" max="245" width="11.5703125" style="81" bestFit="1" customWidth="1"/>
    <col min="246" max="247" width="9.140625" style="81" customWidth="1"/>
    <col min="248" max="248" width="10.140625" style="81" bestFit="1" customWidth="1"/>
    <col min="249" max="249" width="11.5703125" style="81" bestFit="1" customWidth="1"/>
    <col min="250" max="250" width="9" style="81" bestFit="1" customWidth="1"/>
    <col min="251" max="251" width="3.5703125" style="81" customWidth="1"/>
    <col min="252" max="252" width="7.5703125" style="81" customWidth="1"/>
    <col min="253" max="253" width="4.5703125" style="81" customWidth="1"/>
    <col min="254" max="254" width="5" style="81" customWidth="1"/>
    <col min="255" max="255" width="9.140625" style="81" customWidth="1"/>
    <col min="256" max="256" width="10.140625" style="81" bestFit="1"/>
    <col min="257" max="16384" width="10.140625" style="81"/>
  </cols>
  <sheetData>
    <row r="2" spans="1:7">
      <c r="A2" s="176" t="s">
        <v>340</v>
      </c>
      <c r="B2" s="177" t="s">
        <v>1064</v>
      </c>
      <c r="G2" s="177" t="s">
        <v>1064</v>
      </c>
    </row>
    <row r="4" spans="1:7">
      <c r="B4" s="659" t="s">
        <v>5</v>
      </c>
      <c r="C4" s="280" t="s">
        <v>6</v>
      </c>
      <c r="F4" s="741"/>
    </row>
    <row r="5" spans="1:7">
      <c r="B5" s="83">
        <v>40253</v>
      </c>
      <c r="C5" s="180">
        <v>0.76919759128859155</v>
      </c>
      <c r="E5" s="742"/>
      <c r="F5" s="128"/>
    </row>
    <row r="6" spans="1:7">
      <c r="B6" s="83">
        <v>40254</v>
      </c>
      <c r="C6" s="180">
        <v>0.74644543443437983</v>
      </c>
      <c r="E6" s="742"/>
      <c r="F6" s="128"/>
    </row>
    <row r="7" spans="1:7">
      <c r="B7" s="83">
        <v>40255</v>
      </c>
      <c r="C7" s="180">
        <v>0.72662336350266377</v>
      </c>
      <c r="E7" s="742"/>
      <c r="F7" s="128"/>
    </row>
    <row r="8" spans="1:7">
      <c r="B8" s="83">
        <v>40256</v>
      </c>
      <c r="C8" s="180">
        <v>0.73692371848066385</v>
      </c>
      <c r="E8" s="742"/>
      <c r="F8" s="128"/>
    </row>
    <row r="9" spans="1:7">
      <c r="B9" s="83">
        <v>40259</v>
      </c>
      <c r="C9" s="180">
        <v>0.82042035901064048</v>
      </c>
      <c r="E9" s="742"/>
      <c r="F9" s="128"/>
    </row>
    <row r="10" spans="1:7">
      <c r="B10" s="83">
        <v>40260</v>
      </c>
      <c r="C10" s="180">
        <v>0.80970219863746484</v>
      </c>
      <c r="E10" s="742"/>
      <c r="F10" s="128"/>
    </row>
    <row r="11" spans="1:7">
      <c r="B11" s="83">
        <v>40261</v>
      </c>
      <c r="C11" s="180">
        <v>0.87221869402685259</v>
      </c>
      <c r="E11" s="742"/>
      <c r="F11" s="128"/>
    </row>
    <row r="12" spans="1:7">
      <c r="B12" s="83">
        <v>40262</v>
      </c>
      <c r="C12" s="180">
        <v>0.87904724070856499</v>
      </c>
      <c r="E12" s="742"/>
      <c r="F12" s="128"/>
    </row>
    <row r="13" spans="1:7">
      <c r="B13" s="83">
        <v>40263</v>
      </c>
      <c r="C13" s="180">
        <v>0.87797376615028799</v>
      </c>
      <c r="E13" s="742"/>
      <c r="F13" s="128"/>
    </row>
    <row r="14" spans="1:7">
      <c r="B14" s="83">
        <v>40266</v>
      </c>
      <c r="C14" s="180">
        <v>0.90066921151266288</v>
      </c>
      <c r="E14" s="742"/>
      <c r="F14" s="128"/>
    </row>
    <row r="15" spans="1:7">
      <c r="B15" s="83">
        <v>40267</v>
      </c>
      <c r="C15" s="180">
        <v>0.88443060780565852</v>
      </c>
      <c r="E15" s="742"/>
      <c r="F15" s="128"/>
    </row>
    <row r="16" spans="1:7">
      <c r="B16" s="83">
        <v>40268</v>
      </c>
      <c r="C16" s="180">
        <v>0.85975353786945474</v>
      </c>
      <c r="E16" s="742"/>
      <c r="F16" s="128"/>
    </row>
    <row r="17" spans="2:8">
      <c r="B17" s="83">
        <v>40269</v>
      </c>
      <c r="C17" s="180">
        <v>0.87015096466066444</v>
      </c>
      <c r="E17" s="742"/>
      <c r="F17" s="128"/>
    </row>
    <row r="18" spans="2:8">
      <c r="B18" s="83">
        <v>40274</v>
      </c>
      <c r="C18" s="180">
        <v>0.87340911452807179</v>
      </c>
      <c r="E18" s="742"/>
      <c r="F18" s="128"/>
    </row>
    <row r="19" spans="2:8">
      <c r="B19" s="83">
        <v>40275</v>
      </c>
      <c r="C19" s="180">
        <v>0.82085775496433366</v>
      </c>
      <c r="E19" s="742"/>
      <c r="F19" s="128"/>
    </row>
    <row r="20" spans="2:8">
      <c r="B20" s="83">
        <v>40276</v>
      </c>
      <c r="C20" s="180">
        <v>0.77636374788348572</v>
      </c>
      <c r="E20" s="742"/>
      <c r="F20" s="128"/>
    </row>
    <row r="21" spans="2:8" ht="15">
      <c r="B21" s="83">
        <v>40277</v>
      </c>
      <c r="C21" s="180">
        <v>0.79260279489289553</v>
      </c>
      <c r="E21" s="742"/>
      <c r="F21" s="128"/>
      <c r="G21" s="179" t="s">
        <v>1063</v>
      </c>
      <c r="H21" s="34"/>
    </row>
    <row r="22" spans="2:8" ht="15">
      <c r="B22" s="83">
        <v>40280</v>
      </c>
      <c r="C22" s="180">
        <v>0.8441892087347993</v>
      </c>
      <c r="E22" s="742"/>
      <c r="F22" s="128"/>
      <c r="G22" s="176"/>
      <c r="H22" s="34"/>
    </row>
    <row r="23" spans="2:8" ht="15">
      <c r="B23" s="83">
        <v>40281</v>
      </c>
      <c r="C23" s="180">
        <v>0.68510041669549682</v>
      </c>
      <c r="E23" s="742"/>
      <c r="F23" s="128"/>
      <c r="G23" s="703" t="s">
        <v>775</v>
      </c>
      <c r="H23" s="34"/>
    </row>
    <row r="24" spans="2:8">
      <c r="B24" s="83">
        <v>40282</v>
      </c>
      <c r="C24" s="180">
        <v>0.69434438418690236</v>
      </c>
      <c r="E24" s="742"/>
      <c r="F24" s="128"/>
    </row>
    <row r="25" spans="2:8">
      <c r="B25" s="83">
        <v>40283</v>
      </c>
      <c r="C25" s="180">
        <v>0.69380471753486295</v>
      </c>
      <c r="E25" s="742"/>
      <c r="F25" s="128"/>
    </row>
    <row r="26" spans="2:8">
      <c r="B26" s="83">
        <v>40284</v>
      </c>
      <c r="C26" s="180">
        <v>0.69244684660392219</v>
      </c>
      <c r="E26" s="742"/>
      <c r="F26" s="128"/>
    </row>
    <row r="27" spans="2:8">
      <c r="B27" s="83">
        <v>40287</v>
      </c>
      <c r="C27" s="180">
        <v>0.66192746044710526</v>
      </c>
      <c r="E27" s="742"/>
      <c r="F27" s="128"/>
    </row>
    <row r="28" spans="2:8">
      <c r="B28" s="83">
        <v>40288</v>
      </c>
      <c r="C28" s="180">
        <v>0.65489875473364401</v>
      </c>
      <c r="E28" s="742"/>
      <c r="F28" s="128"/>
    </row>
    <row r="29" spans="2:8">
      <c r="B29" s="83">
        <v>40289</v>
      </c>
      <c r="C29" s="180">
        <v>0.65103469639196998</v>
      </c>
      <c r="E29" s="742"/>
      <c r="F29" s="128"/>
    </row>
    <row r="30" spans="2:8">
      <c r="B30" s="83">
        <v>40290</v>
      </c>
      <c r="C30" s="180">
        <v>0.70158589257039639</v>
      </c>
      <c r="E30" s="742"/>
      <c r="F30" s="128"/>
    </row>
    <row r="31" spans="2:8">
      <c r="B31" s="83">
        <v>40291</v>
      </c>
      <c r="C31" s="180">
        <v>0.73152490949396332</v>
      </c>
      <c r="E31" s="742"/>
      <c r="F31" s="128"/>
    </row>
    <row r="32" spans="2:8">
      <c r="B32" s="83">
        <v>40294</v>
      </c>
      <c r="C32" s="180">
        <v>0.74917212930122901</v>
      </c>
      <c r="E32" s="742"/>
      <c r="F32" s="128"/>
    </row>
    <row r="33" spans="2:6">
      <c r="B33" s="83">
        <v>40295</v>
      </c>
      <c r="C33" s="180">
        <v>0.76357094160283423</v>
      </c>
      <c r="E33" s="742"/>
      <c r="F33" s="128"/>
    </row>
    <row r="34" spans="2:6">
      <c r="B34" s="83">
        <v>40296</v>
      </c>
      <c r="C34" s="180">
        <v>0.93081233057870794</v>
      </c>
      <c r="E34" s="742"/>
      <c r="F34" s="128"/>
    </row>
    <row r="35" spans="2:6">
      <c r="B35" s="83">
        <v>40297</v>
      </c>
      <c r="C35" s="180">
        <v>0.89871588284641302</v>
      </c>
      <c r="E35" s="742"/>
      <c r="F35" s="128"/>
    </row>
    <row r="36" spans="2:6">
      <c r="B36" s="83">
        <v>40298</v>
      </c>
      <c r="C36" s="180">
        <v>0.90224179033868679</v>
      </c>
      <c r="E36" s="742"/>
      <c r="F36" s="128"/>
    </row>
    <row r="37" spans="2:6">
      <c r="B37" s="83">
        <v>40302</v>
      </c>
      <c r="C37" s="180">
        <v>0.93636480516220999</v>
      </c>
      <c r="E37" s="742"/>
      <c r="F37" s="128"/>
    </row>
    <row r="38" spans="2:6">
      <c r="B38" s="83">
        <v>40303</v>
      </c>
      <c r="C38" s="180">
        <v>1.065025270128237</v>
      </c>
      <c r="E38" s="742"/>
      <c r="F38" s="128"/>
    </row>
    <row r="39" spans="2:6">
      <c r="B39" s="83">
        <v>40304</v>
      </c>
      <c r="C39" s="180">
        <v>1.2644991767020932</v>
      </c>
      <c r="E39" s="742"/>
      <c r="F39" s="128"/>
    </row>
    <row r="40" spans="2:6">
      <c r="B40" s="83">
        <v>40305</v>
      </c>
      <c r="C40" s="180">
        <v>1.3644236753881023</v>
      </c>
      <c r="E40" s="742"/>
      <c r="F40" s="128"/>
    </row>
    <row r="41" spans="2:6">
      <c r="B41" s="83">
        <v>40308</v>
      </c>
      <c r="C41" s="180">
        <v>1.3283467883223143</v>
      </c>
      <c r="E41" s="742"/>
      <c r="F41" s="128"/>
    </row>
    <row r="42" spans="2:6">
      <c r="B42" s="83">
        <v>40309</v>
      </c>
      <c r="C42" s="180">
        <v>1.3297343609017727</v>
      </c>
      <c r="E42" s="742"/>
      <c r="F42" s="128"/>
    </row>
    <row r="43" spans="2:6">
      <c r="B43" s="83">
        <v>40310</v>
      </c>
      <c r="C43" s="180">
        <v>1.0600050633600211</v>
      </c>
      <c r="E43" s="742"/>
      <c r="F43" s="128"/>
    </row>
    <row r="44" spans="2:6">
      <c r="B44" s="83">
        <v>40311</v>
      </c>
      <c r="C44" s="180">
        <v>1.05478998498746</v>
      </c>
      <c r="E44" s="742"/>
      <c r="F44" s="128"/>
    </row>
    <row r="45" spans="2:6">
      <c r="B45" s="83">
        <v>40312</v>
      </c>
      <c r="C45" s="180">
        <v>1.067989731376759</v>
      </c>
      <c r="E45" s="742"/>
      <c r="F45" s="128"/>
    </row>
    <row r="46" spans="2:6">
      <c r="B46" s="83">
        <v>40315</v>
      </c>
      <c r="C46" s="180">
        <v>1.2087485597331935</v>
      </c>
      <c r="E46" s="742"/>
      <c r="F46" s="128"/>
    </row>
    <row r="47" spans="2:6">
      <c r="B47" s="83">
        <v>40316</v>
      </c>
      <c r="C47" s="180">
        <v>1.0968773951376023</v>
      </c>
      <c r="E47" s="742"/>
      <c r="F47" s="128"/>
    </row>
    <row r="48" spans="2:6">
      <c r="B48" s="83">
        <v>40317</v>
      </c>
      <c r="C48" s="180">
        <v>1.2152896050201552</v>
      </c>
      <c r="E48" s="742"/>
      <c r="F48" s="128"/>
    </row>
    <row r="49" spans="2:6">
      <c r="B49" s="83">
        <v>40318</v>
      </c>
      <c r="C49" s="180">
        <v>1.219583354255422</v>
      </c>
      <c r="E49" s="742"/>
      <c r="F49" s="128"/>
    </row>
    <row r="50" spans="2:6">
      <c r="B50" s="83">
        <v>40319</v>
      </c>
      <c r="C50" s="180">
        <v>1.3121140841216907</v>
      </c>
      <c r="E50" s="742"/>
      <c r="F50" s="128"/>
    </row>
    <row r="51" spans="2:6">
      <c r="B51" s="83">
        <v>40322</v>
      </c>
      <c r="C51" s="180">
        <v>1.2553575009533806</v>
      </c>
      <c r="E51" s="742"/>
      <c r="F51" s="128"/>
    </row>
    <row r="52" spans="2:6">
      <c r="B52" s="83">
        <v>40323</v>
      </c>
      <c r="C52" s="180">
        <v>1.3907503204378182</v>
      </c>
      <c r="E52" s="742"/>
      <c r="F52" s="128"/>
    </row>
    <row r="53" spans="2:6">
      <c r="B53" s="83">
        <v>40324</v>
      </c>
      <c r="C53" s="180">
        <v>1.5082982172754278</v>
      </c>
      <c r="E53" s="742"/>
      <c r="F53" s="128"/>
    </row>
    <row r="54" spans="2:6">
      <c r="B54" s="83">
        <v>40325</v>
      </c>
      <c r="C54" s="180">
        <v>1.5022253762354052</v>
      </c>
      <c r="E54" s="742"/>
      <c r="F54" s="128"/>
    </row>
    <row r="55" spans="2:6">
      <c r="B55" s="83">
        <v>40326</v>
      </c>
      <c r="C55" s="180">
        <v>1.3499673432779953</v>
      </c>
      <c r="E55" s="742"/>
      <c r="F55" s="128"/>
    </row>
    <row r="56" spans="2:6">
      <c r="B56" s="83">
        <v>40330</v>
      </c>
      <c r="C56" s="180">
        <v>1.4626425691256397</v>
      </c>
      <c r="E56" s="742"/>
      <c r="F56" s="128"/>
    </row>
    <row r="57" spans="2:6">
      <c r="B57" s="83">
        <v>40331</v>
      </c>
      <c r="C57" s="180">
        <v>1.4300842422908806</v>
      </c>
      <c r="E57" s="742"/>
      <c r="F57" s="128"/>
    </row>
    <row r="58" spans="2:6">
      <c r="B58" s="83">
        <v>40332</v>
      </c>
      <c r="C58" s="180">
        <v>1.3992837663384385</v>
      </c>
      <c r="E58" s="742"/>
      <c r="F58" s="128"/>
    </row>
    <row r="59" spans="2:6">
      <c r="B59" s="83">
        <v>40333</v>
      </c>
      <c r="C59" s="180">
        <v>1.4689960058495966</v>
      </c>
      <c r="E59" s="742"/>
      <c r="F59" s="128"/>
    </row>
    <row r="60" spans="2:6">
      <c r="B60" s="83">
        <v>40336</v>
      </c>
      <c r="C60" s="180">
        <v>1.5823131004639066</v>
      </c>
      <c r="E60" s="742"/>
      <c r="F60" s="128"/>
    </row>
    <row r="61" spans="2:6">
      <c r="B61" s="83">
        <v>40337</v>
      </c>
      <c r="C61" s="180">
        <v>1.5813784272191174</v>
      </c>
      <c r="E61" s="742"/>
      <c r="F61" s="128"/>
    </row>
    <row r="62" spans="2:6">
      <c r="B62" s="83">
        <v>40338</v>
      </c>
      <c r="C62" s="180">
        <v>1.6163115329605113</v>
      </c>
      <c r="E62" s="742"/>
      <c r="F62" s="128"/>
    </row>
    <row r="63" spans="2:6">
      <c r="B63" s="83">
        <v>40339</v>
      </c>
      <c r="C63" s="180">
        <v>1.6066017176274934</v>
      </c>
      <c r="E63" s="742"/>
      <c r="F63" s="128"/>
    </row>
    <row r="64" spans="2:6">
      <c r="B64" s="83">
        <v>40340</v>
      </c>
      <c r="C64" s="180">
        <v>1.6324875248825954</v>
      </c>
      <c r="E64" s="742"/>
      <c r="F64" s="128"/>
    </row>
    <row r="65" spans="2:6">
      <c r="B65" s="83">
        <v>40343</v>
      </c>
      <c r="C65" s="180">
        <v>1.6103399368147446</v>
      </c>
      <c r="E65" s="742"/>
      <c r="F65" s="128"/>
    </row>
    <row r="66" spans="2:6">
      <c r="B66" s="83">
        <v>40344</v>
      </c>
      <c r="C66" s="180">
        <v>1.6174222498436217</v>
      </c>
      <c r="E66" s="742"/>
      <c r="F66" s="128"/>
    </row>
    <row r="67" spans="2:6">
      <c r="B67" s="83">
        <v>40345</v>
      </c>
      <c r="C67" s="180">
        <v>1.5826086667511903</v>
      </c>
      <c r="E67" s="742"/>
      <c r="F67" s="128"/>
    </row>
    <row r="68" spans="2:6">
      <c r="B68" s="83">
        <v>40346</v>
      </c>
      <c r="C68" s="180">
        <v>1.5840836003130141</v>
      </c>
      <c r="E68" s="742"/>
      <c r="F68" s="128"/>
    </row>
    <row r="69" spans="2:6">
      <c r="B69" s="83">
        <v>40347</v>
      </c>
      <c r="C69" s="180">
        <v>1.5759773654572427</v>
      </c>
      <c r="E69" s="742"/>
      <c r="F69" s="128"/>
    </row>
    <row r="70" spans="2:6">
      <c r="B70" s="83">
        <v>40350</v>
      </c>
      <c r="C70" s="180">
        <v>1.49469865920867</v>
      </c>
      <c r="E70" s="742"/>
      <c r="F70" s="128"/>
    </row>
    <row r="71" spans="2:6">
      <c r="B71" s="83">
        <v>40351</v>
      </c>
      <c r="C71" s="180">
        <v>1.4746618489575134</v>
      </c>
      <c r="E71" s="742"/>
      <c r="F71" s="128"/>
    </row>
    <row r="72" spans="2:6">
      <c r="B72" s="83">
        <v>40352</v>
      </c>
      <c r="C72" s="180">
        <v>1.524485703595658</v>
      </c>
      <c r="E72" s="742"/>
      <c r="F72" s="128"/>
    </row>
    <row r="73" spans="2:6">
      <c r="B73" s="83">
        <v>40353</v>
      </c>
      <c r="C73" s="180">
        <v>1.4209156933570455</v>
      </c>
      <c r="E73" s="742"/>
      <c r="F73" s="128"/>
    </row>
    <row r="74" spans="2:6">
      <c r="B74" s="83">
        <v>40354</v>
      </c>
      <c r="C74" s="180">
        <v>1.4645661579033198</v>
      </c>
      <c r="E74" s="742"/>
      <c r="F74" s="128"/>
    </row>
    <row r="75" spans="2:6">
      <c r="B75" s="83">
        <v>40357</v>
      </c>
      <c r="C75" s="180">
        <v>1.4910107020719403</v>
      </c>
      <c r="E75" s="742"/>
      <c r="F75" s="128"/>
    </row>
    <row r="76" spans="2:6">
      <c r="B76" s="83">
        <v>40358</v>
      </c>
      <c r="C76" s="180">
        <v>1.4795644446510647</v>
      </c>
      <c r="E76" s="742"/>
      <c r="F76" s="128"/>
    </row>
    <row r="77" spans="2:6">
      <c r="B77" s="83">
        <v>40359</v>
      </c>
      <c r="C77" s="180">
        <v>1.4631942429705957</v>
      </c>
      <c r="E77" s="742"/>
      <c r="F77" s="128"/>
    </row>
    <row r="78" spans="2:6">
      <c r="B78" s="83">
        <v>40360</v>
      </c>
      <c r="C78" s="180">
        <v>1.4831390278476229</v>
      </c>
      <c r="E78" s="742"/>
      <c r="F78" s="128"/>
    </row>
    <row r="79" spans="2:6">
      <c r="B79" s="83">
        <v>40361</v>
      </c>
      <c r="C79" s="180">
        <v>1.4419909457083655</v>
      </c>
      <c r="E79" s="742"/>
      <c r="F79" s="128"/>
    </row>
    <row r="80" spans="2:6">
      <c r="B80" s="83">
        <v>40364</v>
      </c>
      <c r="C80" s="180">
        <v>1.4328498392068036</v>
      </c>
      <c r="E80" s="742"/>
      <c r="F80" s="128"/>
    </row>
    <row r="81" spans="2:6">
      <c r="B81" s="83">
        <v>40365</v>
      </c>
      <c r="C81" s="180">
        <v>1.3310535021553274</v>
      </c>
      <c r="E81" s="742"/>
      <c r="F81" s="128"/>
    </row>
    <row r="82" spans="2:6">
      <c r="B82" s="83">
        <v>40366</v>
      </c>
      <c r="C82" s="180">
        <v>1.4504426196284892</v>
      </c>
      <c r="E82" s="742"/>
      <c r="F82" s="128"/>
    </row>
    <row r="83" spans="2:6">
      <c r="B83" s="83">
        <v>40367</v>
      </c>
      <c r="C83" s="180">
        <v>1.4419415374004174</v>
      </c>
      <c r="E83" s="742"/>
      <c r="F83" s="128"/>
    </row>
    <row r="84" spans="2:6">
      <c r="B84" s="83">
        <v>40368</v>
      </c>
      <c r="C84" s="180">
        <v>1.4229318072675476</v>
      </c>
      <c r="E84" s="742"/>
      <c r="F84" s="128"/>
    </row>
    <row r="85" spans="2:6">
      <c r="B85" s="83">
        <v>40371</v>
      </c>
      <c r="C85" s="180">
        <v>1.4103624923394942</v>
      </c>
      <c r="E85" s="742"/>
      <c r="F85" s="128"/>
    </row>
    <row r="86" spans="2:6">
      <c r="B86" s="83">
        <v>40372</v>
      </c>
      <c r="C86" s="180">
        <v>1.4117679515187023</v>
      </c>
      <c r="E86" s="742"/>
      <c r="F86" s="128"/>
    </row>
    <row r="87" spans="2:6">
      <c r="B87" s="83">
        <v>40373</v>
      </c>
      <c r="C87" s="180">
        <v>1.3778711196169948</v>
      </c>
      <c r="E87" s="742"/>
      <c r="F87" s="128"/>
    </row>
    <row r="88" spans="2:6">
      <c r="B88" s="83">
        <v>40374</v>
      </c>
      <c r="C88" s="180">
        <v>1.3511460417380348</v>
      </c>
      <c r="E88" s="742"/>
      <c r="F88" s="128"/>
    </row>
    <row r="89" spans="2:6">
      <c r="B89" s="83">
        <v>40375</v>
      </c>
      <c r="C89" s="180">
        <v>1.3435760952556679</v>
      </c>
      <c r="E89" s="742"/>
      <c r="F89" s="128"/>
    </row>
    <row r="90" spans="2:6">
      <c r="B90" s="83">
        <v>40378</v>
      </c>
      <c r="C90" s="180">
        <v>1.2808682790779451</v>
      </c>
      <c r="E90" s="742"/>
      <c r="F90" s="128"/>
    </row>
    <row r="91" spans="2:6">
      <c r="B91" s="83">
        <v>40379</v>
      </c>
      <c r="C91" s="180">
        <v>1.3038850675380393</v>
      </c>
      <c r="E91" s="742"/>
      <c r="F91" s="128"/>
    </row>
    <row r="92" spans="2:6">
      <c r="B92" s="83">
        <v>40380</v>
      </c>
      <c r="C92" s="180">
        <v>1.2495523550361001</v>
      </c>
      <c r="E92" s="742"/>
      <c r="F92" s="128"/>
    </row>
    <row r="93" spans="2:6">
      <c r="B93" s="83">
        <v>40381</v>
      </c>
      <c r="C93" s="180">
        <v>1.2928465740456385</v>
      </c>
      <c r="E93" s="742"/>
      <c r="F93" s="128"/>
    </row>
    <row r="94" spans="2:6">
      <c r="B94" s="83">
        <v>40382</v>
      </c>
      <c r="C94" s="180">
        <v>1.1995948643227199</v>
      </c>
      <c r="E94" s="742"/>
      <c r="F94" s="128"/>
    </row>
    <row r="95" spans="2:6">
      <c r="B95" s="83">
        <v>40385</v>
      </c>
      <c r="C95" s="180">
        <v>1.1877546268036334</v>
      </c>
      <c r="E95" s="742"/>
      <c r="F95" s="128"/>
    </row>
    <row r="96" spans="2:6">
      <c r="B96" s="83">
        <v>40386</v>
      </c>
      <c r="C96" s="180">
        <v>1.1642252576379093</v>
      </c>
      <c r="E96" s="742"/>
      <c r="F96" s="128"/>
    </row>
    <row r="97" spans="2:6">
      <c r="B97" s="83">
        <v>40387</v>
      </c>
      <c r="C97" s="180">
        <v>1.2064580805750356</v>
      </c>
      <c r="E97" s="742"/>
      <c r="F97" s="128"/>
    </row>
    <row r="98" spans="2:6">
      <c r="B98" s="83">
        <v>40388</v>
      </c>
      <c r="C98" s="180">
        <v>1.1915586794748423</v>
      </c>
      <c r="E98" s="742"/>
      <c r="F98" s="128"/>
    </row>
    <row r="99" spans="2:6">
      <c r="B99" s="83">
        <v>40389</v>
      </c>
      <c r="C99" s="180">
        <v>1.1768623548602331</v>
      </c>
      <c r="E99" s="742"/>
      <c r="F99" s="128"/>
    </row>
    <row r="100" spans="2:6">
      <c r="B100" s="83">
        <v>40392</v>
      </c>
      <c r="C100" s="180">
        <v>1.1959324423547604</v>
      </c>
      <c r="E100" s="742"/>
      <c r="F100" s="128"/>
    </row>
    <row r="101" spans="2:6">
      <c r="B101" s="83">
        <v>40393</v>
      </c>
      <c r="C101" s="180">
        <v>1.0935131041232067</v>
      </c>
      <c r="E101" s="742"/>
      <c r="F101" s="128"/>
    </row>
    <row r="102" spans="2:6">
      <c r="B102" s="83">
        <v>40394</v>
      </c>
      <c r="C102" s="180">
        <v>1.079487503443497</v>
      </c>
      <c r="E102" s="742"/>
      <c r="F102" s="128"/>
    </row>
    <row r="103" spans="2:6">
      <c r="B103" s="83">
        <v>40395</v>
      </c>
      <c r="C103" s="180">
        <v>1.0294074535626829</v>
      </c>
      <c r="E103" s="742"/>
      <c r="F103" s="128"/>
    </row>
    <row r="104" spans="2:6">
      <c r="B104" s="83">
        <v>40396</v>
      </c>
      <c r="C104" s="180">
        <v>1.0186741816409786</v>
      </c>
      <c r="E104" s="742"/>
      <c r="F104" s="128"/>
    </row>
    <row r="105" spans="2:6">
      <c r="B105" s="83">
        <v>40399</v>
      </c>
      <c r="C105" s="180">
        <v>1.0039493657692251</v>
      </c>
      <c r="E105" s="742"/>
      <c r="F105" s="128"/>
    </row>
    <row r="106" spans="2:6">
      <c r="B106" s="83">
        <v>40400</v>
      </c>
      <c r="C106" s="180">
        <v>1.0133110631692492</v>
      </c>
      <c r="E106" s="742"/>
      <c r="F106" s="128"/>
    </row>
    <row r="107" spans="2:6">
      <c r="B107" s="83">
        <v>40401</v>
      </c>
      <c r="C107" s="180">
        <v>1.0433287254578594</v>
      </c>
      <c r="E107" s="742"/>
      <c r="F107" s="128"/>
    </row>
    <row r="108" spans="2:6">
      <c r="B108" s="83">
        <v>40402</v>
      </c>
      <c r="C108" s="180">
        <v>1.0862573040712666</v>
      </c>
      <c r="E108" s="742"/>
      <c r="F108" s="128"/>
    </row>
    <row r="109" spans="2:6">
      <c r="B109" s="83">
        <v>40403</v>
      </c>
      <c r="C109" s="180">
        <v>1.0212139815808867</v>
      </c>
      <c r="E109" s="742"/>
      <c r="F109" s="128"/>
    </row>
    <row r="110" spans="2:6">
      <c r="B110" s="83">
        <v>40406</v>
      </c>
      <c r="C110" s="180">
        <v>1.0381126682939739</v>
      </c>
      <c r="E110" s="742"/>
      <c r="F110" s="128"/>
    </row>
    <row r="111" spans="2:6">
      <c r="B111" s="83">
        <v>40407</v>
      </c>
      <c r="C111" s="180">
        <v>0.98777825863710444</v>
      </c>
      <c r="E111" s="742"/>
      <c r="F111" s="128"/>
    </row>
    <row r="112" spans="2:6">
      <c r="B112" s="83">
        <v>40408</v>
      </c>
      <c r="C112" s="180">
        <v>0.91060695728815055</v>
      </c>
      <c r="E112" s="742"/>
      <c r="F112" s="128"/>
    </row>
    <row r="113" spans="2:6">
      <c r="B113" s="83">
        <v>40409</v>
      </c>
      <c r="C113" s="180">
        <v>0.90673029923069559</v>
      </c>
      <c r="E113" s="742"/>
      <c r="F113" s="128"/>
    </row>
    <row r="114" spans="2:6">
      <c r="B114" s="83">
        <v>40410</v>
      </c>
      <c r="C114" s="180">
        <v>0.88246739845071431</v>
      </c>
      <c r="E114" s="742"/>
      <c r="F114" s="128"/>
    </row>
    <row r="115" spans="2:6">
      <c r="B115" s="83">
        <v>40413</v>
      </c>
      <c r="C115" s="180">
        <v>0.88962972381274685</v>
      </c>
      <c r="E115" s="742"/>
      <c r="F115" s="128"/>
    </row>
    <row r="116" spans="2:6">
      <c r="B116" s="83">
        <v>40414</v>
      </c>
      <c r="C116" s="180">
        <v>0.93724475810744012</v>
      </c>
      <c r="E116" s="742"/>
      <c r="F116" s="128"/>
    </row>
    <row r="117" spans="2:6">
      <c r="B117" s="83">
        <v>40415</v>
      </c>
      <c r="C117" s="180">
        <v>0.91546892654367018</v>
      </c>
      <c r="E117" s="742"/>
      <c r="F117" s="128"/>
    </row>
    <row r="118" spans="2:6">
      <c r="B118" s="83">
        <v>40416</v>
      </c>
      <c r="C118" s="180">
        <v>0.90290716751682143</v>
      </c>
      <c r="E118" s="742"/>
      <c r="F118" s="128"/>
    </row>
    <row r="119" spans="2:6">
      <c r="B119" s="83">
        <v>40417</v>
      </c>
      <c r="C119" s="180">
        <v>0.88806624083874275</v>
      </c>
      <c r="E119" s="742"/>
      <c r="F119" s="128"/>
    </row>
    <row r="120" spans="2:6">
      <c r="B120" s="83">
        <v>40421</v>
      </c>
      <c r="C120" s="180">
        <v>0.89556770307887623</v>
      </c>
      <c r="E120" s="742"/>
      <c r="F120" s="128"/>
    </row>
    <row r="121" spans="2:6">
      <c r="B121" s="83">
        <v>40422</v>
      </c>
      <c r="C121" s="180">
        <v>0.8922971067359462</v>
      </c>
      <c r="E121" s="742"/>
      <c r="F121" s="128"/>
    </row>
    <row r="122" spans="2:6">
      <c r="B122" s="83">
        <v>40423</v>
      </c>
      <c r="C122" s="180">
        <v>0.87238574847084904</v>
      </c>
      <c r="E122" s="742"/>
      <c r="F122" s="128"/>
    </row>
    <row r="123" spans="2:6">
      <c r="B123" s="83">
        <v>40424</v>
      </c>
      <c r="C123" s="180">
        <v>0.87567584591862491</v>
      </c>
      <c r="E123" s="742"/>
      <c r="F123" s="128"/>
    </row>
    <row r="124" spans="2:6">
      <c r="B124" s="83">
        <v>40427</v>
      </c>
      <c r="C124" s="180">
        <v>0.87074868033976571</v>
      </c>
      <c r="E124" s="742"/>
      <c r="F124" s="128"/>
    </row>
    <row r="125" spans="2:6">
      <c r="B125" s="83">
        <v>40428</v>
      </c>
      <c r="C125" s="180">
        <v>0.8817818097537431</v>
      </c>
      <c r="E125" s="742"/>
      <c r="F125" s="128"/>
    </row>
    <row r="126" spans="2:6">
      <c r="B126" s="83">
        <v>40429</v>
      </c>
      <c r="C126" s="180">
        <v>0.88672542585636638</v>
      </c>
      <c r="E126" s="742"/>
      <c r="F126" s="128"/>
    </row>
    <row r="127" spans="2:6">
      <c r="B127" s="83">
        <v>40430</v>
      </c>
      <c r="C127" s="180">
        <v>0.8876981194193414</v>
      </c>
      <c r="E127" s="742"/>
      <c r="F127" s="128"/>
    </row>
    <row r="128" spans="2:6">
      <c r="B128" s="83">
        <v>40431</v>
      </c>
      <c r="C128" s="180">
        <v>0.87029623436480241</v>
      </c>
      <c r="E128" s="742"/>
      <c r="F128" s="128"/>
    </row>
    <row r="129" spans="2:6">
      <c r="B129" s="83">
        <v>40434</v>
      </c>
      <c r="C129" s="180">
        <v>0.84902087938913051</v>
      </c>
      <c r="E129" s="742"/>
      <c r="F129" s="128"/>
    </row>
    <row r="130" spans="2:6">
      <c r="B130" s="83">
        <v>40435</v>
      </c>
      <c r="C130" s="180">
        <v>0.82564469002553187</v>
      </c>
      <c r="E130" s="742"/>
      <c r="F130" s="128"/>
    </row>
    <row r="131" spans="2:6">
      <c r="B131" s="83">
        <v>40436</v>
      </c>
      <c r="C131" s="180">
        <v>0.83373038991453474</v>
      </c>
      <c r="E131" s="742"/>
      <c r="F131" s="128"/>
    </row>
    <row r="132" spans="2:6">
      <c r="B132" s="83">
        <v>40437</v>
      </c>
      <c r="C132" s="180">
        <v>0.84511001232922145</v>
      </c>
      <c r="E132" s="742"/>
      <c r="F132" s="128"/>
    </row>
    <row r="133" spans="2:6">
      <c r="B133" s="83">
        <v>40438</v>
      </c>
      <c r="C133" s="180">
        <v>0.8522449094769744</v>
      </c>
      <c r="E133" s="742"/>
      <c r="F133" s="128"/>
    </row>
    <row r="134" spans="2:6">
      <c r="B134" s="83">
        <v>40441</v>
      </c>
      <c r="C134" s="180">
        <v>0.86357070328642993</v>
      </c>
      <c r="E134" s="742"/>
      <c r="F134" s="128"/>
    </row>
    <row r="135" spans="2:6">
      <c r="B135" s="83">
        <v>40442</v>
      </c>
      <c r="C135" s="180">
        <v>0.84822604355903186</v>
      </c>
      <c r="E135" s="742"/>
      <c r="F135" s="128"/>
    </row>
    <row r="136" spans="2:6">
      <c r="B136" s="83">
        <v>40443</v>
      </c>
      <c r="C136" s="180">
        <v>0.8250116747238414</v>
      </c>
      <c r="E136" s="742"/>
      <c r="F136" s="128"/>
    </row>
    <row r="137" spans="2:6">
      <c r="B137" s="83">
        <v>40444</v>
      </c>
      <c r="C137" s="180">
        <v>0.84845340341831665</v>
      </c>
      <c r="E137" s="742"/>
      <c r="F137" s="128"/>
    </row>
    <row r="138" spans="2:6">
      <c r="B138" s="83">
        <v>40445</v>
      </c>
      <c r="C138" s="180">
        <v>0.80027679594596735</v>
      </c>
      <c r="E138" s="742"/>
      <c r="F138" s="128"/>
    </row>
    <row r="139" spans="2:6">
      <c r="B139" s="83">
        <v>40448</v>
      </c>
      <c r="C139" s="180">
        <v>0.79096328510769509</v>
      </c>
      <c r="E139" s="742"/>
      <c r="F139" s="128"/>
    </row>
    <row r="140" spans="2:6">
      <c r="B140" s="83">
        <v>40449</v>
      </c>
      <c r="C140" s="180">
        <v>0.7799468170857311</v>
      </c>
      <c r="E140" s="742"/>
      <c r="F140" s="128"/>
    </row>
    <row r="141" spans="2:6">
      <c r="B141" s="83">
        <v>40450</v>
      </c>
      <c r="C141" s="180">
        <v>0.77608210037008996</v>
      </c>
      <c r="E141" s="742"/>
      <c r="F141" s="128"/>
    </row>
    <row r="142" spans="2:6">
      <c r="B142" s="83">
        <v>40451</v>
      </c>
      <c r="C142" s="180">
        <v>0.80101912718448243</v>
      </c>
      <c r="E142" s="742"/>
      <c r="F142" s="128"/>
    </row>
    <row r="143" spans="2:6">
      <c r="B143" s="83">
        <v>40452</v>
      </c>
      <c r="C143" s="180">
        <v>0.80165737331027209</v>
      </c>
      <c r="E143" s="742"/>
      <c r="F143" s="128"/>
    </row>
    <row r="144" spans="2:6">
      <c r="B144" s="83">
        <v>40455</v>
      </c>
      <c r="C144" s="180">
        <v>0.77483362426973157</v>
      </c>
      <c r="E144" s="742"/>
      <c r="F144" s="128"/>
    </row>
    <row r="145" spans="2:6">
      <c r="B145" s="83">
        <v>40456</v>
      </c>
      <c r="C145" s="180">
        <v>0.73176763809024492</v>
      </c>
      <c r="E145" s="742"/>
      <c r="F145" s="128"/>
    </row>
    <row r="146" spans="2:6">
      <c r="B146" s="83">
        <v>40457</v>
      </c>
      <c r="C146" s="180">
        <v>0.73274027737569836</v>
      </c>
      <c r="E146" s="742"/>
      <c r="F146" s="128"/>
    </row>
    <row r="147" spans="2:6">
      <c r="B147" s="83">
        <v>40458</v>
      </c>
      <c r="C147" s="180">
        <v>0.7372335495144311</v>
      </c>
      <c r="E147" s="742"/>
      <c r="F147" s="128"/>
    </row>
    <row r="148" spans="2:6">
      <c r="B148" s="83">
        <v>40459</v>
      </c>
      <c r="C148" s="180">
        <v>0.73533107529142527</v>
      </c>
      <c r="E148" s="742"/>
      <c r="F148" s="128"/>
    </row>
    <row r="149" spans="2:6">
      <c r="B149" s="83">
        <v>40462</v>
      </c>
      <c r="C149" s="180">
        <v>0.74337678549285524</v>
      </c>
      <c r="E149" s="742"/>
      <c r="F149" s="128"/>
    </row>
    <row r="150" spans="2:6">
      <c r="B150" s="83">
        <v>40463</v>
      </c>
      <c r="C150" s="180">
        <v>0.75361460510022349</v>
      </c>
      <c r="E150" s="742"/>
      <c r="F150" s="128"/>
    </row>
    <row r="151" spans="2:6">
      <c r="B151" s="83">
        <v>40464</v>
      </c>
      <c r="C151" s="180">
        <v>0.73970383131937512</v>
      </c>
      <c r="E151" s="742"/>
      <c r="F151" s="128"/>
    </row>
    <row r="152" spans="2:6">
      <c r="B152" s="83">
        <v>40465</v>
      </c>
      <c r="C152" s="180">
        <v>0.72528828213499863</v>
      </c>
      <c r="E152" s="742"/>
      <c r="F152" s="128"/>
    </row>
    <row r="153" spans="2:6">
      <c r="B153" s="83">
        <v>40466</v>
      </c>
      <c r="C153" s="180">
        <v>0.74023492923175094</v>
      </c>
      <c r="E153" s="742"/>
      <c r="F153" s="128"/>
    </row>
    <row r="154" spans="2:6">
      <c r="B154" s="83">
        <v>40469</v>
      </c>
      <c r="C154" s="180">
        <v>0.73841392916858872</v>
      </c>
      <c r="E154" s="742"/>
      <c r="F154" s="128"/>
    </row>
    <row r="155" spans="2:6">
      <c r="B155" s="83">
        <v>40470</v>
      </c>
      <c r="C155" s="180">
        <v>0.7849798572654656</v>
      </c>
      <c r="E155" s="742"/>
      <c r="F155" s="128"/>
    </row>
    <row r="156" spans="2:6">
      <c r="B156" s="83">
        <v>40471</v>
      </c>
      <c r="C156" s="180">
        <v>0.75619048438895797</v>
      </c>
      <c r="E156" s="742"/>
      <c r="F156" s="128"/>
    </row>
    <row r="157" spans="2:6">
      <c r="B157" s="83">
        <v>40472</v>
      </c>
      <c r="C157" s="180">
        <v>0.74894108006827254</v>
      </c>
      <c r="E157" s="742"/>
      <c r="F157" s="128"/>
    </row>
    <row r="158" spans="2:6">
      <c r="B158" s="83">
        <v>40473</v>
      </c>
      <c r="C158" s="180">
        <v>0.72418474580276615</v>
      </c>
      <c r="E158" s="742"/>
      <c r="F158" s="128"/>
    </row>
    <row r="159" spans="2:6">
      <c r="B159" s="83">
        <v>40476</v>
      </c>
      <c r="C159" s="180">
        <v>0.73603912416973127</v>
      </c>
      <c r="E159" s="742"/>
      <c r="F159" s="128"/>
    </row>
    <row r="160" spans="2:6">
      <c r="B160" s="83">
        <v>40477</v>
      </c>
      <c r="C160" s="180">
        <v>0.73603912416973127</v>
      </c>
      <c r="E160" s="742"/>
      <c r="F160" s="128"/>
    </row>
    <row r="161" spans="2:6">
      <c r="B161" s="83">
        <v>40478</v>
      </c>
      <c r="C161" s="180">
        <v>0.74680286465368906</v>
      </c>
      <c r="E161" s="742"/>
      <c r="F161" s="128"/>
    </row>
    <row r="162" spans="2:6">
      <c r="B162" s="83">
        <v>40479</v>
      </c>
      <c r="C162" s="180">
        <v>0.7740700398605016</v>
      </c>
      <c r="E162" s="742"/>
      <c r="F162" s="128"/>
    </row>
    <row r="163" spans="2:6">
      <c r="B163" s="83">
        <v>40480</v>
      </c>
      <c r="C163" s="180">
        <v>0.77657710289043003</v>
      </c>
      <c r="E163" s="742"/>
      <c r="F163" s="128"/>
    </row>
    <row r="164" spans="2:6">
      <c r="B164" s="83">
        <v>40483</v>
      </c>
      <c r="C164" s="180">
        <v>0.74185547977152821</v>
      </c>
      <c r="E164" s="742"/>
      <c r="F164" s="128"/>
    </row>
    <row r="165" spans="2:6">
      <c r="B165" s="83">
        <v>40484</v>
      </c>
      <c r="C165" s="180">
        <v>0.74185547977152821</v>
      </c>
      <c r="E165" s="742"/>
      <c r="F165" s="128"/>
    </row>
    <row r="166" spans="2:6">
      <c r="B166" s="83">
        <v>40485</v>
      </c>
      <c r="C166" s="180">
        <v>0.76324590087783095</v>
      </c>
      <c r="E166" s="742"/>
      <c r="F166" s="128"/>
    </row>
    <row r="167" spans="2:6">
      <c r="B167" s="83">
        <v>40486</v>
      </c>
      <c r="C167" s="180">
        <v>0.75885877023226156</v>
      </c>
      <c r="E167" s="742"/>
      <c r="F167" s="128"/>
    </row>
    <row r="168" spans="2:6">
      <c r="B168" s="83">
        <v>40487</v>
      </c>
      <c r="C168" s="180">
        <v>0.75810754923130697</v>
      </c>
      <c r="E168" s="742"/>
      <c r="F168" s="128"/>
    </row>
    <row r="169" spans="2:6">
      <c r="B169" s="83">
        <v>40490</v>
      </c>
      <c r="C169" s="180">
        <v>0.74417031485821683</v>
      </c>
      <c r="E169" s="742"/>
      <c r="F169" s="128"/>
    </row>
    <row r="170" spans="2:6">
      <c r="B170" s="83">
        <v>40491</v>
      </c>
      <c r="C170" s="180">
        <v>0.73317207770317738</v>
      </c>
      <c r="E170" s="742"/>
      <c r="F170" s="128"/>
    </row>
    <row r="171" spans="2:6">
      <c r="B171" s="83">
        <v>40492</v>
      </c>
      <c r="C171" s="180">
        <v>0.72995155460246575</v>
      </c>
      <c r="E171" s="742"/>
      <c r="F171" s="128"/>
    </row>
    <row r="172" spans="2:6">
      <c r="B172" s="83">
        <v>40493</v>
      </c>
      <c r="C172" s="180">
        <v>0.74764760763203153</v>
      </c>
      <c r="E172" s="742"/>
      <c r="F172" s="128"/>
    </row>
    <row r="173" spans="2:6">
      <c r="B173" s="83">
        <v>40494</v>
      </c>
      <c r="C173" s="180">
        <v>0.75137327846112623</v>
      </c>
      <c r="E173" s="742"/>
      <c r="F173" s="128"/>
    </row>
    <row r="174" spans="2:6">
      <c r="B174" s="83">
        <v>40497</v>
      </c>
      <c r="C174" s="180">
        <v>0.75336030290330491</v>
      </c>
      <c r="E174" s="742"/>
      <c r="F174" s="128"/>
    </row>
    <row r="175" spans="2:6">
      <c r="B175" s="83">
        <v>40498</v>
      </c>
      <c r="C175" s="180">
        <v>0.75106528967258335</v>
      </c>
      <c r="E175" s="742"/>
      <c r="F175" s="128"/>
    </row>
    <row r="176" spans="2:6">
      <c r="B176" s="83">
        <v>40499</v>
      </c>
      <c r="C176" s="180">
        <v>0.72628856434172762</v>
      </c>
      <c r="E176" s="742"/>
      <c r="F176" s="128"/>
    </row>
    <row r="177" spans="2:6">
      <c r="B177" s="83">
        <v>40500</v>
      </c>
      <c r="C177" s="180">
        <v>0.72702315522017003</v>
      </c>
      <c r="E177" s="742"/>
      <c r="F177" s="128"/>
    </row>
    <row r="178" spans="2:6">
      <c r="B178" s="83">
        <v>40501</v>
      </c>
      <c r="C178" s="180">
        <v>0.72690562067961872</v>
      </c>
      <c r="E178" s="742"/>
      <c r="F178" s="128"/>
    </row>
    <row r="179" spans="2:6">
      <c r="B179" s="83">
        <v>40504</v>
      </c>
      <c r="C179" s="180">
        <v>0.71988330992629823</v>
      </c>
      <c r="E179" s="742"/>
      <c r="F179" s="128"/>
    </row>
    <row r="180" spans="2:6">
      <c r="B180" s="83">
        <v>40505</v>
      </c>
      <c r="C180" s="180">
        <v>0.71288718402788254</v>
      </c>
      <c r="E180" s="742"/>
      <c r="F180" s="128"/>
    </row>
    <row r="181" spans="2:6">
      <c r="B181" s="83">
        <v>40506</v>
      </c>
      <c r="C181" s="180">
        <v>0.7535971760719935</v>
      </c>
      <c r="E181" s="742"/>
      <c r="F181" s="128"/>
    </row>
    <row r="182" spans="2:6">
      <c r="B182" s="83">
        <v>40507</v>
      </c>
      <c r="C182" s="180">
        <v>0.76724674367515844</v>
      </c>
      <c r="E182" s="742"/>
      <c r="F182" s="128"/>
    </row>
    <row r="183" spans="2:6">
      <c r="B183" s="83">
        <v>40508</v>
      </c>
      <c r="C183" s="180">
        <v>0.78608377495244341</v>
      </c>
      <c r="E183" s="742"/>
      <c r="F183" s="128"/>
    </row>
    <row r="184" spans="2:6">
      <c r="B184" s="83">
        <v>40511</v>
      </c>
      <c r="C184" s="180">
        <v>0.8009941366683806</v>
      </c>
      <c r="E184" s="742"/>
      <c r="F184" s="128"/>
    </row>
    <row r="185" spans="2:6">
      <c r="B185" s="83">
        <v>40512</v>
      </c>
      <c r="C185" s="180">
        <v>0.83590992086987481</v>
      </c>
      <c r="E185" s="742"/>
      <c r="F185" s="128"/>
    </row>
    <row r="186" spans="2:6">
      <c r="B186" s="83">
        <v>40513</v>
      </c>
      <c r="C186" s="180">
        <v>0.83944494355469712</v>
      </c>
      <c r="E186" s="742"/>
      <c r="F186" s="128"/>
    </row>
    <row r="187" spans="2:6">
      <c r="B187" s="83">
        <v>40514</v>
      </c>
      <c r="C187" s="180">
        <v>0.80242902527577464</v>
      </c>
      <c r="E187" s="742"/>
      <c r="F187" s="128"/>
    </row>
    <row r="188" spans="2:6">
      <c r="B188" s="83">
        <v>40515</v>
      </c>
      <c r="C188" s="180">
        <v>0.80035472148132492</v>
      </c>
      <c r="E188" s="742"/>
      <c r="F188" s="128"/>
    </row>
    <row r="189" spans="2:6">
      <c r="B189" s="83">
        <v>40518</v>
      </c>
      <c r="C189" s="180">
        <v>0.77308811769581132</v>
      </c>
      <c r="E189" s="742"/>
      <c r="F189" s="128"/>
    </row>
    <row r="190" spans="2:6">
      <c r="B190" s="83">
        <v>40519</v>
      </c>
      <c r="C190" s="180">
        <v>0.75746391286591885</v>
      </c>
      <c r="E190" s="742"/>
      <c r="F190" s="128"/>
    </row>
    <row r="191" spans="2:6">
      <c r="B191" s="83">
        <v>40520</v>
      </c>
      <c r="C191" s="180">
        <v>0.7586972208749474</v>
      </c>
      <c r="E191" s="742"/>
      <c r="F191" s="128"/>
    </row>
    <row r="192" spans="2:6">
      <c r="B192" s="83">
        <v>40521</v>
      </c>
      <c r="C192" s="180">
        <v>0.75154199535103228</v>
      </c>
      <c r="E192" s="742"/>
      <c r="F192" s="128"/>
    </row>
    <row r="193" spans="2:6">
      <c r="B193" s="83">
        <v>40522</v>
      </c>
      <c r="C193" s="180">
        <v>0.75154199535103228</v>
      </c>
      <c r="E193" s="742"/>
      <c r="F193" s="128"/>
    </row>
    <row r="194" spans="2:6">
      <c r="B194" s="83">
        <v>40525</v>
      </c>
      <c r="C194" s="180">
        <v>0.71506504105547641</v>
      </c>
      <c r="E194" s="742"/>
      <c r="F194" s="128"/>
    </row>
    <row r="195" spans="2:6">
      <c r="B195" s="83">
        <v>40526</v>
      </c>
      <c r="C195" s="180">
        <v>0.79613562784115288</v>
      </c>
      <c r="E195" s="742"/>
      <c r="F195" s="128"/>
    </row>
    <row r="196" spans="2:6">
      <c r="B196" s="83">
        <v>40527</v>
      </c>
      <c r="C196" s="180">
        <v>0.7453333789635499</v>
      </c>
      <c r="E196" s="742"/>
      <c r="F196" s="128"/>
    </row>
    <row r="197" spans="2:6">
      <c r="B197" s="83">
        <v>40528</v>
      </c>
      <c r="C197" s="180">
        <v>0.74698726886758071</v>
      </c>
      <c r="E197" s="742"/>
      <c r="F197" s="128"/>
    </row>
    <row r="198" spans="2:6">
      <c r="B198" s="83">
        <v>40529</v>
      </c>
      <c r="C198" s="180">
        <v>0.7315756586896105</v>
      </c>
      <c r="E198" s="742"/>
      <c r="F198" s="128"/>
    </row>
    <row r="199" spans="2:6">
      <c r="B199" s="83">
        <v>40532</v>
      </c>
      <c r="C199" s="180">
        <v>0.74159165939973604</v>
      </c>
      <c r="E199" s="742"/>
      <c r="F199" s="128"/>
    </row>
    <row r="200" spans="2:6">
      <c r="B200" s="83">
        <v>40533</v>
      </c>
      <c r="C200" s="180">
        <v>0.71688656004393181</v>
      </c>
      <c r="E200" s="742"/>
      <c r="F200" s="128"/>
    </row>
    <row r="201" spans="2:6">
      <c r="B201" s="83">
        <v>40534</v>
      </c>
      <c r="C201" s="180">
        <v>0.70279941583837746</v>
      </c>
      <c r="E201" s="742"/>
      <c r="F201" s="128"/>
    </row>
    <row r="202" spans="2:6">
      <c r="B202" s="83">
        <v>40535</v>
      </c>
      <c r="C202" s="180">
        <v>0.70279941583837746</v>
      </c>
      <c r="E202" s="742"/>
      <c r="F202" s="128"/>
    </row>
    <row r="203" spans="2:6">
      <c r="B203" s="83">
        <v>40536</v>
      </c>
      <c r="C203" s="180">
        <v>0.72727191594740148</v>
      </c>
      <c r="E203" s="742"/>
      <c r="F203" s="128"/>
    </row>
    <row r="204" spans="2:6">
      <c r="B204" s="83">
        <v>40541</v>
      </c>
      <c r="C204" s="180">
        <v>0.75571349633683482</v>
      </c>
      <c r="E204" s="742"/>
      <c r="F204" s="128"/>
    </row>
    <row r="205" spans="2:6">
      <c r="B205" s="83">
        <v>40542</v>
      </c>
      <c r="C205" s="180">
        <v>0.75774970075969961</v>
      </c>
      <c r="E205" s="742"/>
      <c r="F205" s="128"/>
    </row>
    <row r="206" spans="2:6">
      <c r="B206" s="83">
        <v>40543</v>
      </c>
      <c r="C206" s="180">
        <v>0.73930068462086429</v>
      </c>
      <c r="E206" s="742"/>
      <c r="F206" s="128"/>
    </row>
    <row r="207" spans="2:6">
      <c r="B207" s="83">
        <v>40547</v>
      </c>
      <c r="C207" s="180">
        <v>0.83390093886022787</v>
      </c>
      <c r="E207" s="742"/>
      <c r="F207" s="128"/>
    </row>
    <row r="208" spans="2:6">
      <c r="B208" s="83">
        <v>40548</v>
      </c>
      <c r="C208" s="180">
        <v>0.70272960037377596</v>
      </c>
      <c r="E208" s="742"/>
      <c r="F208" s="128"/>
    </row>
    <row r="209" spans="2:6">
      <c r="B209" s="83">
        <v>40549</v>
      </c>
      <c r="C209" s="180">
        <v>0.64641696881306321</v>
      </c>
      <c r="E209" s="742"/>
      <c r="F209" s="128"/>
    </row>
    <row r="210" spans="2:6">
      <c r="B210" s="83">
        <v>40550</v>
      </c>
      <c r="C210" s="180">
        <v>0.64664752713386031</v>
      </c>
      <c r="E210" s="742"/>
      <c r="F210" s="128"/>
    </row>
    <row r="211" spans="2:6">
      <c r="B211" s="83">
        <v>40553</v>
      </c>
      <c r="C211" s="180">
        <v>0.6554174855631314</v>
      </c>
      <c r="E211" s="742"/>
      <c r="F211" s="128"/>
    </row>
    <row r="212" spans="2:6">
      <c r="B212" s="83">
        <v>40554</v>
      </c>
      <c r="C212" s="180">
        <v>0.65870308488048934</v>
      </c>
      <c r="E212" s="742"/>
      <c r="F212" s="128"/>
    </row>
    <row r="213" spans="2:6">
      <c r="B213" s="83">
        <v>40555</v>
      </c>
      <c r="C213" s="180">
        <v>0.63829743872165734</v>
      </c>
      <c r="E213" s="742"/>
      <c r="F213" s="128"/>
    </row>
    <row r="214" spans="2:6">
      <c r="B214" s="83">
        <v>40556</v>
      </c>
      <c r="C214" s="180">
        <v>0.62824056715413978</v>
      </c>
      <c r="E214" s="742"/>
      <c r="F214" s="128"/>
    </row>
    <row r="215" spans="2:6">
      <c r="B215" s="83">
        <v>40557</v>
      </c>
      <c r="C215" s="180">
        <v>0.6201492980603085</v>
      </c>
      <c r="E215" s="742"/>
      <c r="F215" s="128"/>
    </row>
    <row r="216" spans="2:6">
      <c r="B216" s="83">
        <v>40560</v>
      </c>
      <c r="C216" s="180">
        <v>0.62120243019920407</v>
      </c>
      <c r="E216" s="742"/>
      <c r="F216" s="128"/>
    </row>
    <row r="217" spans="2:6">
      <c r="B217" s="83">
        <v>40561</v>
      </c>
      <c r="C217" s="180">
        <v>0.6206285338852251</v>
      </c>
      <c r="E217" s="742"/>
      <c r="F217" s="128"/>
    </row>
    <row r="218" spans="2:6">
      <c r="B218" s="83">
        <v>40562</v>
      </c>
      <c r="C218" s="180">
        <v>0.60849677836590432</v>
      </c>
      <c r="E218" s="742"/>
      <c r="F218" s="128"/>
    </row>
    <row r="219" spans="2:6">
      <c r="B219" s="83">
        <v>40563</v>
      </c>
      <c r="C219" s="180">
        <v>0.65199344379086255</v>
      </c>
      <c r="E219" s="742"/>
      <c r="F219" s="128"/>
    </row>
    <row r="220" spans="2:6">
      <c r="B220" s="83">
        <v>40564</v>
      </c>
      <c r="C220" s="180">
        <v>0.62873270499690581</v>
      </c>
      <c r="E220" s="742"/>
      <c r="F220" s="128"/>
    </row>
    <row r="221" spans="2:6">
      <c r="B221" s="83">
        <v>40567</v>
      </c>
      <c r="C221" s="180">
        <v>0.64884670623298013</v>
      </c>
      <c r="E221" s="742"/>
      <c r="F221" s="128"/>
    </row>
    <row r="222" spans="2:6">
      <c r="B222" s="83">
        <v>40568</v>
      </c>
      <c r="C222" s="180">
        <v>0.68307168846750499</v>
      </c>
      <c r="E222" s="742"/>
      <c r="F222" s="128"/>
    </row>
    <row r="223" spans="2:6">
      <c r="B223" s="83">
        <v>40569</v>
      </c>
      <c r="C223" s="180">
        <v>0.66274877589863879</v>
      </c>
      <c r="E223" s="742"/>
      <c r="F223" s="128"/>
    </row>
    <row r="224" spans="2:6">
      <c r="B224" s="83">
        <v>40570</v>
      </c>
      <c r="C224" s="180">
        <v>0.65592841784982303</v>
      </c>
      <c r="E224" s="742"/>
      <c r="F224" s="128"/>
    </row>
    <row r="225" spans="2:6">
      <c r="B225" s="83">
        <v>40571</v>
      </c>
      <c r="C225" s="180">
        <v>0.66217002264050562</v>
      </c>
      <c r="E225" s="742"/>
      <c r="F225" s="128"/>
    </row>
    <row r="226" spans="2:6">
      <c r="B226" s="83">
        <v>40574</v>
      </c>
      <c r="C226" s="180">
        <v>0.68336465298254456</v>
      </c>
      <c r="E226" s="742"/>
      <c r="F226" s="128"/>
    </row>
    <row r="227" spans="2:6">
      <c r="B227" s="83">
        <v>40575</v>
      </c>
      <c r="C227" s="180">
        <v>0.67357847032097862</v>
      </c>
      <c r="E227" s="742"/>
      <c r="F227" s="128"/>
    </row>
    <row r="228" spans="2:6">
      <c r="B228" s="83">
        <v>40576</v>
      </c>
      <c r="C228" s="180">
        <v>0.66722944628421943</v>
      </c>
      <c r="E228" s="742"/>
      <c r="F228" s="128"/>
    </row>
    <row r="229" spans="2:6">
      <c r="B229" s="83">
        <v>40577</v>
      </c>
      <c r="C229" s="180">
        <v>0.66276130142663714</v>
      </c>
      <c r="E229" s="742"/>
      <c r="F229" s="128"/>
    </row>
    <row r="230" spans="2:6">
      <c r="B230" s="83">
        <v>40578</v>
      </c>
      <c r="C230" s="180">
        <v>0.65158486703924767</v>
      </c>
      <c r="E230" s="742"/>
      <c r="F230" s="128"/>
    </row>
    <row r="231" spans="2:6">
      <c r="B231" s="83">
        <v>40581</v>
      </c>
      <c r="C231" s="180">
        <v>0.6495711118520231</v>
      </c>
      <c r="E231" s="742"/>
      <c r="F231" s="128"/>
    </row>
    <row r="232" spans="2:6">
      <c r="B232" s="83">
        <v>40582</v>
      </c>
      <c r="C232" s="180">
        <v>0.60643903808923816</v>
      </c>
      <c r="E232" s="742"/>
      <c r="F232" s="128"/>
    </row>
    <row r="233" spans="2:6">
      <c r="B233" s="83">
        <v>40583</v>
      </c>
      <c r="C233" s="180">
        <v>0.61159003458666716</v>
      </c>
      <c r="E233" s="742"/>
      <c r="F233" s="128"/>
    </row>
    <row r="234" spans="2:6">
      <c r="B234" s="83">
        <v>40584</v>
      </c>
      <c r="C234" s="180">
        <v>0.58671726267411284</v>
      </c>
      <c r="E234" s="742"/>
      <c r="F234" s="128"/>
    </row>
    <row r="235" spans="2:6">
      <c r="B235" s="83">
        <v>40585</v>
      </c>
      <c r="C235" s="180">
        <v>0.5862757720612406</v>
      </c>
      <c r="E235" s="742"/>
      <c r="F235" s="128"/>
    </row>
    <row r="236" spans="2:6">
      <c r="B236" s="83">
        <v>40588</v>
      </c>
      <c r="C236" s="180">
        <v>0.58715875328699552</v>
      </c>
      <c r="E236" s="742"/>
      <c r="F236" s="128"/>
    </row>
    <row r="237" spans="2:6">
      <c r="B237" s="83">
        <v>40589</v>
      </c>
      <c r="C237" s="180">
        <v>0.56870150578509748</v>
      </c>
      <c r="E237" s="742"/>
      <c r="F237" s="128"/>
    </row>
    <row r="238" spans="2:6">
      <c r="B238" s="83">
        <v>40590</v>
      </c>
      <c r="C238" s="180">
        <v>0.5549188851453184</v>
      </c>
      <c r="E238" s="742"/>
      <c r="F238" s="128"/>
    </row>
    <row r="239" spans="2:6">
      <c r="B239" s="83">
        <v>40591</v>
      </c>
      <c r="C239" s="180">
        <v>0.54358088540270799</v>
      </c>
      <c r="E239" s="742"/>
      <c r="F239" s="128"/>
    </row>
    <row r="240" spans="2:6">
      <c r="B240" s="83">
        <v>40592</v>
      </c>
      <c r="C240" s="180">
        <v>0.54613151524399739</v>
      </c>
      <c r="E240" s="742"/>
      <c r="F240" s="128"/>
    </row>
    <row r="241" spans="2:6">
      <c r="B241" s="83">
        <v>40595</v>
      </c>
      <c r="C241" s="180">
        <v>0.54121705556288591</v>
      </c>
      <c r="E241" s="742"/>
      <c r="F241" s="128"/>
    </row>
    <row r="242" spans="2:6">
      <c r="B242" s="83">
        <v>40596</v>
      </c>
      <c r="C242" s="180">
        <v>0.54419346738366214</v>
      </c>
      <c r="E242" s="742"/>
      <c r="F242" s="128"/>
    </row>
    <row r="243" spans="2:6">
      <c r="B243" s="83">
        <v>40597</v>
      </c>
      <c r="C243" s="180">
        <v>0.54825396810034088</v>
      </c>
      <c r="E243" s="742"/>
      <c r="F243" s="128"/>
    </row>
    <row r="244" spans="2:6">
      <c r="B244" s="83">
        <v>40598</v>
      </c>
      <c r="C244" s="180">
        <v>0.63788988305369831</v>
      </c>
      <c r="E244" s="742"/>
      <c r="F244" s="128"/>
    </row>
    <row r="245" spans="2:6">
      <c r="B245" s="83">
        <v>40599</v>
      </c>
      <c r="C245" s="180">
        <v>0.63880426679859936</v>
      </c>
      <c r="E245" s="742"/>
      <c r="F245" s="128"/>
    </row>
    <row r="246" spans="2:6">
      <c r="B246" s="83">
        <v>40602</v>
      </c>
      <c r="C246" s="180">
        <v>0.66085385967981747</v>
      </c>
      <c r="E246" s="742"/>
      <c r="F246" s="128"/>
    </row>
    <row r="247" spans="2:6">
      <c r="B247" s="83">
        <v>40603</v>
      </c>
      <c r="C247" s="180">
        <v>0.61875520377248083</v>
      </c>
      <c r="E247" s="742"/>
      <c r="F247" s="128"/>
    </row>
    <row r="248" spans="2:6">
      <c r="B248" s="83">
        <v>40604</v>
      </c>
      <c r="C248" s="180">
        <v>0.61649279258621381</v>
      </c>
      <c r="E248" s="742"/>
      <c r="F248" s="128"/>
    </row>
    <row r="249" spans="2:6">
      <c r="B249" s="83">
        <v>40605</v>
      </c>
      <c r="C249" s="180">
        <v>0.57764127255431363</v>
      </c>
      <c r="E249" s="742"/>
      <c r="F249" s="128"/>
    </row>
    <row r="250" spans="2:6">
      <c r="B250" s="83">
        <v>40606</v>
      </c>
      <c r="C250" s="180">
        <v>0.57527850834164451</v>
      </c>
      <c r="E250" s="742"/>
      <c r="F250" s="128"/>
    </row>
    <row r="251" spans="2:6">
      <c r="B251" s="83">
        <v>40609</v>
      </c>
      <c r="C251" s="180">
        <v>0.57044366916983402</v>
      </c>
      <c r="E251" s="742"/>
      <c r="F251" s="128"/>
    </row>
    <row r="252" spans="2:6">
      <c r="B252" s="83">
        <v>40610</v>
      </c>
      <c r="C252" s="180">
        <v>0.56868554583463404</v>
      </c>
      <c r="E252" s="742"/>
      <c r="F252" s="128"/>
    </row>
    <row r="253" spans="2:6">
      <c r="B253" s="83">
        <v>40611</v>
      </c>
      <c r="C253" s="180">
        <v>0.56956460750223514</v>
      </c>
      <c r="E253" s="742"/>
      <c r="F253" s="128"/>
    </row>
    <row r="254" spans="2:6">
      <c r="B254" s="83">
        <v>40612</v>
      </c>
      <c r="C254" s="180">
        <v>0.58923513700982233</v>
      </c>
      <c r="E254" s="742"/>
      <c r="F254" s="128"/>
    </row>
    <row r="255" spans="2:6">
      <c r="B255" s="83">
        <v>40613</v>
      </c>
      <c r="C255" s="180">
        <v>0.65818610946603306</v>
      </c>
      <c r="E255" s="742"/>
      <c r="F255" s="128"/>
    </row>
    <row r="256" spans="2:6">
      <c r="B256" s="83">
        <v>40616</v>
      </c>
      <c r="C256" s="180">
        <v>0.66271492139902533</v>
      </c>
      <c r="E256" s="742"/>
      <c r="F256" s="128"/>
    </row>
    <row r="257" spans="2:6">
      <c r="B257" s="83">
        <v>40617</v>
      </c>
      <c r="C257" s="180">
        <v>0.67492083849522277</v>
      </c>
      <c r="E257" s="742"/>
      <c r="F257" s="128"/>
    </row>
    <row r="258" spans="2:6">
      <c r="B258" s="83">
        <v>40618</v>
      </c>
      <c r="C258" s="180">
        <v>0.69865767207812346</v>
      </c>
      <c r="E258" s="742"/>
      <c r="F258" s="128"/>
    </row>
    <row r="259" spans="2:6">
      <c r="B259" s="83">
        <v>40619</v>
      </c>
      <c r="C259" s="180">
        <v>0.68565196270389883</v>
      </c>
      <c r="E259" s="742"/>
      <c r="F259" s="128"/>
    </row>
    <row r="260" spans="2:6">
      <c r="B260" s="83">
        <v>40620</v>
      </c>
      <c r="C260" s="180">
        <v>0.68027920401728292</v>
      </c>
      <c r="E260" s="742"/>
      <c r="F260" s="128"/>
    </row>
    <row r="261" spans="2:6">
      <c r="B261" s="83">
        <v>40623</v>
      </c>
      <c r="C261" s="180">
        <v>0.63713805475323682</v>
      </c>
      <c r="E261" s="742"/>
      <c r="F261" s="128"/>
    </row>
    <row r="262" spans="2:6">
      <c r="B262" s="83">
        <v>40624</v>
      </c>
      <c r="C262" s="180">
        <v>0.62593593073080678</v>
      </c>
      <c r="E262" s="742"/>
      <c r="F262" s="128"/>
    </row>
    <row r="263" spans="2:6">
      <c r="B263" s="83">
        <v>40625</v>
      </c>
      <c r="C263" s="180">
        <v>0.62593593073080678</v>
      </c>
      <c r="E263" s="742"/>
      <c r="F263" s="128"/>
    </row>
    <row r="264" spans="2:6">
      <c r="B264" s="83">
        <v>40626</v>
      </c>
      <c r="C264" s="180">
        <v>0.66346476625985895</v>
      </c>
      <c r="E264" s="742"/>
      <c r="F264" s="128"/>
    </row>
    <row r="265" spans="2:6">
      <c r="B265" s="83">
        <v>40627</v>
      </c>
      <c r="C265" s="180">
        <v>0.59684401960392353</v>
      </c>
      <c r="E265" s="742"/>
      <c r="F265" s="128"/>
    </row>
    <row r="266" spans="2:6">
      <c r="B266" s="83">
        <v>40630</v>
      </c>
      <c r="C266" s="180">
        <v>0.61287006106024666</v>
      </c>
      <c r="E266" s="742"/>
      <c r="F266" s="128"/>
    </row>
    <row r="267" spans="2:6">
      <c r="B267" s="83">
        <v>40631</v>
      </c>
      <c r="C267" s="180">
        <v>0.62630124088072425</v>
      </c>
      <c r="E267" s="742"/>
      <c r="F267" s="128"/>
    </row>
    <row r="268" spans="2:6">
      <c r="B268" s="83">
        <v>40632</v>
      </c>
      <c r="C268" s="180">
        <v>0.64213866316167234</v>
      </c>
      <c r="E268" s="742"/>
      <c r="F268" s="128"/>
    </row>
    <row r="269" spans="2:6">
      <c r="B269" s="83">
        <v>40633</v>
      </c>
      <c r="C269" s="180">
        <v>0.7332674874706171</v>
      </c>
      <c r="E269" s="742"/>
      <c r="F269" s="128"/>
    </row>
    <row r="270" spans="2:6">
      <c r="B270" s="83">
        <v>40634</v>
      </c>
      <c r="C270" s="180">
        <v>0.61138267325232709</v>
      </c>
      <c r="E270" s="742"/>
      <c r="F270" s="128"/>
    </row>
    <row r="271" spans="2:6">
      <c r="B271" s="83">
        <v>40637</v>
      </c>
      <c r="C271" s="180">
        <v>0.62093808021194175</v>
      </c>
      <c r="E271" s="742"/>
      <c r="F271" s="128"/>
    </row>
    <row r="272" spans="2:6">
      <c r="B272" s="83">
        <v>40638</v>
      </c>
      <c r="C272" s="180">
        <v>0.59134734781881471</v>
      </c>
      <c r="E272" s="742"/>
      <c r="F272" s="128"/>
    </row>
    <row r="273" spans="2:6">
      <c r="B273" s="83">
        <v>40639</v>
      </c>
      <c r="C273" s="180">
        <v>0.57862606195262045</v>
      </c>
      <c r="E273" s="742"/>
      <c r="F273" s="128"/>
    </row>
    <row r="274" spans="2:6">
      <c r="B274" s="83">
        <v>40640</v>
      </c>
      <c r="C274" s="180">
        <v>0.57818219127584425</v>
      </c>
      <c r="E274" s="742"/>
      <c r="F274" s="128"/>
    </row>
    <row r="275" spans="2:6">
      <c r="B275" s="83">
        <v>40641</v>
      </c>
      <c r="C275" s="180">
        <v>0.63776146975538062</v>
      </c>
      <c r="E275" s="742"/>
      <c r="F275" s="128"/>
    </row>
    <row r="276" spans="2:6">
      <c r="B276" s="83">
        <v>40644</v>
      </c>
      <c r="C276" s="180">
        <v>0.63476654795107224</v>
      </c>
      <c r="E276" s="742"/>
      <c r="F276" s="128"/>
    </row>
    <row r="277" spans="2:6">
      <c r="B277" s="83">
        <v>40645</v>
      </c>
      <c r="C277" s="180">
        <v>0.63338427634908379</v>
      </c>
      <c r="E277" s="742"/>
      <c r="F277" s="128"/>
    </row>
    <row r="278" spans="2:6">
      <c r="B278" s="83">
        <v>40646</v>
      </c>
      <c r="C278" s="180">
        <v>0.63246276194775675</v>
      </c>
      <c r="E278" s="742"/>
      <c r="F278" s="128"/>
    </row>
    <row r="279" spans="2:6">
      <c r="B279" s="83">
        <v>40647</v>
      </c>
      <c r="C279" s="180">
        <v>0.62647291833914398</v>
      </c>
      <c r="E279" s="742"/>
      <c r="F279" s="128"/>
    </row>
    <row r="280" spans="2:6">
      <c r="B280" s="83">
        <v>40648</v>
      </c>
      <c r="C280" s="180">
        <v>0.62647291833914398</v>
      </c>
      <c r="E280" s="742"/>
      <c r="F280" s="128"/>
    </row>
    <row r="281" spans="2:6">
      <c r="B281" s="83">
        <v>40651</v>
      </c>
      <c r="C281" s="180">
        <v>0.61099326347991112</v>
      </c>
      <c r="E281" s="742"/>
      <c r="F281" s="128"/>
    </row>
    <row r="282" spans="2:6">
      <c r="B282" s="83">
        <v>40652</v>
      </c>
      <c r="C282" s="180">
        <v>0.62416913233582827</v>
      </c>
      <c r="E282" s="742"/>
      <c r="F282" s="128"/>
    </row>
    <row r="283" spans="2:6">
      <c r="B283" s="83">
        <v>40653</v>
      </c>
      <c r="C283" s="180">
        <v>0.59791509842608193</v>
      </c>
      <c r="E283" s="742"/>
      <c r="F283" s="128"/>
    </row>
    <row r="284" spans="2:6">
      <c r="B284" s="83">
        <v>40654</v>
      </c>
      <c r="C284" s="180">
        <v>0.57724878461918361</v>
      </c>
      <c r="E284" s="742"/>
      <c r="F284" s="128"/>
    </row>
    <row r="285" spans="2:6">
      <c r="B285" s="83">
        <v>40659</v>
      </c>
      <c r="C285" s="180">
        <v>0.67249564228359526</v>
      </c>
      <c r="E285" s="742"/>
      <c r="F285" s="128"/>
    </row>
    <row r="286" spans="2:6">
      <c r="B286" s="83">
        <v>40660</v>
      </c>
      <c r="C286" s="180">
        <v>0.66604642435059014</v>
      </c>
      <c r="E286" s="742"/>
      <c r="F286" s="128"/>
    </row>
    <row r="287" spans="2:6">
      <c r="B287" s="83">
        <v>40661</v>
      </c>
      <c r="C287" s="180">
        <v>0.66462851250008348</v>
      </c>
      <c r="E287" s="742"/>
      <c r="F287" s="128"/>
    </row>
    <row r="288" spans="2:6">
      <c r="B288" s="83">
        <v>40666</v>
      </c>
      <c r="C288" s="180">
        <v>0.70338359485046231</v>
      </c>
      <c r="E288" s="742"/>
      <c r="F288" s="128"/>
    </row>
    <row r="289" spans="2:6">
      <c r="B289" s="83">
        <v>40667</v>
      </c>
      <c r="C289" s="180">
        <v>0.66703772517625515</v>
      </c>
      <c r="E289" s="742"/>
      <c r="F289" s="128"/>
    </row>
    <row r="290" spans="2:6">
      <c r="B290" s="83">
        <v>40668</v>
      </c>
      <c r="C290" s="180">
        <v>0.68380895029659361</v>
      </c>
      <c r="E290" s="742"/>
      <c r="F290" s="128"/>
    </row>
    <row r="291" spans="2:6">
      <c r="B291" s="83">
        <v>40669</v>
      </c>
      <c r="C291" s="180">
        <v>0.70193337017468105</v>
      </c>
      <c r="E291" s="742"/>
      <c r="F291" s="128"/>
    </row>
    <row r="292" spans="2:6">
      <c r="B292" s="83">
        <v>40672</v>
      </c>
      <c r="C292" s="180">
        <v>0.67852302037271661</v>
      </c>
      <c r="E292" s="742"/>
      <c r="F292" s="128"/>
    </row>
    <row r="293" spans="2:6">
      <c r="B293" s="83">
        <v>40673</v>
      </c>
      <c r="C293" s="180">
        <v>0.69658137844456824</v>
      </c>
      <c r="E293" s="742"/>
      <c r="F293" s="128"/>
    </row>
    <row r="294" spans="2:6">
      <c r="B294" s="83">
        <v>40674</v>
      </c>
      <c r="C294" s="180">
        <v>0.68162877372487474</v>
      </c>
      <c r="E294" s="742"/>
      <c r="F294" s="128"/>
    </row>
    <row r="295" spans="2:6">
      <c r="B295" s="83">
        <v>40675</v>
      </c>
      <c r="C295" s="180">
        <v>0.71943548726293005</v>
      </c>
      <c r="E295" s="742"/>
      <c r="F295" s="128"/>
    </row>
    <row r="296" spans="2:6">
      <c r="B296" s="83">
        <v>40676</v>
      </c>
      <c r="C296" s="180">
        <v>0.71234382314839451</v>
      </c>
      <c r="E296" s="742"/>
      <c r="F296" s="128"/>
    </row>
    <row r="297" spans="2:6">
      <c r="B297" s="83">
        <v>40679</v>
      </c>
      <c r="C297" s="180">
        <v>0.70282604686247363</v>
      </c>
      <c r="E297" s="742"/>
      <c r="F297" s="128"/>
    </row>
    <row r="298" spans="2:6">
      <c r="B298" s="83">
        <v>40680</v>
      </c>
      <c r="C298" s="180">
        <v>0.70282604686247363</v>
      </c>
      <c r="E298" s="742"/>
      <c r="F298" s="128"/>
    </row>
    <row r="299" spans="2:6">
      <c r="B299" s="83">
        <v>40681</v>
      </c>
      <c r="C299" s="180">
        <v>0.66723035189898061</v>
      </c>
      <c r="E299" s="742"/>
      <c r="F299" s="128"/>
    </row>
    <row r="300" spans="2:6">
      <c r="B300" s="83">
        <v>40682</v>
      </c>
      <c r="C300" s="180">
        <v>0.641941922891901</v>
      </c>
      <c r="E300" s="742"/>
      <c r="F300" s="128"/>
    </row>
    <row r="301" spans="2:6">
      <c r="B301" s="83">
        <v>40683</v>
      </c>
      <c r="C301" s="180">
        <v>0.63476655320814923</v>
      </c>
      <c r="E301" s="742"/>
      <c r="F301" s="128"/>
    </row>
    <row r="302" spans="2:6">
      <c r="B302" s="83">
        <v>40686</v>
      </c>
      <c r="C302" s="180">
        <v>0.6460045063628348</v>
      </c>
      <c r="E302" s="742"/>
      <c r="F302" s="128"/>
    </row>
    <row r="303" spans="2:6">
      <c r="B303" s="83">
        <v>40687</v>
      </c>
      <c r="C303" s="180">
        <v>0.65466647178334991</v>
      </c>
      <c r="E303" s="742"/>
      <c r="F303" s="128"/>
    </row>
    <row r="304" spans="2:6">
      <c r="B304" s="83">
        <v>40688</v>
      </c>
      <c r="C304" s="180">
        <v>0.65418872774646042</v>
      </c>
      <c r="E304" s="742"/>
      <c r="F304" s="128"/>
    </row>
    <row r="305" spans="2:6">
      <c r="B305" s="83">
        <v>40689</v>
      </c>
      <c r="C305" s="180">
        <v>0.6507618382038336</v>
      </c>
      <c r="E305" s="742"/>
      <c r="F305" s="128"/>
    </row>
    <row r="306" spans="2:6">
      <c r="B306" s="83">
        <v>40690</v>
      </c>
      <c r="C306" s="180">
        <v>0.64226584246385232</v>
      </c>
      <c r="E306" s="742"/>
      <c r="F306" s="128"/>
    </row>
    <row r="307" spans="2:6">
      <c r="B307" s="83">
        <v>40694</v>
      </c>
      <c r="C307" s="180">
        <v>0.64226584246385232</v>
      </c>
      <c r="E307" s="742"/>
      <c r="F307" s="128"/>
    </row>
    <row r="308" spans="2:6">
      <c r="B308" s="83">
        <v>40695</v>
      </c>
      <c r="C308" s="180">
        <v>0.64226584246385232</v>
      </c>
      <c r="E308" s="742"/>
      <c r="F308" s="128"/>
    </row>
    <row r="309" spans="2:6">
      <c r="B309" s="83">
        <v>40696</v>
      </c>
      <c r="C309" s="180">
        <v>0.67448234948291108</v>
      </c>
      <c r="E309" s="742"/>
      <c r="F309" s="128"/>
    </row>
    <row r="310" spans="2:6">
      <c r="B310" s="83">
        <v>40697</v>
      </c>
      <c r="C310" s="180">
        <v>0.68143160060285779</v>
      </c>
      <c r="E310" s="742"/>
      <c r="F310" s="128"/>
    </row>
    <row r="311" spans="2:6">
      <c r="B311" s="83">
        <v>40700</v>
      </c>
      <c r="C311" s="180">
        <v>0.67924128588214128</v>
      </c>
      <c r="E311" s="742"/>
      <c r="F311" s="128"/>
    </row>
    <row r="312" spans="2:6">
      <c r="B312" s="83">
        <v>40701</v>
      </c>
      <c r="C312" s="180">
        <v>0.64480240918504528</v>
      </c>
      <c r="E312" s="742"/>
      <c r="F312" s="128"/>
    </row>
    <row r="313" spans="2:6">
      <c r="B313" s="83">
        <v>40702</v>
      </c>
      <c r="C313" s="180">
        <v>0.64852616028559362</v>
      </c>
      <c r="E313" s="742"/>
      <c r="F313" s="128"/>
    </row>
    <row r="314" spans="2:6">
      <c r="B314" s="83">
        <v>40703</v>
      </c>
      <c r="C314" s="180">
        <v>0.65609588324932999</v>
      </c>
      <c r="E314" s="742"/>
      <c r="F314" s="128"/>
    </row>
    <row r="315" spans="2:6">
      <c r="B315" s="83">
        <v>40704</v>
      </c>
      <c r="C315" s="180">
        <v>0.65609588324932999</v>
      </c>
      <c r="E315" s="742"/>
      <c r="F315" s="128"/>
    </row>
    <row r="316" spans="2:6">
      <c r="B316" s="83">
        <v>40707</v>
      </c>
      <c r="C316" s="180">
        <v>0.68156469657216445</v>
      </c>
      <c r="E316" s="742"/>
      <c r="F316" s="128"/>
    </row>
    <row r="317" spans="2:6">
      <c r="B317" s="83">
        <v>40708</v>
      </c>
      <c r="C317" s="180">
        <v>0.6885385164087432</v>
      </c>
      <c r="E317" s="742"/>
      <c r="F317" s="128"/>
    </row>
    <row r="318" spans="2:6">
      <c r="B318" s="83">
        <v>40709</v>
      </c>
      <c r="C318" s="180">
        <v>0.67559076134761753</v>
      </c>
      <c r="E318" s="742"/>
      <c r="F318" s="128"/>
    </row>
    <row r="319" spans="2:6">
      <c r="B319" s="83">
        <v>40710</v>
      </c>
      <c r="C319" s="180">
        <v>0.70243828483140236</v>
      </c>
      <c r="E319" s="742"/>
      <c r="F319" s="128"/>
    </row>
    <row r="320" spans="2:6">
      <c r="B320" s="83">
        <v>40711</v>
      </c>
      <c r="C320" s="180">
        <v>0.78572895369033158</v>
      </c>
      <c r="E320" s="742"/>
      <c r="F320" s="128"/>
    </row>
    <row r="321" spans="2:6">
      <c r="B321" s="83">
        <v>40714</v>
      </c>
      <c r="C321" s="180">
        <v>0.78572895369033158</v>
      </c>
      <c r="E321" s="742"/>
      <c r="F321" s="128"/>
    </row>
    <row r="322" spans="2:6">
      <c r="B322" s="83">
        <v>40715</v>
      </c>
      <c r="C322" s="180">
        <v>0.80420981482604015</v>
      </c>
      <c r="E322" s="742"/>
      <c r="F322" s="128"/>
    </row>
    <row r="323" spans="2:6">
      <c r="B323" s="83">
        <v>40716</v>
      </c>
      <c r="C323" s="180">
        <v>0.77318311497673409</v>
      </c>
      <c r="E323" s="742"/>
      <c r="F323" s="128"/>
    </row>
    <row r="324" spans="2:6">
      <c r="B324" s="83">
        <v>40717</v>
      </c>
      <c r="C324" s="180">
        <v>0.77421030287824233</v>
      </c>
      <c r="E324" s="742"/>
      <c r="F324" s="128"/>
    </row>
    <row r="325" spans="2:6">
      <c r="B325" s="83">
        <v>40718</v>
      </c>
      <c r="C325" s="180">
        <v>0.63471087003254567</v>
      </c>
      <c r="E325" s="742"/>
      <c r="F325" s="128"/>
    </row>
    <row r="326" spans="2:6">
      <c r="B326" s="83">
        <v>40721</v>
      </c>
      <c r="C326" s="180">
        <v>0.63825688059660779</v>
      </c>
      <c r="E326" s="742"/>
      <c r="F326" s="128"/>
    </row>
    <row r="327" spans="2:6">
      <c r="B327" s="83">
        <v>40722</v>
      </c>
      <c r="C327" s="180">
        <v>0.6406208876393138</v>
      </c>
      <c r="E327" s="742"/>
      <c r="F327" s="128"/>
    </row>
    <row r="328" spans="2:6">
      <c r="B328" s="83">
        <v>40723</v>
      </c>
      <c r="C328" s="180">
        <v>0.6406208876393138</v>
      </c>
      <c r="E328" s="742"/>
      <c r="F328" s="128"/>
    </row>
    <row r="329" spans="2:6">
      <c r="B329" s="83">
        <v>40724</v>
      </c>
      <c r="C329" s="180">
        <v>0.63920248341368802</v>
      </c>
      <c r="E329" s="742"/>
      <c r="F329" s="128"/>
    </row>
    <row r="330" spans="2:6">
      <c r="B330" s="83">
        <v>40725</v>
      </c>
      <c r="C330" s="180">
        <v>0.6396752848222278</v>
      </c>
      <c r="E330" s="742"/>
      <c r="F330" s="128"/>
    </row>
    <row r="331" spans="2:6">
      <c r="B331" s="83">
        <v>40728</v>
      </c>
      <c r="C331" s="180">
        <v>0.6401480862307698</v>
      </c>
      <c r="E331" s="742"/>
      <c r="F331" s="128"/>
    </row>
    <row r="332" spans="2:6">
      <c r="B332" s="83">
        <v>40729</v>
      </c>
      <c r="C332" s="180">
        <v>0.6401480862307698</v>
      </c>
      <c r="E332" s="742"/>
      <c r="F332" s="128"/>
    </row>
    <row r="333" spans="2:6">
      <c r="B333" s="83">
        <v>40730</v>
      </c>
      <c r="C333" s="180">
        <v>0.6406208876393138</v>
      </c>
      <c r="E333" s="742"/>
      <c r="F333" s="128"/>
    </row>
    <row r="334" spans="2:6">
      <c r="B334" s="83">
        <v>40731</v>
      </c>
      <c r="C334" s="180">
        <v>0.64085728834358635</v>
      </c>
      <c r="E334" s="742"/>
      <c r="F334" s="128"/>
    </row>
    <row r="335" spans="2:6">
      <c r="B335" s="83">
        <v>40732</v>
      </c>
      <c r="C335" s="180">
        <v>0.6413300897521248</v>
      </c>
      <c r="E335" s="742"/>
      <c r="F335" s="128"/>
    </row>
    <row r="336" spans="2:6">
      <c r="B336" s="83">
        <v>40735</v>
      </c>
      <c r="C336" s="180">
        <v>0.6437687570144317</v>
      </c>
      <c r="E336" s="742"/>
      <c r="F336" s="128"/>
    </row>
    <row r="337" spans="2:6">
      <c r="B337" s="83">
        <v>40736</v>
      </c>
      <c r="C337" s="180">
        <v>0.79408870217758998</v>
      </c>
      <c r="E337" s="742"/>
      <c r="F337" s="128"/>
    </row>
    <row r="338" spans="2:6">
      <c r="B338" s="83">
        <v>40737</v>
      </c>
      <c r="C338" s="180">
        <v>0.77785815014341697</v>
      </c>
      <c r="E338" s="742"/>
      <c r="F338" s="128"/>
    </row>
    <row r="339" spans="2:6">
      <c r="B339" s="83">
        <v>40738</v>
      </c>
      <c r="C339" s="180">
        <v>0.79666567532061849</v>
      </c>
      <c r="E339" s="742"/>
      <c r="F339" s="128"/>
    </row>
    <row r="340" spans="2:6">
      <c r="B340" s="83">
        <v>40739</v>
      </c>
      <c r="C340" s="180">
        <v>0.76074682124953696</v>
      </c>
      <c r="E340" s="742"/>
      <c r="F340" s="128"/>
    </row>
    <row r="341" spans="2:6">
      <c r="B341" s="83">
        <v>40742</v>
      </c>
      <c r="C341" s="180">
        <v>0.80233501623528936</v>
      </c>
      <c r="E341" s="742"/>
      <c r="F341" s="128"/>
    </row>
    <row r="342" spans="2:6">
      <c r="B342" s="83">
        <v>40743</v>
      </c>
      <c r="C342" s="180">
        <v>0.85598015040360798</v>
      </c>
      <c r="E342" s="742"/>
      <c r="F342" s="128"/>
    </row>
    <row r="343" spans="2:6">
      <c r="B343" s="83">
        <v>40744</v>
      </c>
      <c r="C343" s="180">
        <v>0.82745927468993097</v>
      </c>
      <c r="E343" s="742"/>
      <c r="F343" s="128"/>
    </row>
    <row r="344" spans="2:6">
      <c r="B344" s="83">
        <v>40745</v>
      </c>
      <c r="C344" s="180">
        <v>0.84298489820825084</v>
      </c>
      <c r="E344" s="742"/>
      <c r="F344" s="128"/>
    </row>
    <row r="345" spans="2:6">
      <c r="B345" s="83">
        <v>40746</v>
      </c>
      <c r="C345" s="180">
        <v>0.81443528979132274</v>
      </c>
      <c r="E345" s="742"/>
      <c r="F345" s="128"/>
    </row>
    <row r="346" spans="2:6">
      <c r="B346" s="83">
        <v>40749</v>
      </c>
      <c r="C346" s="180">
        <v>0.81948526506062591</v>
      </c>
      <c r="E346" s="742"/>
      <c r="F346" s="128"/>
    </row>
    <row r="347" spans="2:6">
      <c r="B347" s="83">
        <v>40750</v>
      </c>
      <c r="C347" s="180">
        <v>0.77213198791243287</v>
      </c>
      <c r="E347" s="742"/>
      <c r="F347" s="128"/>
    </row>
    <row r="348" spans="2:6">
      <c r="B348" s="83">
        <v>40751</v>
      </c>
      <c r="C348" s="180">
        <v>0.82503410780827635</v>
      </c>
      <c r="E348" s="742"/>
      <c r="F348" s="128"/>
    </row>
    <row r="349" spans="2:6">
      <c r="B349" s="83">
        <v>40752</v>
      </c>
      <c r="C349" s="180">
        <v>0.86537849261119826</v>
      </c>
      <c r="E349" s="742"/>
      <c r="F349" s="128"/>
    </row>
    <row r="350" spans="2:6">
      <c r="B350" s="83">
        <v>40753</v>
      </c>
      <c r="C350" s="180">
        <v>0.8903006338413999</v>
      </c>
      <c r="E350" s="742"/>
      <c r="F350" s="128"/>
    </row>
    <row r="351" spans="2:6">
      <c r="B351" s="83">
        <v>40756</v>
      </c>
      <c r="C351" s="180">
        <v>0.84364407646603667</v>
      </c>
      <c r="E351" s="742"/>
      <c r="F351" s="128"/>
    </row>
    <row r="352" spans="2:6">
      <c r="B352" s="83">
        <v>40757</v>
      </c>
      <c r="C352" s="180">
        <v>0.85501265880184896</v>
      </c>
      <c r="E352" s="742"/>
      <c r="F352" s="128"/>
    </row>
    <row r="353" spans="2:6">
      <c r="B353" s="83">
        <v>40758</v>
      </c>
      <c r="C353" s="180">
        <v>0.89540157291866418</v>
      </c>
      <c r="E353" s="742"/>
      <c r="F353" s="128"/>
    </row>
    <row r="354" spans="2:6">
      <c r="B354" s="83">
        <v>40759</v>
      </c>
      <c r="C354" s="180">
        <v>0.90435456786153079</v>
      </c>
      <c r="E354" s="742"/>
      <c r="F354" s="128"/>
    </row>
    <row r="355" spans="2:6">
      <c r="B355" s="83">
        <v>40760</v>
      </c>
      <c r="C355" s="180">
        <v>0.93337855470401032</v>
      </c>
      <c r="E355" s="742"/>
      <c r="F355" s="128"/>
    </row>
    <row r="356" spans="2:6">
      <c r="B356" s="83">
        <v>40763</v>
      </c>
      <c r="C356" s="180">
        <v>0.87407829498362721</v>
      </c>
      <c r="E356" s="742"/>
      <c r="F356" s="128"/>
    </row>
    <row r="357" spans="2:6">
      <c r="B357" s="83">
        <v>40764</v>
      </c>
      <c r="C357" s="180">
        <v>1.1032819824555671</v>
      </c>
      <c r="E357" s="742"/>
      <c r="F357" s="128"/>
    </row>
    <row r="358" spans="2:6">
      <c r="B358" s="83">
        <v>40765</v>
      </c>
      <c r="C358" s="180">
        <v>1.0916853959743156</v>
      </c>
      <c r="E358" s="742"/>
      <c r="F358" s="128"/>
    </row>
    <row r="359" spans="2:6">
      <c r="B359" s="83">
        <v>40766</v>
      </c>
      <c r="C359" s="180">
        <v>1.4415613979816446</v>
      </c>
      <c r="E359" s="742"/>
      <c r="F359" s="128"/>
    </row>
    <row r="360" spans="2:6">
      <c r="B360" s="83">
        <v>40767</v>
      </c>
      <c r="C360" s="180">
        <v>1.5865513071239619</v>
      </c>
      <c r="E360" s="742"/>
      <c r="F360" s="128"/>
    </row>
    <row r="361" spans="2:6">
      <c r="B361" s="83">
        <v>40770</v>
      </c>
      <c r="C361" s="180">
        <v>1.3525889368984818</v>
      </c>
      <c r="E361" s="742"/>
      <c r="F361" s="128"/>
    </row>
    <row r="362" spans="2:6">
      <c r="B362" s="83">
        <v>40771</v>
      </c>
      <c r="C362" s="180">
        <v>1.3258729606892907</v>
      </c>
      <c r="E362" s="742"/>
      <c r="F362" s="128"/>
    </row>
    <row r="363" spans="2:6">
      <c r="B363" s="83">
        <v>40772</v>
      </c>
      <c r="C363" s="180">
        <v>1.2634279953013183</v>
      </c>
      <c r="E363" s="742"/>
      <c r="F363" s="128"/>
    </row>
    <row r="364" spans="2:6">
      <c r="B364" s="83">
        <v>40773</v>
      </c>
      <c r="C364" s="180">
        <v>1.2666876392434494</v>
      </c>
      <c r="E364" s="742"/>
      <c r="F364" s="128"/>
    </row>
    <row r="365" spans="2:6">
      <c r="B365" s="83">
        <v>40774</v>
      </c>
      <c r="C365" s="180">
        <v>1.3369395657085033</v>
      </c>
      <c r="E365" s="742"/>
      <c r="F365" s="128"/>
    </row>
    <row r="366" spans="2:6">
      <c r="B366" s="83">
        <v>40777</v>
      </c>
      <c r="C366" s="180">
        <v>1.3231425515220248</v>
      </c>
      <c r="E366" s="742"/>
      <c r="F366" s="128"/>
    </row>
    <row r="367" spans="2:6">
      <c r="B367" s="83">
        <v>40778</v>
      </c>
      <c r="C367" s="180">
        <v>1.2008215261987503</v>
      </c>
      <c r="E367" s="742"/>
      <c r="F367" s="128"/>
    </row>
    <row r="368" spans="2:6">
      <c r="B368" s="83">
        <v>40779</v>
      </c>
      <c r="C368" s="180">
        <v>1.1290335558999063</v>
      </c>
      <c r="E368" s="742"/>
      <c r="F368" s="128"/>
    </row>
    <row r="369" spans="2:6">
      <c r="B369" s="83">
        <v>40780</v>
      </c>
      <c r="C369" s="180">
        <v>1.1243820312945303</v>
      </c>
      <c r="E369" s="742"/>
      <c r="F369" s="128"/>
    </row>
    <row r="370" spans="2:6">
      <c r="B370" s="83">
        <v>40781</v>
      </c>
      <c r="C370" s="180">
        <v>1.1306114438665071</v>
      </c>
      <c r="E370" s="742"/>
      <c r="F370" s="128"/>
    </row>
    <row r="371" spans="2:6">
      <c r="B371" s="83">
        <v>40785</v>
      </c>
      <c r="C371" s="180">
        <v>1.0905461538554952</v>
      </c>
      <c r="E371" s="742"/>
      <c r="F371" s="128"/>
    </row>
    <row r="372" spans="2:6">
      <c r="B372" s="83">
        <v>40786</v>
      </c>
      <c r="C372" s="180">
        <v>1.0851334383042159</v>
      </c>
      <c r="E372" s="742"/>
      <c r="F372" s="128"/>
    </row>
    <row r="373" spans="2:6">
      <c r="B373" s="83">
        <v>40787</v>
      </c>
      <c r="C373" s="180">
        <v>1.0624326667114188</v>
      </c>
      <c r="E373" s="742"/>
      <c r="F373" s="128"/>
    </row>
    <row r="374" spans="2:6">
      <c r="B374" s="83">
        <v>40788</v>
      </c>
      <c r="C374" s="180">
        <v>1.1306799450861416</v>
      </c>
      <c r="E374" s="742"/>
      <c r="F374" s="128"/>
    </row>
    <row r="375" spans="2:6">
      <c r="B375" s="83">
        <v>40791</v>
      </c>
      <c r="C375" s="180">
        <v>1.1525414629775672</v>
      </c>
      <c r="E375" s="742"/>
      <c r="F375" s="128"/>
    </row>
    <row r="376" spans="2:6">
      <c r="B376" s="83">
        <v>40792</v>
      </c>
      <c r="C376" s="180">
        <v>1.1697553774777978</v>
      </c>
      <c r="E376" s="742"/>
      <c r="F376" s="128"/>
    </row>
    <row r="377" spans="2:6">
      <c r="B377" s="83">
        <v>40793</v>
      </c>
      <c r="C377" s="180">
        <v>1.1624640280205725</v>
      </c>
      <c r="E377" s="742"/>
      <c r="F377" s="128"/>
    </row>
    <row r="378" spans="2:6">
      <c r="B378" s="83">
        <v>40794</v>
      </c>
      <c r="C378" s="180">
        <v>1.237134760383122</v>
      </c>
      <c r="E378" s="742"/>
      <c r="F378" s="128"/>
    </row>
    <row r="379" spans="2:6">
      <c r="B379" s="83">
        <v>40795</v>
      </c>
      <c r="C379" s="180">
        <v>1.2963727565650109</v>
      </c>
      <c r="E379" s="742"/>
      <c r="F379" s="128"/>
    </row>
    <row r="380" spans="2:6">
      <c r="B380" s="83">
        <v>40798</v>
      </c>
      <c r="C380" s="180">
        <v>1.3695309903350021</v>
      </c>
      <c r="E380" s="742"/>
      <c r="F380" s="128"/>
    </row>
    <row r="381" spans="2:6">
      <c r="B381" s="83">
        <v>40799</v>
      </c>
      <c r="C381" s="180">
        <v>1.3731993561460771</v>
      </c>
      <c r="E381" s="742"/>
      <c r="F381" s="128"/>
    </row>
    <row r="382" spans="2:6">
      <c r="B382" s="83">
        <v>40800</v>
      </c>
      <c r="C382" s="180">
        <v>1.3115566202508853</v>
      </c>
      <c r="E382" s="742"/>
      <c r="F382" s="128"/>
    </row>
    <row r="383" spans="2:6">
      <c r="B383" s="83">
        <v>40801</v>
      </c>
      <c r="C383" s="180">
        <v>1.4080385815941421</v>
      </c>
      <c r="E383" s="742"/>
      <c r="F383" s="128"/>
    </row>
    <row r="384" spans="2:6">
      <c r="B384" s="83">
        <v>40802</v>
      </c>
      <c r="C384" s="180">
        <v>1.3880840140685278</v>
      </c>
      <c r="E384" s="742"/>
      <c r="F384" s="128"/>
    </row>
    <row r="385" spans="2:6">
      <c r="B385" s="83">
        <v>40805</v>
      </c>
      <c r="C385" s="180">
        <v>1.4084059206313766</v>
      </c>
      <c r="E385" s="742"/>
      <c r="F385" s="128"/>
    </row>
    <row r="386" spans="2:6">
      <c r="B386" s="83">
        <v>40806</v>
      </c>
      <c r="C386" s="180">
        <v>1.4397191774841667</v>
      </c>
      <c r="E386" s="742"/>
      <c r="F386" s="128"/>
    </row>
    <row r="387" spans="2:6">
      <c r="B387" s="83">
        <v>40807</v>
      </c>
      <c r="C387" s="180">
        <v>1.4197958966105442</v>
      </c>
      <c r="E387" s="742"/>
      <c r="F387" s="128"/>
    </row>
    <row r="388" spans="2:6">
      <c r="B388" s="83">
        <v>40808</v>
      </c>
      <c r="C388" s="180">
        <v>1.4595007953997592</v>
      </c>
      <c r="E388" s="742"/>
      <c r="F388" s="128"/>
    </row>
    <row r="389" spans="2:6">
      <c r="B389" s="83">
        <v>40809</v>
      </c>
      <c r="C389" s="180">
        <v>1.4006180279711282</v>
      </c>
      <c r="E389" s="742"/>
      <c r="F389" s="128"/>
    </row>
    <row r="390" spans="2:6">
      <c r="B390" s="83">
        <v>40812</v>
      </c>
      <c r="C390" s="180">
        <v>1.721692162102654</v>
      </c>
      <c r="E390" s="742"/>
      <c r="F390" s="128"/>
    </row>
    <row r="391" spans="2:6">
      <c r="B391" s="83">
        <v>40813</v>
      </c>
      <c r="C391" s="180">
        <v>1.6707498971990922</v>
      </c>
      <c r="E391" s="742"/>
      <c r="F391" s="128"/>
    </row>
    <row r="392" spans="2:6">
      <c r="B392" s="83">
        <v>40814</v>
      </c>
      <c r="C392" s="180">
        <v>1.6326636685117903</v>
      </c>
      <c r="E392" s="742"/>
      <c r="F392" s="128"/>
    </row>
    <row r="393" spans="2:6">
      <c r="B393" s="83">
        <v>40815</v>
      </c>
      <c r="C393" s="180">
        <v>1.6603440356231145</v>
      </c>
      <c r="E393" s="742"/>
      <c r="F393" s="128"/>
    </row>
    <row r="394" spans="2:6">
      <c r="B394" s="83">
        <v>40816</v>
      </c>
      <c r="C394" s="180">
        <v>1.7531601127999221</v>
      </c>
      <c r="E394" s="742"/>
      <c r="F394" s="128"/>
    </row>
    <row r="395" spans="2:6">
      <c r="B395" s="83">
        <v>40819</v>
      </c>
      <c r="C395" s="180">
        <v>1.8436602306510639</v>
      </c>
      <c r="E395" s="742"/>
      <c r="F395" s="128"/>
    </row>
    <row r="396" spans="2:6">
      <c r="B396" s="83">
        <v>40820</v>
      </c>
      <c r="C396" s="180">
        <v>1.7899280484587643</v>
      </c>
      <c r="E396" s="742"/>
      <c r="F396" s="128"/>
    </row>
    <row r="397" spans="2:6">
      <c r="B397" s="83">
        <v>40821</v>
      </c>
      <c r="C397" s="180">
        <v>1.8231760674284061</v>
      </c>
      <c r="E397" s="742"/>
      <c r="F397" s="128"/>
    </row>
    <row r="398" spans="2:6">
      <c r="B398" s="83">
        <v>40822</v>
      </c>
      <c r="C398" s="180">
        <v>2.1060251463953299</v>
      </c>
      <c r="E398" s="742"/>
      <c r="F398" s="128"/>
    </row>
    <row r="399" spans="2:6">
      <c r="B399" s="83">
        <v>40823</v>
      </c>
      <c r="C399" s="180">
        <v>2.1408921765634039</v>
      </c>
      <c r="E399" s="742"/>
      <c r="F399" s="128"/>
    </row>
    <row r="400" spans="2:6">
      <c r="B400" s="83">
        <v>40826</v>
      </c>
      <c r="C400" s="180">
        <v>2.0154681537420216</v>
      </c>
      <c r="E400" s="742"/>
      <c r="F400" s="128"/>
    </row>
    <row r="401" spans="2:6">
      <c r="B401" s="83">
        <v>40827</v>
      </c>
      <c r="C401" s="180">
        <v>2.0823454514633553</v>
      </c>
      <c r="E401" s="742"/>
      <c r="F401" s="128"/>
    </row>
    <row r="402" spans="2:6">
      <c r="B402" s="83">
        <v>40828</v>
      </c>
      <c r="C402" s="180">
        <v>1.9348893848555346</v>
      </c>
      <c r="E402" s="742"/>
      <c r="F402" s="128"/>
    </row>
    <row r="403" spans="2:6">
      <c r="B403" s="83">
        <v>40829</v>
      </c>
      <c r="C403" s="180">
        <v>1.8925261770782562</v>
      </c>
      <c r="E403" s="742"/>
      <c r="F403" s="128"/>
    </row>
    <row r="404" spans="2:6">
      <c r="B404" s="83">
        <v>40830</v>
      </c>
      <c r="C404" s="180">
        <v>1.9330075324787499</v>
      </c>
      <c r="E404" s="742"/>
      <c r="F404" s="128"/>
    </row>
    <row r="405" spans="2:6">
      <c r="B405" s="83">
        <v>40833</v>
      </c>
      <c r="C405" s="180">
        <v>1.8311419421213273</v>
      </c>
      <c r="E405" s="742"/>
      <c r="F405" s="128"/>
    </row>
    <row r="406" spans="2:6">
      <c r="B406" s="83">
        <v>40834</v>
      </c>
      <c r="C406" s="180">
        <v>1.9386446823316978</v>
      </c>
      <c r="E406" s="742"/>
      <c r="F406" s="128"/>
    </row>
    <row r="407" spans="2:6">
      <c r="B407" s="83">
        <v>40835</v>
      </c>
      <c r="C407" s="180">
        <v>1.9412398493613323</v>
      </c>
      <c r="E407" s="742"/>
      <c r="F407" s="128"/>
    </row>
    <row r="408" spans="2:6">
      <c r="B408" s="83">
        <v>40836</v>
      </c>
      <c r="C408" s="180">
        <v>1.9102616025011923</v>
      </c>
      <c r="E408" s="742"/>
      <c r="F408" s="128"/>
    </row>
    <row r="409" spans="2:6">
      <c r="B409" s="83">
        <v>40837</v>
      </c>
      <c r="C409" s="180">
        <v>1.9501144983396332</v>
      </c>
      <c r="E409" s="742"/>
      <c r="F409" s="128"/>
    </row>
    <row r="410" spans="2:6">
      <c r="B410" s="83">
        <v>40840</v>
      </c>
      <c r="C410" s="180">
        <v>1.8931386586055412</v>
      </c>
      <c r="E410" s="742"/>
      <c r="F410" s="128"/>
    </row>
    <row r="411" spans="2:6">
      <c r="B411" s="83">
        <v>40841</v>
      </c>
      <c r="C411" s="180">
        <v>1.8933071152508592</v>
      </c>
      <c r="E411" s="742"/>
      <c r="F411" s="128"/>
    </row>
    <row r="412" spans="2:6">
      <c r="B412" s="83">
        <v>40842</v>
      </c>
      <c r="C412" s="180">
        <v>1.8473238026574865</v>
      </c>
      <c r="E412" s="742"/>
      <c r="F412" s="128"/>
    </row>
    <row r="413" spans="2:6">
      <c r="B413" s="83">
        <v>40843</v>
      </c>
      <c r="C413" s="180">
        <v>1.7913401765826849</v>
      </c>
      <c r="E413" s="742"/>
      <c r="F413" s="128"/>
    </row>
    <row r="414" spans="2:6">
      <c r="B414" s="83">
        <v>40844</v>
      </c>
      <c r="C414" s="180">
        <v>1.7146602609892416</v>
      </c>
      <c r="E414" s="742"/>
      <c r="F414" s="128"/>
    </row>
    <row r="415" spans="2:6">
      <c r="B415" s="83">
        <v>40847</v>
      </c>
      <c r="C415" s="180">
        <v>1.755019124305063</v>
      </c>
      <c r="E415" s="742"/>
      <c r="F415" s="128"/>
    </row>
    <row r="416" spans="2:6">
      <c r="B416" s="83">
        <v>40848</v>
      </c>
      <c r="C416" s="180">
        <v>1.8602498412220969</v>
      </c>
      <c r="E416" s="742"/>
      <c r="F416" s="128"/>
    </row>
    <row r="417" spans="2:6">
      <c r="B417" s="83">
        <v>40849</v>
      </c>
      <c r="C417" s="180">
        <v>1.835079928847172</v>
      </c>
      <c r="E417" s="742"/>
      <c r="F417" s="128"/>
    </row>
    <row r="418" spans="2:6">
      <c r="B418" s="83">
        <v>40850</v>
      </c>
      <c r="C418" s="180">
        <v>1.8398692851888723</v>
      </c>
      <c r="E418" s="742"/>
      <c r="F418" s="128"/>
    </row>
    <row r="419" spans="2:6">
      <c r="B419" s="83">
        <v>40851</v>
      </c>
      <c r="C419" s="180">
        <v>1.8624285399907237</v>
      </c>
      <c r="E419" s="742"/>
      <c r="F419" s="128"/>
    </row>
    <row r="420" spans="2:6">
      <c r="B420" s="83">
        <v>40854</v>
      </c>
      <c r="C420" s="180">
        <v>1.8415807741851444</v>
      </c>
      <c r="E420" s="742"/>
      <c r="F420" s="128"/>
    </row>
    <row r="421" spans="2:6">
      <c r="B421" s="83">
        <v>40855</v>
      </c>
      <c r="C421" s="180">
        <v>1.8175195108678572</v>
      </c>
      <c r="E421" s="742"/>
      <c r="F421" s="128"/>
    </row>
    <row r="422" spans="2:6">
      <c r="B422" s="83">
        <v>40856</v>
      </c>
      <c r="C422" s="180">
        <v>1.8126884725575989</v>
      </c>
      <c r="E422" s="742"/>
      <c r="F422" s="128"/>
    </row>
    <row r="423" spans="2:6">
      <c r="B423" s="83">
        <v>40857</v>
      </c>
      <c r="C423" s="180">
        <v>1.8689851266122304</v>
      </c>
      <c r="E423" s="742"/>
      <c r="F423" s="128"/>
    </row>
    <row r="424" spans="2:6">
      <c r="B424" s="83">
        <v>40858</v>
      </c>
      <c r="C424" s="180">
        <v>1.825804462226543</v>
      </c>
      <c r="E424" s="742"/>
      <c r="F424" s="128"/>
    </row>
    <row r="425" spans="2:6">
      <c r="B425" s="83">
        <v>40861</v>
      </c>
      <c r="C425" s="180">
        <v>1.8930717657808516</v>
      </c>
      <c r="E425" s="742"/>
      <c r="F425" s="128"/>
    </row>
    <row r="426" spans="2:6">
      <c r="B426" s="83">
        <v>40862</v>
      </c>
      <c r="C426" s="180">
        <v>1.9027919925959047</v>
      </c>
      <c r="E426" s="742"/>
      <c r="F426" s="128"/>
    </row>
    <row r="427" spans="2:6">
      <c r="B427" s="83">
        <v>40863</v>
      </c>
      <c r="C427" s="180">
        <v>1.8423975858965398</v>
      </c>
      <c r="E427" s="742"/>
      <c r="F427" s="128"/>
    </row>
    <row r="428" spans="2:6">
      <c r="B428" s="83">
        <v>40864</v>
      </c>
      <c r="C428" s="180">
        <v>1.7415744453077555</v>
      </c>
      <c r="E428" s="742"/>
      <c r="F428" s="128"/>
    </row>
    <row r="429" spans="2:6">
      <c r="B429" s="83">
        <v>40865</v>
      </c>
      <c r="C429" s="180">
        <v>1.849918984143013</v>
      </c>
      <c r="E429" s="742"/>
      <c r="F429" s="128"/>
    </row>
    <row r="430" spans="2:6">
      <c r="B430" s="83">
        <v>40868</v>
      </c>
      <c r="C430" s="180">
        <v>1.6825886104488599</v>
      </c>
      <c r="E430" s="742"/>
      <c r="F430" s="128"/>
    </row>
    <row r="431" spans="2:6">
      <c r="B431" s="83">
        <v>40869</v>
      </c>
      <c r="C431" s="180">
        <v>1.6470718637676112</v>
      </c>
      <c r="E431" s="742"/>
      <c r="F431" s="128"/>
    </row>
    <row r="432" spans="2:6">
      <c r="B432" s="83">
        <v>40870</v>
      </c>
      <c r="C432" s="180">
        <v>1.6564670417013683</v>
      </c>
      <c r="E432" s="742"/>
      <c r="F432" s="128"/>
    </row>
    <row r="433" spans="2:6">
      <c r="B433" s="83">
        <v>40871</v>
      </c>
      <c r="C433" s="180">
        <v>1.8420298600260714</v>
      </c>
      <c r="E433" s="742"/>
      <c r="F433" s="128"/>
    </row>
    <row r="434" spans="2:6">
      <c r="B434" s="83">
        <v>40872</v>
      </c>
      <c r="C434" s="180">
        <v>1.9371719783102184</v>
      </c>
      <c r="E434" s="742"/>
      <c r="F434" s="128"/>
    </row>
    <row r="435" spans="2:6">
      <c r="B435" s="83">
        <v>40875</v>
      </c>
      <c r="C435" s="180">
        <v>1.955723256465431</v>
      </c>
      <c r="E435" s="742"/>
      <c r="F435" s="128"/>
    </row>
    <row r="436" spans="2:6">
      <c r="B436" s="83">
        <v>40876</v>
      </c>
      <c r="C436" s="180">
        <v>2.0407703241707078</v>
      </c>
      <c r="E436" s="742"/>
      <c r="F436" s="128"/>
    </row>
    <row r="437" spans="2:6">
      <c r="B437" s="83">
        <v>40877</v>
      </c>
      <c r="C437" s="180">
        <v>2.0422098912395108</v>
      </c>
      <c r="E437" s="742"/>
      <c r="F437" s="128"/>
    </row>
    <row r="438" spans="2:6">
      <c r="B438" s="83">
        <v>40878</v>
      </c>
      <c r="C438" s="180">
        <v>1.9388391198049275</v>
      </c>
      <c r="E438" s="742"/>
      <c r="F438" s="128"/>
    </row>
    <row r="439" spans="2:6">
      <c r="B439" s="83">
        <v>40879</v>
      </c>
      <c r="C439" s="180">
        <v>1.8137711927780602</v>
      </c>
      <c r="E439" s="742"/>
      <c r="F439" s="128"/>
    </row>
    <row r="440" spans="2:6">
      <c r="B440" s="83">
        <v>40882</v>
      </c>
      <c r="C440" s="180">
        <v>1.9751752217532714</v>
      </c>
      <c r="E440" s="742"/>
      <c r="F440" s="128"/>
    </row>
    <row r="441" spans="2:6">
      <c r="B441" s="83">
        <v>40883</v>
      </c>
      <c r="C441" s="180">
        <v>1.9822043242540328</v>
      </c>
      <c r="E441" s="742"/>
      <c r="F441" s="128"/>
    </row>
    <row r="442" spans="2:6">
      <c r="B442" s="83">
        <v>40884</v>
      </c>
      <c r="C442" s="180">
        <v>1.9736493266227746</v>
      </c>
      <c r="E442" s="742"/>
      <c r="F442" s="128"/>
    </row>
    <row r="443" spans="2:6">
      <c r="B443" s="83">
        <v>40885</v>
      </c>
      <c r="C443" s="180">
        <v>1.9750781757334188</v>
      </c>
      <c r="E443" s="742"/>
      <c r="F443" s="128"/>
    </row>
    <row r="444" spans="2:6">
      <c r="B444" s="83">
        <v>40886</v>
      </c>
      <c r="C444" s="180">
        <v>2.0145478636237626</v>
      </c>
      <c r="E444" s="742"/>
      <c r="F444" s="128"/>
    </row>
    <row r="445" spans="2:6">
      <c r="B445" s="83">
        <v>40889</v>
      </c>
      <c r="C445" s="180">
        <v>2.0421003182028201</v>
      </c>
      <c r="E445" s="742"/>
      <c r="F445" s="128"/>
    </row>
    <row r="446" spans="2:6">
      <c r="B446" s="83">
        <v>40890</v>
      </c>
      <c r="C446" s="180">
        <v>2.0629130947099781</v>
      </c>
      <c r="E446" s="742"/>
      <c r="F446" s="128"/>
    </row>
    <row r="447" spans="2:6">
      <c r="B447" s="83">
        <v>40891</v>
      </c>
      <c r="C447" s="180">
        <v>2.0834716971963276</v>
      </c>
      <c r="E447" s="742"/>
      <c r="F447" s="128"/>
    </row>
    <row r="448" spans="2:6">
      <c r="B448" s="83">
        <v>40892</v>
      </c>
      <c r="C448" s="180">
        <v>2.1301320666625303</v>
      </c>
      <c r="E448" s="742"/>
      <c r="F448" s="128"/>
    </row>
    <row r="449" spans="2:6">
      <c r="B449" s="83">
        <v>40893</v>
      </c>
      <c r="C449" s="180">
        <v>2.136820859454029</v>
      </c>
      <c r="E449" s="742"/>
      <c r="F449" s="128"/>
    </row>
    <row r="450" spans="2:6">
      <c r="B450" s="83">
        <v>40896</v>
      </c>
      <c r="C450" s="180">
        <v>2.1427664530464776</v>
      </c>
      <c r="E450" s="742"/>
      <c r="F450" s="128"/>
    </row>
    <row r="451" spans="2:6">
      <c r="B451" s="83">
        <v>40897</v>
      </c>
      <c r="C451" s="180">
        <v>2.1247133347629847</v>
      </c>
      <c r="E451" s="742"/>
      <c r="F451" s="128"/>
    </row>
    <row r="452" spans="2:6">
      <c r="B452" s="83">
        <v>40898</v>
      </c>
      <c r="C452" s="180">
        <v>2.1127765398036029</v>
      </c>
      <c r="E452" s="742"/>
      <c r="F452" s="128"/>
    </row>
    <row r="453" spans="2:6">
      <c r="B453" s="83">
        <v>40899</v>
      </c>
      <c r="C453" s="180">
        <v>2.165624098887573</v>
      </c>
      <c r="E453" s="742"/>
      <c r="F453" s="128"/>
    </row>
    <row r="454" spans="2:6">
      <c r="B454" s="83">
        <v>40900</v>
      </c>
      <c r="C454" s="180">
        <v>1.9460369948407426</v>
      </c>
      <c r="E454" s="742"/>
      <c r="F454" s="128"/>
    </row>
    <row r="455" spans="2:6">
      <c r="B455" s="83">
        <v>40905</v>
      </c>
      <c r="C455" s="180">
        <v>1.9863919448412819</v>
      </c>
      <c r="E455" s="742"/>
      <c r="F455" s="128"/>
    </row>
    <row r="456" spans="2:6">
      <c r="B456" s="83">
        <v>40906</v>
      </c>
      <c r="C456" s="180">
        <v>1.9762640645132001</v>
      </c>
      <c r="E456" s="742"/>
      <c r="F456" s="128"/>
    </row>
    <row r="457" spans="2:6">
      <c r="B457" s="83">
        <v>40907</v>
      </c>
      <c r="C457" s="180">
        <v>1.9903602765767503</v>
      </c>
      <c r="E457" s="742"/>
      <c r="F457" s="128"/>
    </row>
    <row r="458" spans="2:6">
      <c r="B458" s="83">
        <v>40911</v>
      </c>
      <c r="C458" s="180">
        <v>1.9931706995241307</v>
      </c>
      <c r="E458" s="742"/>
      <c r="F458" s="128"/>
    </row>
    <row r="459" spans="2:6">
      <c r="B459" s="83">
        <v>40912</v>
      </c>
      <c r="C459" s="180">
        <v>2.1356549067592732</v>
      </c>
      <c r="E459" s="742"/>
      <c r="F459" s="128"/>
    </row>
    <row r="460" spans="2:6">
      <c r="B460" s="83">
        <v>40913</v>
      </c>
      <c r="C460" s="180">
        <v>2.1479737186484154</v>
      </c>
      <c r="E460" s="742"/>
      <c r="F460" s="128"/>
    </row>
    <row r="461" spans="2:6">
      <c r="B461" s="83">
        <v>40914</v>
      </c>
      <c r="C461" s="180">
        <v>2.1727445329554738</v>
      </c>
      <c r="E461" s="742"/>
      <c r="F461" s="128"/>
    </row>
    <row r="462" spans="2:6">
      <c r="B462" s="83">
        <v>40917</v>
      </c>
      <c r="C462" s="180">
        <v>2.2322659531081688</v>
      </c>
      <c r="E462" s="742"/>
      <c r="F462" s="128"/>
    </row>
    <row r="463" spans="2:6">
      <c r="B463" s="83">
        <v>40918</v>
      </c>
      <c r="C463" s="180">
        <v>2.2289247173055906</v>
      </c>
      <c r="E463" s="742"/>
      <c r="F463" s="128"/>
    </row>
    <row r="464" spans="2:6">
      <c r="B464" s="83">
        <v>40919</v>
      </c>
      <c r="C464" s="180">
        <v>2.1886877954888329</v>
      </c>
      <c r="E464" s="742"/>
      <c r="F464" s="128"/>
    </row>
    <row r="465" spans="2:6">
      <c r="B465" s="83">
        <v>40920</v>
      </c>
      <c r="C465" s="180">
        <v>2.131867016213008</v>
      </c>
      <c r="E465" s="742"/>
      <c r="F465" s="128"/>
    </row>
    <row r="466" spans="2:6">
      <c r="B466" s="83">
        <v>40921</v>
      </c>
      <c r="C466" s="180">
        <v>2.0271681461038993</v>
      </c>
      <c r="E466" s="742"/>
      <c r="F466" s="128"/>
    </row>
    <row r="467" spans="2:6">
      <c r="B467" s="83">
        <v>40924</v>
      </c>
      <c r="C467" s="180">
        <v>2.0598693536879482</v>
      </c>
      <c r="E467" s="742"/>
      <c r="F467" s="128"/>
    </row>
    <row r="468" spans="2:6" s="128" customFormat="1">
      <c r="B468" s="181">
        <v>40925</v>
      </c>
      <c r="C468" s="182">
        <v>2.0575509964174903</v>
      </c>
      <c r="E468" s="743"/>
    </row>
    <row r="469" spans="2:6" s="128" customFormat="1">
      <c r="B469" s="181">
        <v>40926</v>
      </c>
      <c r="C469" s="182">
        <v>2.0334812953438099</v>
      </c>
      <c r="E469" s="743"/>
    </row>
    <row r="470" spans="2:6" s="128" customFormat="1">
      <c r="B470" s="181">
        <v>40927</v>
      </c>
      <c r="C470" s="182">
        <v>2.0574060990880882</v>
      </c>
      <c r="E470" s="743"/>
    </row>
    <row r="471" spans="2:6" s="128" customFormat="1">
      <c r="B471" s="181">
        <v>40928</v>
      </c>
      <c r="C471" s="182">
        <v>2.0572612017586782</v>
      </c>
      <c r="E471" s="743"/>
    </row>
    <row r="472" spans="2:6" s="128" customFormat="1">
      <c r="B472" s="181">
        <v>40931</v>
      </c>
      <c r="C472" s="182">
        <v>1.9393488613891363</v>
      </c>
      <c r="E472" s="743"/>
    </row>
    <row r="473" spans="2:6" s="128" customFormat="1">
      <c r="B473" s="181">
        <v>40932</v>
      </c>
      <c r="C473" s="182">
        <v>1.9102074329287313</v>
      </c>
      <c r="E473" s="743"/>
    </row>
    <row r="474" spans="2:6">
      <c r="B474" s="83">
        <v>40933</v>
      </c>
      <c r="C474" s="180">
        <v>1.9209739605838485</v>
      </c>
      <c r="E474" s="742"/>
      <c r="F474" s="128"/>
    </row>
    <row r="475" spans="2:6">
      <c r="B475" s="83">
        <v>40934</v>
      </c>
      <c r="C475" s="180">
        <v>1.8668685728584391</v>
      </c>
      <c r="E475" s="742"/>
      <c r="F475" s="128"/>
    </row>
    <row r="476" spans="2:6">
      <c r="B476" s="83">
        <v>40935</v>
      </c>
      <c r="C476" s="180">
        <v>1.8410073491335774</v>
      </c>
      <c r="E476" s="742"/>
      <c r="F476" s="128"/>
    </row>
    <row r="477" spans="2:6">
      <c r="B477" s="83">
        <v>40938</v>
      </c>
      <c r="C477" s="180">
        <v>1.8052926108728085</v>
      </c>
      <c r="E477" s="742"/>
      <c r="F477" s="128"/>
    </row>
    <row r="478" spans="2:6">
      <c r="B478" s="83">
        <v>40939</v>
      </c>
      <c r="C478" s="180">
        <v>1.8926091285962352</v>
      </c>
      <c r="E478" s="742"/>
      <c r="F478" s="128"/>
    </row>
    <row r="479" spans="2:6">
      <c r="B479" s="83">
        <v>40940</v>
      </c>
      <c r="C479" s="180">
        <v>1.8857078327795747</v>
      </c>
      <c r="E479" s="742"/>
      <c r="F479" s="128"/>
    </row>
    <row r="480" spans="2:6">
      <c r="B480" s="83">
        <v>40941</v>
      </c>
      <c r="C480" s="180">
        <v>1.8799107442935732</v>
      </c>
      <c r="E480" s="742"/>
      <c r="F480" s="128"/>
    </row>
    <row r="481" spans="2:6">
      <c r="B481" s="83">
        <v>40942</v>
      </c>
      <c r="C481" s="180">
        <v>1.6921621449229489</v>
      </c>
      <c r="E481" s="742"/>
      <c r="F481" s="128"/>
    </row>
    <row r="482" spans="2:6">
      <c r="B482" s="83">
        <v>40945</v>
      </c>
      <c r="C482" s="180">
        <v>1.6884213599076316</v>
      </c>
      <c r="E482" s="742"/>
      <c r="F482" s="128"/>
    </row>
    <row r="483" spans="2:6">
      <c r="B483" s="83">
        <v>40946</v>
      </c>
      <c r="C483" s="180">
        <v>1.6766515757969063</v>
      </c>
      <c r="E483" s="742"/>
      <c r="F483" s="128"/>
    </row>
    <row r="484" spans="2:6">
      <c r="B484" s="83">
        <v>40947</v>
      </c>
      <c r="C484" s="180">
        <v>1.6171594028522418</v>
      </c>
      <c r="E484" s="742"/>
      <c r="F484" s="128"/>
    </row>
    <row r="485" spans="2:6">
      <c r="B485" s="83">
        <v>40948</v>
      </c>
      <c r="C485" s="180">
        <v>1.412856388629105</v>
      </c>
      <c r="E485" s="742"/>
      <c r="F485" s="128"/>
    </row>
    <row r="486" spans="2:6">
      <c r="B486" s="83">
        <v>40949</v>
      </c>
      <c r="C486" s="180">
        <v>1.3905693834515369</v>
      </c>
      <c r="E486" s="742"/>
      <c r="F486" s="128"/>
    </row>
    <row r="487" spans="2:6">
      <c r="B487" s="83">
        <v>40952</v>
      </c>
      <c r="C487" s="180">
        <v>1.3457361124971423</v>
      </c>
      <c r="E487" s="742"/>
      <c r="F487" s="128"/>
    </row>
    <row r="488" spans="2:6">
      <c r="B488" s="83">
        <v>40953</v>
      </c>
      <c r="C488" s="180">
        <v>1.3017864784600635</v>
      </c>
      <c r="E488" s="742"/>
      <c r="F488" s="128"/>
    </row>
    <row r="489" spans="2:6">
      <c r="B489" s="83">
        <v>40954</v>
      </c>
      <c r="C489" s="180">
        <v>1.2757486609637279</v>
      </c>
      <c r="E489" s="742"/>
      <c r="F489" s="128"/>
    </row>
    <row r="490" spans="2:6">
      <c r="B490" s="83">
        <v>40955</v>
      </c>
      <c r="C490" s="180">
        <v>1.3484372210145414</v>
      </c>
      <c r="E490" s="742"/>
      <c r="F490" s="128"/>
    </row>
    <row r="491" spans="2:6">
      <c r="B491" s="83">
        <v>40956</v>
      </c>
      <c r="C491" s="180">
        <v>1.3334711288022483</v>
      </c>
      <c r="E491" s="742"/>
      <c r="F491" s="128"/>
    </row>
    <row r="492" spans="2:6">
      <c r="B492" s="83">
        <v>40959</v>
      </c>
      <c r="C492" s="180">
        <v>1.3297432918020728</v>
      </c>
      <c r="E492" s="742"/>
      <c r="F492" s="128"/>
    </row>
    <row r="493" spans="2:6">
      <c r="B493" s="83">
        <v>40960</v>
      </c>
      <c r="C493" s="180">
        <v>1.3204475702408351</v>
      </c>
      <c r="E493" s="742"/>
      <c r="F493" s="128"/>
    </row>
    <row r="494" spans="2:6">
      <c r="B494" s="83">
        <v>40961</v>
      </c>
      <c r="C494" s="180">
        <v>1.2653835143021293</v>
      </c>
      <c r="E494" s="742"/>
      <c r="F494" s="128"/>
    </row>
    <row r="495" spans="2:6">
      <c r="B495" s="83">
        <v>40962</v>
      </c>
      <c r="C495" s="180">
        <v>1.2383030440088625</v>
      </c>
      <c r="E495" s="742"/>
      <c r="F495" s="128"/>
    </row>
    <row r="496" spans="2:6">
      <c r="B496" s="83">
        <v>40963</v>
      </c>
      <c r="C496" s="180">
        <v>1.3856437213234831</v>
      </c>
      <c r="E496" s="742"/>
      <c r="F496" s="128"/>
    </row>
    <row r="497" spans="2:6">
      <c r="B497" s="83">
        <v>40966</v>
      </c>
      <c r="C497" s="180">
        <v>1.3382908384106091</v>
      </c>
      <c r="E497" s="742"/>
      <c r="F497" s="128"/>
    </row>
    <row r="498" spans="2:6">
      <c r="B498" s="83">
        <v>40967</v>
      </c>
      <c r="C498" s="180">
        <v>1.3123403582927229</v>
      </c>
      <c r="E498" s="742"/>
      <c r="F498" s="128"/>
    </row>
    <row r="499" spans="2:6">
      <c r="B499" s="83">
        <v>40968</v>
      </c>
      <c r="C499" s="180">
        <v>1.3086976418464626</v>
      </c>
      <c r="E499" s="742"/>
      <c r="F499" s="128"/>
    </row>
    <row r="500" spans="2:6">
      <c r="B500" s="83">
        <v>40969</v>
      </c>
      <c r="C500" s="180">
        <v>1.311688628940594</v>
      </c>
      <c r="E500" s="742"/>
      <c r="F500" s="128"/>
    </row>
    <row r="501" spans="2:6">
      <c r="B501" s="83">
        <v>40970</v>
      </c>
      <c r="C501" s="180">
        <v>1.3296439778595937</v>
      </c>
      <c r="E501" s="742"/>
      <c r="F501" s="128"/>
    </row>
    <row r="502" spans="2:6">
      <c r="B502" s="83">
        <v>40973</v>
      </c>
      <c r="C502" s="180">
        <v>1.3026451283665219</v>
      </c>
      <c r="E502" s="742"/>
      <c r="F502" s="128"/>
    </row>
    <row r="503" spans="2:6">
      <c r="B503" s="83">
        <v>40974</v>
      </c>
      <c r="C503" s="180">
        <v>1.439745733656574</v>
      </c>
      <c r="E503" s="742"/>
      <c r="F503" s="128"/>
    </row>
    <row r="504" spans="2:6">
      <c r="B504" s="83">
        <v>40975</v>
      </c>
      <c r="C504" s="180">
        <v>1.3019116401469417</v>
      </c>
      <c r="E504" s="742"/>
      <c r="F504" s="128"/>
    </row>
    <row r="505" spans="2:6">
      <c r="B505" s="83">
        <v>40976</v>
      </c>
      <c r="C505" s="180">
        <v>1.3019116401469417</v>
      </c>
      <c r="E505" s="742"/>
      <c r="F505" s="128"/>
    </row>
    <row r="506" spans="2:6">
      <c r="B506" s="83">
        <v>40977</v>
      </c>
      <c r="C506" s="180">
        <v>1.3019116401469417</v>
      </c>
      <c r="E506" s="742"/>
      <c r="F506" s="128"/>
    </row>
    <row r="507" spans="2:6">
      <c r="B507" s="83">
        <v>40980</v>
      </c>
      <c r="C507" s="180">
        <v>1.323514556423945</v>
      </c>
      <c r="E507" s="742"/>
      <c r="F507" s="128"/>
    </row>
    <row r="508" spans="2:6">
      <c r="B508" s="83">
        <v>40981</v>
      </c>
      <c r="C508" s="180">
        <v>1.4325905970823012</v>
      </c>
      <c r="E508" s="742"/>
      <c r="F508" s="128"/>
    </row>
    <row r="509" spans="2:6">
      <c r="B509" s="83">
        <v>40982</v>
      </c>
      <c r="C509" s="180">
        <v>1.4036185364045335</v>
      </c>
      <c r="E509" s="742"/>
      <c r="F509" s="128"/>
    </row>
    <row r="510" spans="2:6">
      <c r="B510" s="83">
        <v>40983</v>
      </c>
      <c r="C510" s="180">
        <v>1.4001125046015406</v>
      </c>
      <c r="E510" s="742"/>
      <c r="F510" s="128"/>
    </row>
    <row r="511" spans="2:6">
      <c r="B511" s="83">
        <v>40984</v>
      </c>
      <c r="C511" s="180">
        <v>1.3994112982409423</v>
      </c>
      <c r="E511" s="742"/>
      <c r="F511" s="128"/>
    </row>
    <row r="512" spans="2:6">
      <c r="B512" s="83">
        <v>40987</v>
      </c>
      <c r="C512" s="180">
        <v>1.3048966437986214</v>
      </c>
      <c r="E512" s="742"/>
      <c r="F512" s="128"/>
    </row>
    <row r="513" spans="2:6">
      <c r="B513" s="83">
        <v>40988</v>
      </c>
      <c r="C513" s="180">
        <v>1.409055544484767</v>
      </c>
      <c r="E513" s="742"/>
      <c r="F513" s="128"/>
    </row>
    <row r="514" spans="2:6">
      <c r="B514" s="83">
        <v>40989</v>
      </c>
      <c r="C514" s="180">
        <v>1.409055544484767</v>
      </c>
      <c r="E514" s="742"/>
      <c r="F514" s="128"/>
    </row>
    <row r="515" spans="2:6">
      <c r="B515" s="83">
        <v>40990</v>
      </c>
      <c r="C515" s="180">
        <v>1.3235219709802362</v>
      </c>
      <c r="E515" s="742"/>
      <c r="F515" s="128"/>
    </row>
    <row r="516" spans="2:6">
      <c r="B516" s="83">
        <v>40991</v>
      </c>
      <c r="C516" s="180">
        <v>1.2933270651833584</v>
      </c>
      <c r="E516" s="742"/>
      <c r="F516" s="128"/>
    </row>
    <row r="517" spans="2:6">
      <c r="B517" s="83">
        <v>40994</v>
      </c>
      <c r="C517" s="180">
        <v>1.3675377553166821</v>
      </c>
      <c r="E517" s="742"/>
      <c r="F517" s="128"/>
    </row>
    <row r="518" spans="2:6">
      <c r="B518" s="83">
        <v>40995</v>
      </c>
      <c r="C518" s="180">
        <v>1.3563324098235725</v>
      </c>
      <c r="E518" s="742"/>
      <c r="F518" s="128"/>
    </row>
    <row r="519" spans="2:6">
      <c r="B519" s="83">
        <v>40996</v>
      </c>
      <c r="C519" s="180">
        <v>1.3540335489359445</v>
      </c>
      <c r="E519" s="742"/>
      <c r="F519" s="128"/>
    </row>
    <row r="520" spans="2:6">
      <c r="B520" s="83">
        <v>40997</v>
      </c>
      <c r="C520" s="180">
        <v>1.3534588337140354</v>
      </c>
      <c r="E520" s="742"/>
      <c r="F520" s="128"/>
    </row>
    <row r="521" spans="2:6">
      <c r="B521" s="83">
        <v>40998</v>
      </c>
      <c r="C521" s="180">
        <v>1.4022949303050152</v>
      </c>
      <c r="E521" s="742"/>
      <c r="F521" s="128"/>
    </row>
    <row r="522" spans="2:6">
      <c r="B522" s="83">
        <v>41001</v>
      </c>
      <c r="C522" s="180">
        <v>1.432754469051996</v>
      </c>
      <c r="E522" s="742"/>
      <c r="F522" s="128"/>
    </row>
    <row r="523" spans="2:6">
      <c r="B523" s="83">
        <v>41002</v>
      </c>
      <c r="C523" s="180">
        <v>1.3054321895762251</v>
      </c>
      <c r="E523" s="742"/>
      <c r="F523" s="128"/>
    </row>
    <row r="524" spans="2:6">
      <c r="B524" s="83">
        <v>41003</v>
      </c>
      <c r="C524" s="180">
        <v>1.4621283112785357</v>
      </c>
      <c r="E524" s="742"/>
      <c r="F524" s="128"/>
    </row>
    <row r="525" spans="2:6">
      <c r="B525" s="83">
        <v>41004</v>
      </c>
      <c r="C525" s="180">
        <v>1.3401651319995862</v>
      </c>
      <c r="E525" s="742"/>
      <c r="F525" s="128"/>
    </row>
    <row r="526" spans="2:6">
      <c r="B526" s="83">
        <v>41009</v>
      </c>
      <c r="C526" s="180">
        <v>1.4584090184778948</v>
      </c>
      <c r="E526" s="742"/>
      <c r="F526" s="128"/>
    </row>
    <row r="527" spans="2:6">
      <c r="B527" s="83">
        <v>41010</v>
      </c>
      <c r="C527" s="180">
        <v>1.3761269358173007</v>
      </c>
      <c r="E527" s="742"/>
      <c r="F527" s="128"/>
    </row>
    <row r="528" spans="2:6">
      <c r="B528" s="83">
        <v>41011</v>
      </c>
      <c r="C528" s="180">
        <v>1.3743888998277778</v>
      </c>
      <c r="E528" s="742"/>
      <c r="F528" s="128"/>
    </row>
    <row r="529" spans="2:6">
      <c r="B529" s="83">
        <v>41012</v>
      </c>
      <c r="C529" s="180">
        <v>1.3643064096111539</v>
      </c>
      <c r="E529" s="742"/>
      <c r="F529" s="128"/>
    </row>
    <row r="530" spans="2:6">
      <c r="B530" s="83">
        <v>41015</v>
      </c>
      <c r="C530" s="180">
        <v>1.2347067928610378</v>
      </c>
      <c r="E530" s="742"/>
      <c r="F530" s="128"/>
    </row>
    <row r="531" spans="2:6">
      <c r="B531" s="83">
        <v>41016</v>
      </c>
      <c r="C531" s="180">
        <v>1.3542634350247047</v>
      </c>
      <c r="E531" s="742"/>
      <c r="F531" s="128"/>
    </row>
    <row r="532" spans="2:6">
      <c r="B532" s="83">
        <v>41017</v>
      </c>
      <c r="C532" s="180">
        <v>1.3625753315546327</v>
      </c>
      <c r="E532" s="742"/>
      <c r="F532" s="128"/>
    </row>
    <row r="533" spans="2:6">
      <c r="B533" s="83">
        <v>41018</v>
      </c>
      <c r="C533" s="180">
        <v>1.3816026821673186</v>
      </c>
      <c r="E533" s="742"/>
      <c r="F533" s="128"/>
    </row>
    <row r="534" spans="2:6">
      <c r="B534" s="83">
        <v>41019</v>
      </c>
      <c r="C534" s="180">
        <v>1.28840983937233</v>
      </c>
      <c r="E534" s="742"/>
      <c r="F534" s="128"/>
    </row>
    <row r="535" spans="2:6">
      <c r="B535" s="83">
        <v>41023</v>
      </c>
      <c r="C535" s="180">
        <v>1.2885469687844942</v>
      </c>
      <c r="E535" s="742"/>
      <c r="F535" s="128"/>
    </row>
    <row r="536" spans="2:6">
      <c r="B536" s="83">
        <v>41024</v>
      </c>
      <c r="C536" s="180">
        <v>1.3971290178406433</v>
      </c>
      <c r="E536" s="742"/>
      <c r="F536" s="128"/>
    </row>
    <row r="537" spans="2:6">
      <c r="B537" s="83">
        <v>41025</v>
      </c>
      <c r="C537" s="180">
        <v>1.4164217037141698</v>
      </c>
      <c r="E537" s="742"/>
      <c r="F537" s="128"/>
    </row>
    <row r="538" spans="2:6">
      <c r="B538" s="83">
        <v>41026</v>
      </c>
      <c r="C538" s="180">
        <v>1.3875357178533578</v>
      </c>
      <c r="E538" s="742"/>
      <c r="F538" s="128"/>
    </row>
    <row r="539" spans="2:6">
      <c r="B539" s="83">
        <v>41029</v>
      </c>
      <c r="C539" s="180">
        <v>1.3875357178533578</v>
      </c>
      <c r="E539" s="742"/>
      <c r="F539" s="128"/>
    </row>
    <row r="540" spans="2:6">
      <c r="B540" s="83">
        <v>41030</v>
      </c>
      <c r="C540" s="180">
        <v>1.3875357178533578</v>
      </c>
      <c r="E540" s="742"/>
      <c r="F540" s="128"/>
    </row>
    <row r="541" spans="2:6">
      <c r="B541" s="83">
        <v>41031</v>
      </c>
      <c r="C541" s="180">
        <v>1.3514012463320699</v>
      </c>
      <c r="E541" s="742"/>
      <c r="F541" s="128"/>
    </row>
    <row r="542" spans="2:6">
      <c r="B542" s="83">
        <v>41032</v>
      </c>
      <c r="C542" s="180">
        <v>1.4187824126861428</v>
      </c>
      <c r="E542" s="742"/>
      <c r="F542" s="128"/>
    </row>
    <row r="543" spans="2:6">
      <c r="B543" s="83">
        <v>41033</v>
      </c>
      <c r="C543" s="180">
        <v>1.4187824126861428</v>
      </c>
      <c r="E543" s="742"/>
      <c r="F543" s="128"/>
    </row>
    <row r="544" spans="2:6">
      <c r="B544" s="83">
        <v>41037</v>
      </c>
      <c r="C544" s="180">
        <v>1.312444918492051</v>
      </c>
      <c r="E544" s="742"/>
      <c r="F544" s="128"/>
    </row>
    <row r="545" spans="2:6">
      <c r="B545" s="83">
        <v>41038</v>
      </c>
      <c r="C545" s="180">
        <v>1.3163945364964973</v>
      </c>
      <c r="E545" s="742"/>
      <c r="F545" s="128"/>
    </row>
    <row r="546" spans="2:6">
      <c r="B546" s="83">
        <v>41039</v>
      </c>
      <c r="C546" s="180">
        <v>1.3962825515207569</v>
      </c>
      <c r="E546" s="742"/>
      <c r="F546" s="128"/>
    </row>
    <row r="547" spans="2:6">
      <c r="B547" s="83">
        <v>41040</v>
      </c>
      <c r="C547" s="180">
        <v>1.4070819274985387</v>
      </c>
      <c r="E547" s="742"/>
      <c r="F547" s="128"/>
    </row>
    <row r="548" spans="2:6">
      <c r="B548" s="83">
        <v>41043</v>
      </c>
      <c r="C548" s="180">
        <v>1.4302908689245264</v>
      </c>
      <c r="E548" s="742"/>
      <c r="F548" s="128"/>
    </row>
    <row r="549" spans="2:6">
      <c r="B549" s="83">
        <v>41044</v>
      </c>
      <c r="C549" s="180">
        <v>1.4528119598176761</v>
      </c>
      <c r="E549" s="742"/>
      <c r="F549" s="128"/>
    </row>
    <row r="550" spans="2:6">
      <c r="B550" s="83">
        <v>41045</v>
      </c>
      <c r="C550" s="180">
        <v>1.5304030836120921</v>
      </c>
      <c r="E550" s="742"/>
      <c r="F550" s="128"/>
    </row>
    <row r="551" spans="2:6">
      <c r="B551" s="83">
        <v>41046</v>
      </c>
      <c r="C551" s="180">
        <v>1.4040084724525221</v>
      </c>
      <c r="E551" s="742"/>
      <c r="F551" s="128"/>
    </row>
    <row r="552" spans="2:6">
      <c r="B552" s="83">
        <v>41047</v>
      </c>
      <c r="C552" s="180">
        <v>1.5785404195567283</v>
      </c>
      <c r="E552" s="742"/>
      <c r="F552" s="128"/>
    </row>
    <row r="553" spans="2:6">
      <c r="B553" s="83">
        <v>41050</v>
      </c>
      <c r="C553" s="180">
        <v>1.5747406341044154</v>
      </c>
      <c r="E553" s="742"/>
      <c r="F553" s="128"/>
    </row>
    <row r="554" spans="2:6">
      <c r="B554" s="83">
        <v>41051</v>
      </c>
      <c r="C554" s="180">
        <v>1.5117780381441555</v>
      </c>
      <c r="E554" s="742"/>
      <c r="F554" s="128"/>
    </row>
    <row r="555" spans="2:6">
      <c r="B555" s="83">
        <v>41052</v>
      </c>
      <c r="C555" s="180">
        <v>1.5359812816931573</v>
      </c>
      <c r="E555" s="742"/>
      <c r="F555" s="128"/>
    </row>
    <row r="556" spans="2:6">
      <c r="B556" s="83">
        <v>41053</v>
      </c>
      <c r="C556" s="180">
        <v>1.5490912346314345</v>
      </c>
      <c r="E556" s="742"/>
      <c r="F556" s="128"/>
    </row>
    <row r="557" spans="2:6">
      <c r="B557" s="83">
        <v>41054</v>
      </c>
      <c r="C557" s="180">
        <v>1.545024077555742</v>
      </c>
      <c r="E557" s="742"/>
      <c r="F557" s="128"/>
    </row>
    <row r="558" spans="2:6">
      <c r="B558" s="83">
        <v>41057</v>
      </c>
      <c r="C558" s="180">
        <v>1.5470569119364752</v>
      </c>
      <c r="E558" s="742"/>
      <c r="F558" s="128"/>
    </row>
    <row r="559" spans="2:6">
      <c r="B559" s="83">
        <v>41058</v>
      </c>
      <c r="C559" s="180">
        <v>1.5470569119364752</v>
      </c>
      <c r="E559" s="742"/>
      <c r="F559" s="128"/>
    </row>
    <row r="560" spans="2:6">
      <c r="B560" s="83">
        <v>41059</v>
      </c>
      <c r="C560" s="180">
        <v>1.5777285811301653</v>
      </c>
      <c r="E560" s="742"/>
      <c r="F560" s="128"/>
    </row>
    <row r="561" spans="2:6">
      <c r="B561" s="83">
        <v>41060</v>
      </c>
      <c r="C561" s="180">
        <v>1.5797853477344135</v>
      </c>
      <c r="E561" s="742"/>
      <c r="F561" s="128"/>
    </row>
    <row r="562" spans="2:6">
      <c r="B562" s="83">
        <v>41061</v>
      </c>
      <c r="C562" s="180">
        <v>1.8545085600655677</v>
      </c>
      <c r="E562" s="742"/>
      <c r="F562" s="128"/>
    </row>
    <row r="563" spans="2:6">
      <c r="B563" s="83">
        <v>41066</v>
      </c>
      <c r="C563" s="180">
        <v>2.1313774567455246</v>
      </c>
      <c r="E563" s="742"/>
      <c r="F563" s="128"/>
    </row>
    <row r="564" spans="2:6">
      <c r="B564" s="83">
        <v>41067</v>
      </c>
      <c r="C564" s="180">
        <v>2.0932173599946569</v>
      </c>
      <c r="E564" s="742"/>
      <c r="F564" s="128"/>
    </row>
    <row r="565" spans="2:6">
      <c r="B565" s="83">
        <v>41068</v>
      </c>
      <c r="C565" s="180">
        <v>2.118358436452223</v>
      </c>
      <c r="E565" s="742"/>
      <c r="F565" s="128"/>
    </row>
    <row r="566" spans="2:6">
      <c r="B566" s="83">
        <v>41071</v>
      </c>
      <c r="C566" s="180">
        <v>2.0337433732842265</v>
      </c>
      <c r="E566" s="742"/>
      <c r="F566" s="128"/>
    </row>
    <row r="567" spans="2:6">
      <c r="B567" s="83">
        <v>41072</v>
      </c>
      <c r="C567" s="180">
        <v>2.1436875244008555</v>
      </c>
      <c r="E567" s="742"/>
      <c r="F567" s="128"/>
    </row>
    <row r="568" spans="2:6">
      <c r="B568" s="83">
        <v>41073</v>
      </c>
      <c r="C568" s="180">
        <v>2.1142175878156877</v>
      </c>
      <c r="E568" s="742"/>
      <c r="F568" s="128"/>
    </row>
    <row r="569" spans="2:6">
      <c r="B569" s="83">
        <v>41074</v>
      </c>
      <c r="C569" s="180">
        <v>2.1816524545016933</v>
      </c>
      <c r="E569" s="742"/>
      <c r="F569" s="128"/>
    </row>
    <row r="570" spans="2:6">
      <c r="B570" s="83">
        <v>41075</v>
      </c>
      <c r="C570" s="180">
        <v>2.0929184550944324</v>
      </c>
      <c r="E570" s="742"/>
      <c r="F570" s="128"/>
    </row>
    <row r="571" spans="2:6">
      <c r="B571" s="83">
        <v>41078</v>
      </c>
      <c r="C571" s="180">
        <v>2.1542129670444456</v>
      </c>
      <c r="E571" s="742"/>
      <c r="F571" s="128"/>
    </row>
    <row r="572" spans="2:6">
      <c r="B572" s="83">
        <v>41079</v>
      </c>
      <c r="C572" s="180">
        <v>2.129562779125354</v>
      </c>
      <c r="E572" s="742"/>
      <c r="F572" s="128"/>
    </row>
    <row r="573" spans="2:6">
      <c r="B573" s="83">
        <v>41080</v>
      </c>
      <c r="C573" s="180">
        <v>2.140347536689617</v>
      </c>
      <c r="E573" s="742"/>
      <c r="F573" s="128"/>
    </row>
    <row r="574" spans="2:6">
      <c r="B574" s="83">
        <v>41081</v>
      </c>
      <c r="C574" s="180">
        <v>2.2024998718875755</v>
      </c>
      <c r="E574" s="742"/>
      <c r="F574" s="128"/>
    </row>
    <row r="575" spans="2:6">
      <c r="B575" s="83">
        <v>41082</v>
      </c>
      <c r="C575" s="180">
        <v>1.8859324455452389</v>
      </c>
      <c r="E575" s="742"/>
      <c r="F575" s="128"/>
    </row>
    <row r="576" spans="2:6">
      <c r="B576" s="83">
        <v>41085</v>
      </c>
      <c r="C576" s="180">
        <v>1.905066571054308</v>
      </c>
      <c r="E576" s="742"/>
      <c r="F576" s="128"/>
    </row>
    <row r="577" spans="2:6">
      <c r="B577" s="83">
        <v>41086</v>
      </c>
      <c r="C577" s="180">
        <v>1.790534126394244</v>
      </c>
      <c r="E577" s="742"/>
      <c r="F577" s="128"/>
    </row>
    <row r="578" spans="2:6">
      <c r="B578" s="83">
        <v>41087</v>
      </c>
      <c r="C578" s="180">
        <v>1.8958362371241155</v>
      </c>
      <c r="E578" s="742"/>
      <c r="F578" s="128"/>
    </row>
    <row r="579" spans="2:6">
      <c r="B579" s="83">
        <v>41088</v>
      </c>
      <c r="C579" s="180">
        <v>1.9536562497410408</v>
      </c>
      <c r="E579" s="742"/>
      <c r="F579" s="128"/>
    </row>
    <row r="580" spans="2:6">
      <c r="B580" s="83">
        <v>41089</v>
      </c>
      <c r="C580" s="180">
        <v>1.9536562497410408</v>
      </c>
      <c r="E580" s="742"/>
      <c r="F580" s="128"/>
    </row>
    <row r="581" spans="2:6">
      <c r="B581" s="83">
        <v>41092</v>
      </c>
      <c r="C581" s="180">
        <v>1.8986375297356091</v>
      </c>
      <c r="E581" s="742"/>
      <c r="F581" s="128"/>
    </row>
    <row r="582" spans="2:6">
      <c r="B582" s="83">
        <v>41093</v>
      </c>
      <c r="C582" s="180">
        <v>1.8004889348197475</v>
      </c>
      <c r="E582" s="742"/>
      <c r="F582" s="128"/>
    </row>
    <row r="583" spans="2:6">
      <c r="B583" s="83">
        <v>41094</v>
      </c>
      <c r="C583" s="180">
        <v>1.7961008875017708</v>
      </c>
      <c r="E583" s="742"/>
      <c r="F583" s="128"/>
    </row>
    <row r="584" spans="2:6">
      <c r="B584" s="83">
        <v>41095</v>
      </c>
      <c r="C584" s="180">
        <v>1.8648290834687535</v>
      </c>
      <c r="E584" s="742"/>
      <c r="F584" s="128"/>
    </row>
    <row r="585" spans="2:6">
      <c r="B585" s="83">
        <v>41096</v>
      </c>
      <c r="C585" s="180">
        <v>1.8648290834687535</v>
      </c>
      <c r="E585" s="742"/>
      <c r="F585" s="128"/>
    </row>
    <row r="586" spans="2:6">
      <c r="B586" s="83">
        <v>41099</v>
      </c>
      <c r="C586" s="180">
        <v>2.0494091694508909</v>
      </c>
      <c r="E586" s="742"/>
      <c r="F586" s="128"/>
    </row>
    <row r="587" spans="2:6">
      <c r="B587" s="83">
        <v>41100</v>
      </c>
      <c r="C587" s="180">
        <v>2.06129962081756</v>
      </c>
      <c r="E587" s="742"/>
      <c r="F587" s="128"/>
    </row>
    <row r="588" spans="2:6">
      <c r="B588" s="83">
        <v>41101</v>
      </c>
      <c r="C588" s="180">
        <v>1.962726976843955</v>
      </c>
      <c r="E588" s="742"/>
      <c r="F588" s="128"/>
    </row>
    <row r="589" spans="2:6">
      <c r="B589" s="83">
        <v>41102</v>
      </c>
      <c r="C589" s="180">
        <v>1.9728700662177285</v>
      </c>
      <c r="E589" s="742"/>
      <c r="F589" s="128"/>
    </row>
    <row r="590" spans="2:6">
      <c r="B590" s="83">
        <v>41103</v>
      </c>
      <c r="C590" s="180">
        <v>2.0457254183401754</v>
      </c>
      <c r="E590" s="742"/>
      <c r="F590" s="128"/>
    </row>
    <row r="591" spans="2:6">
      <c r="B591" s="83">
        <v>41106</v>
      </c>
      <c r="C591" s="180">
        <v>2.079990325331122</v>
      </c>
      <c r="E591" s="742"/>
      <c r="F591" s="128"/>
    </row>
    <row r="592" spans="2:6">
      <c r="B592" s="83">
        <v>41107</v>
      </c>
      <c r="C592" s="180">
        <v>2.0324238533698917</v>
      </c>
      <c r="E592" s="742"/>
      <c r="F592" s="128"/>
    </row>
    <row r="593" spans="2:6">
      <c r="B593" s="83">
        <v>41108</v>
      </c>
      <c r="C593" s="180">
        <v>2.0206379292687329</v>
      </c>
      <c r="E593" s="742"/>
      <c r="F593" s="128"/>
    </row>
    <row r="594" spans="2:6">
      <c r="B594" s="83">
        <v>41109</v>
      </c>
      <c r="C594" s="180">
        <v>1.9950158733928216</v>
      </c>
      <c r="E594" s="742"/>
      <c r="F594" s="128"/>
    </row>
    <row r="595" spans="2:6">
      <c r="B595" s="83">
        <v>41110</v>
      </c>
      <c r="C595" s="180">
        <v>1.9942905123191017</v>
      </c>
      <c r="E595" s="742"/>
      <c r="F595" s="128"/>
    </row>
    <row r="596" spans="2:6">
      <c r="B596" s="83">
        <v>41113</v>
      </c>
      <c r="C596" s="180">
        <v>2.0516845217427435</v>
      </c>
      <c r="E596" s="742"/>
      <c r="F596" s="128"/>
    </row>
    <row r="597" spans="2:6">
      <c r="B597" s="83">
        <v>41114</v>
      </c>
      <c r="C597" s="180">
        <v>1.6825369750307666</v>
      </c>
      <c r="E597" s="742"/>
      <c r="F597" s="128"/>
    </row>
    <row r="598" spans="2:6">
      <c r="B598" s="83">
        <v>41115</v>
      </c>
      <c r="C598" s="180">
        <v>1.9481411644941078</v>
      </c>
      <c r="E598" s="742"/>
      <c r="F598" s="128"/>
    </row>
    <row r="599" spans="2:6">
      <c r="B599" s="83">
        <v>41116</v>
      </c>
      <c r="C599" s="180">
        <v>1.8408560960607501</v>
      </c>
      <c r="E599" s="742"/>
      <c r="F599" s="128"/>
    </row>
    <row r="600" spans="2:6">
      <c r="B600" s="83">
        <v>41117</v>
      </c>
      <c r="C600" s="180">
        <v>1.8364299384005141</v>
      </c>
      <c r="E600" s="742"/>
      <c r="F600" s="128"/>
    </row>
    <row r="601" spans="2:6">
      <c r="B601" s="83">
        <v>41120</v>
      </c>
      <c r="C601" s="180">
        <v>1.9783543574176932</v>
      </c>
      <c r="E601" s="742"/>
      <c r="F601" s="128"/>
    </row>
    <row r="602" spans="2:6">
      <c r="B602" s="83">
        <v>41121</v>
      </c>
      <c r="C602" s="180">
        <v>1.8356224739906404</v>
      </c>
      <c r="E602" s="742"/>
      <c r="F602" s="128"/>
    </row>
    <row r="603" spans="2:6">
      <c r="B603" s="83">
        <v>41122</v>
      </c>
      <c r="C603" s="180">
        <v>1.9894290651001283</v>
      </c>
      <c r="E603" s="742"/>
      <c r="F603" s="128"/>
    </row>
    <row r="604" spans="2:6">
      <c r="B604" s="83">
        <v>41123</v>
      </c>
      <c r="C604" s="180">
        <v>1.9911815393932906</v>
      </c>
      <c r="E604" s="742"/>
      <c r="F604" s="128"/>
    </row>
    <row r="605" spans="2:6">
      <c r="B605" s="83">
        <v>41124</v>
      </c>
      <c r="C605" s="180">
        <v>2.0232232681219418</v>
      </c>
      <c r="E605" s="742"/>
      <c r="F605" s="128"/>
    </row>
    <row r="606" spans="2:6">
      <c r="B606" s="83">
        <v>41127</v>
      </c>
      <c r="C606" s="180">
        <v>1.8291272747451135</v>
      </c>
      <c r="E606" s="742"/>
      <c r="F606" s="128"/>
    </row>
    <row r="607" spans="2:6">
      <c r="B607" s="83">
        <v>41128</v>
      </c>
      <c r="C607" s="180">
        <v>1.985085319548153</v>
      </c>
      <c r="E607" s="742"/>
      <c r="F607" s="128"/>
    </row>
    <row r="608" spans="2:6">
      <c r="B608" s="83">
        <v>41129</v>
      </c>
      <c r="C608" s="180">
        <v>1.821553992035104</v>
      </c>
      <c r="E608" s="742"/>
      <c r="F608" s="128"/>
    </row>
    <row r="609" spans="2:6">
      <c r="B609" s="83">
        <v>41130</v>
      </c>
      <c r="C609" s="180">
        <v>1.9495172319313814</v>
      </c>
      <c r="E609" s="742"/>
      <c r="F609" s="128"/>
    </row>
    <row r="610" spans="2:6">
      <c r="B610" s="83">
        <v>41131</v>
      </c>
      <c r="C610" s="180">
        <v>1.904024295488508</v>
      </c>
      <c r="E610" s="742"/>
      <c r="F610" s="128"/>
    </row>
    <row r="611" spans="2:6">
      <c r="B611" s="83">
        <v>41134</v>
      </c>
      <c r="C611" s="180">
        <v>1.8696264177806188</v>
      </c>
      <c r="E611" s="742"/>
      <c r="F611" s="128"/>
    </row>
    <row r="612" spans="2:6">
      <c r="B612" s="83">
        <v>41135</v>
      </c>
      <c r="C612" s="180">
        <v>1.8033222242841376</v>
      </c>
      <c r="E612" s="742"/>
      <c r="F612" s="128"/>
    </row>
    <row r="613" spans="2:6">
      <c r="B613" s="83">
        <v>41136</v>
      </c>
      <c r="C613" s="180">
        <v>1.8128989697911169</v>
      </c>
      <c r="E613" s="742"/>
      <c r="F613" s="128"/>
    </row>
    <row r="614" spans="2:6">
      <c r="B614" s="83">
        <v>41137</v>
      </c>
      <c r="C614" s="180">
        <v>1.7896794338292645</v>
      </c>
      <c r="E614" s="742"/>
      <c r="F614" s="128"/>
    </row>
    <row r="615" spans="2:6">
      <c r="B615" s="83">
        <v>41138</v>
      </c>
      <c r="C615" s="180">
        <v>1.778815857287722</v>
      </c>
      <c r="E615" s="742"/>
      <c r="F615" s="128"/>
    </row>
    <row r="616" spans="2:6">
      <c r="B616" s="83">
        <v>41141</v>
      </c>
      <c r="C616" s="180">
        <v>1.8225041815616554</v>
      </c>
      <c r="E616" s="742"/>
      <c r="F616" s="128"/>
    </row>
    <row r="617" spans="2:6">
      <c r="B617" s="83">
        <v>41142</v>
      </c>
      <c r="C617" s="180">
        <v>1.8087724676349439</v>
      </c>
      <c r="E617" s="742"/>
      <c r="F617" s="128"/>
    </row>
    <row r="618" spans="2:6">
      <c r="B618" s="83">
        <v>41143</v>
      </c>
      <c r="C618" s="180">
        <v>1.7877591781018611</v>
      </c>
      <c r="E618" s="742"/>
      <c r="F618" s="128"/>
    </row>
    <row r="619" spans="2:6">
      <c r="B619" s="83">
        <v>41144</v>
      </c>
      <c r="C619" s="180">
        <v>1.7863932990337053</v>
      </c>
      <c r="E619" s="742"/>
      <c r="F619" s="128"/>
    </row>
    <row r="620" spans="2:6">
      <c r="B620" s="83">
        <v>41145</v>
      </c>
      <c r="C620" s="180">
        <v>1.9569408000311572</v>
      </c>
      <c r="E620" s="742"/>
      <c r="F620" s="128"/>
    </row>
    <row r="621" spans="2:6">
      <c r="B621" s="83">
        <v>41149</v>
      </c>
      <c r="C621" s="180">
        <v>2.0012630822377435</v>
      </c>
      <c r="E621" s="742"/>
      <c r="F621" s="128"/>
    </row>
    <row r="622" spans="2:6">
      <c r="B622" s="83">
        <v>41150</v>
      </c>
      <c r="C622" s="180">
        <v>2.2298508513741826</v>
      </c>
      <c r="E622" s="742"/>
      <c r="F622" s="128"/>
    </row>
    <row r="623" spans="2:6">
      <c r="B623" s="83">
        <v>41151</v>
      </c>
      <c r="C623" s="180">
        <v>2.2282629207687923</v>
      </c>
      <c r="E623" s="742"/>
      <c r="F623" s="128"/>
    </row>
    <row r="624" spans="2:6">
      <c r="B624" s="83">
        <v>41152</v>
      </c>
      <c r="C624" s="180">
        <v>2.2644073249875452</v>
      </c>
      <c r="E624" s="742"/>
      <c r="F624" s="128"/>
    </row>
    <row r="625" spans="2:6">
      <c r="B625" s="83">
        <v>41155</v>
      </c>
      <c r="C625" s="180">
        <v>2.2730425371771061</v>
      </c>
      <c r="E625" s="742"/>
      <c r="F625" s="128"/>
    </row>
    <row r="626" spans="2:6">
      <c r="B626" s="83">
        <v>41156</v>
      </c>
      <c r="C626" s="180">
        <v>2.2437837361121686</v>
      </c>
      <c r="E626" s="742"/>
      <c r="F626" s="128"/>
    </row>
    <row r="627" spans="2:6">
      <c r="B627" s="83">
        <v>41157</v>
      </c>
      <c r="C627" s="180">
        <v>1.9910598347264137</v>
      </c>
      <c r="E627" s="742"/>
      <c r="F627" s="128"/>
    </row>
    <row r="628" spans="2:6">
      <c r="B628" s="83">
        <v>41158</v>
      </c>
      <c r="C628" s="180">
        <v>2.2967262496887306</v>
      </c>
      <c r="E628" s="742"/>
      <c r="F628" s="128"/>
    </row>
    <row r="629" spans="2:6">
      <c r="B629" s="83">
        <v>41159</v>
      </c>
      <c r="C629" s="180">
        <v>2.3215070901449013</v>
      </c>
      <c r="E629" s="742"/>
      <c r="F629" s="128"/>
    </row>
    <row r="630" spans="2:6">
      <c r="B630" s="83">
        <v>41162</v>
      </c>
      <c r="C630" s="180">
        <v>2.2348414769832856</v>
      </c>
      <c r="E630" s="742"/>
      <c r="F630" s="128"/>
    </row>
    <row r="631" spans="2:6">
      <c r="B631" s="83">
        <v>41163</v>
      </c>
      <c r="C631" s="180">
        <v>2.0842278967417189</v>
      </c>
      <c r="E631" s="742"/>
      <c r="F631" s="128"/>
    </row>
    <row r="632" spans="2:6">
      <c r="B632" s="83">
        <v>41164</v>
      </c>
      <c r="C632" s="180">
        <v>2.079062101091</v>
      </c>
      <c r="E632" s="742"/>
      <c r="F632" s="128"/>
    </row>
    <row r="633" spans="2:6">
      <c r="B633" s="83">
        <v>41165</v>
      </c>
      <c r="C633" s="180">
        <v>2.3788107273179753</v>
      </c>
      <c r="E633" s="742"/>
      <c r="F633" s="128"/>
    </row>
    <row r="634" spans="2:6">
      <c r="B634" s="83">
        <v>41166</v>
      </c>
      <c r="C634" s="180">
        <v>2.2771984481320944</v>
      </c>
      <c r="E634" s="742"/>
      <c r="F634" s="128"/>
    </row>
    <row r="635" spans="2:6">
      <c r="B635" s="83">
        <v>41169</v>
      </c>
      <c r="C635" s="180">
        <v>2.3754612808928357</v>
      </c>
      <c r="E635" s="742"/>
      <c r="F635" s="128"/>
    </row>
    <row r="636" spans="2:6">
      <c r="B636" s="83">
        <v>41170</v>
      </c>
      <c r="C636" s="180">
        <v>2.288957083156054</v>
      </c>
      <c r="E636" s="742"/>
      <c r="F636" s="128"/>
    </row>
    <row r="637" spans="2:6">
      <c r="B637" s="83">
        <v>41171</v>
      </c>
      <c r="C637" s="180">
        <v>2.2490193539512791</v>
      </c>
      <c r="E637" s="742"/>
      <c r="F637" s="128"/>
    </row>
    <row r="638" spans="2:6">
      <c r="B638" s="83">
        <v>41172</v>
      </c>
      <c r="C638" s="180">
        <v>2.3086629741536737</v>
      </c>
      <c r="E638" s="742"/>
      <c r="F638" s="128"/>
    </row>
    <row r="639" spans="2:6">
      <c r="B639" s="83">
        <v>41173</v>
      </c>
      <c r="C639" s="180">
        <v>2.2819592563165676</v>
      </c>
      <c r="E639" s="742"/>
      <c r="F639" s="128"/>
    </row>
    <row r="640" spans="2:6">
      <c r="B640" s="83">
        <v>41176</v>
      </c>
      <c r="C640" s="180">
        <v>2.0159291503353569</v>
      </c>
      <c r="E640" s="742"/>
      <c r="F640" s="128"/>
    </row>
    <row r="641" spans="2:6">
      <c r="B641" s="83">
        <v>41177</v>
      </c>
      <c r="C641" s="180">
        <v>1.9878339077514249</v>
      </c>
      <c r="E641" s="742"/>
      <c r="F641" s="128"/>
    </row>
    <row r="642" spans="2:6">
      <c r="B642" s="83">
        <v>41178</v>
      </c>
      <c r="C642" s="180">
        <v>2.0340366943857529</v>
      </c>
      <c r="E642" s="742"/>
      <c r="F642" s="128"/>
    </row>
    <row r="643" spans="2:6">
      <c r="B643" s="83">
        <v>41179</v>
      </c>
      <c r="C643" s="180">
        <v>2.0211650386849458</v>
      </c>
      <c r="E643" s="742"/>
      <c r="F643" s="128"/>
    </row>
    <row r="644" spans="2:6">
      <c r="B644" s="83">
        <v>41180</v>
      </c>
      <c r="C644" s="180">
        <v>1.9444055519544268</v>
      </c>
      <c r="E644" s="742"/>
      <c r="F644" s="128"/>
    </row>
  </sheetData>
  <hyperlinks>
    <hyperlink ref="G23" location="Contents!B35" display="to contents"/>
  </hyperlinks>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7"/>
  <sheetViews>
    <sheetView topLeftCell="A16" workbookViewId="0">
      <selection activeCell="B2" sqref="B2"/>
    </sheetView>
  </sheetViews>
  <sheetFormatPr defaultRowHeight="15"/>
  <cols>
    <col min="1" max="1" width="9.140625" style="34"/>
    <col min="2" max="2" width="21.5703125" style="34" customWidth="1"/>
    <col min="3" max="16384" width="9.140625" style="34"/>
  </cols>
  <sheetData>
    <row r="1" spans="1:21" ht="12.75" customHeight="1"/>
    <row r="2" spans="1:21">
      <c r="A2" s="1" t="s">
        <v>340</v>
      </c>
      <c r="B2" s="2" t="s">
        <v>788</v>
      </c>
    </row>
    <row r="4" spans="1:21" s="49" customFormat="1" ht="14.25">
      <c r="B4" s="641"/>
      <c r="C4" s="14">
        <v>39508</v>
      </c>
      <c r="D4" s="14">
        <v>39600</v>
      </c>
      <c r="E4" s="14">
        <v>39692</v>
      </c>
      <c r="F4" s="642">
        <v>39783</v>
      </c>
      <c r="G4" s="14">
        <v>39873</v>
      </c>
      <c r="H4" s="14">
        <v>39965</v>
      </c>
      <c r="I4" s="14">
        <v>40057</v>
      </c>
      <c r="J4" s="642">
        <v>40148</v>
      </c>
      <c r="K4" s="14">
        <v>40238</v>
      </c>
      <c r="L4" s="14">
        <v>40330</v>
      </c>
      <c r="M4" s="14">
        <v>40422</v>
      </c>
      <c r="N4" s="642">
        <v>40513</v>
      </c>
      <c r="O4" s="14">
        <v>40603</v>
      </c>
      <c r="P4" s="14">
        <v>40695</v>
      </c>
      <c r="Q4" s="14">
        <v>40787</v>
      </c>
      <c r="R4" s="642">
        <v>40878</v>
      </c>
      <c r="S4" s="14">
        <v>40969</v>
      </c>
      <c r="T4" s="14">
        <v>41061</v>
      </c>
      <c r="U4" s="14">
        <v>41153</v>
      </c>
    </row>
    <row r="5" spans="1:21">
      <c r="B5" s="412" t="s">
        <v>436</v>
      </c>
      <c r="C5" s="20">
        <v>3.9000000000000057</v>
      </c>
      <c r="D5" s="20">
        <v>4.0999999999999943</v>
      </c>
      <c r="E5" s="20">
        <v>3</v>
      </c>
      <c r="F5" s="20">
        <v>2.0999999999999943</v>
      </c>
      <c r="G5" s="20">
        <v>-4.5999999999999943</v>
      </c>
      <c r="H5" s="20">
        <v>-2.7000000000000028</v>
      </c>
      <c r="I5" s="20">
        <v>-1</v>
      </c>
      <c r="J5" s="20">
        <v>2.7000000000000028</v>
      </c>
      <c r="K5" s="20">
        <v>10.700000000000003</v>
      </c>
      <c r="L5" s="20">
        <v>9.7999999999999972</v>
      </c>
      <c r="M5" s="20">
        <v>10.099999999999994</v>
      </c>
      <c r="N5" s="20">
        <v>9.5999999999999943</v>
      </c>
      <c r="O5" s="20">
        <v>6</v>
      </c>
      <c r="P5" s="20">
        <v>5.7999999999999972</v>
      </c>
      <c r="Q5" s="20">
        <v>4.2999999999999972</v>
      </c>
      <c r="R5" s="20">
        <v>3.5</v>
      </c>
      <c r="S5" s="20">
        <v>2.9000000000000057</v>
      </c>
      <c r="T5" s="20">
        <v>1.5999999999999943</v>
      </c>
      <c r="U5" s="20">
        <v>0.5</v>
      </c>
    </row>
    <row r="6" spans="1:21">
      <c r="B6" s="412" t="s">
        <v>421</v>
      </c>
      <c r="C6" s="20">
        <v>6.7999999999999972</v>
      </c>
      <c r="D6" s="20">
        <v>6.7000000000000028</v>
      </c>
      <c r="E6" s="20">
        <v>5</v>
      </c>
      <c r="F6" s="20">
        <v>5.2999999999999972</v>
      </c>
      <c r="G6" s="20">
        <v>-0.20000000000000284</v>
      </c>
      <c r="H6" s="20">
        <v>1.7999999999999972</v>
      </c>
      <c r="I6" s="20">
        <v>4.7000000000000028</v>
      </c>
      <c r="J6" s="20">
        <v>7.2000000000000028</v>
      </c>
      <c r="K6" s="20">
        <v>7.7999999999999972</v>
      </c>
      <c r="L6" s="20">
        <v>5.7000000000000028</v>
      </c>
      <c r="M6" s="20">
        <v>5.7999999999999972</v>
      </c>
      <c r="N6" s="20">
        <v>7.2000000000000028</v>
      </c>
      <c r="O6" s="20">
        <v>5</v>
      </c>
      <c r="P6" s="20">
        <v>4.0999999999999943</v>
      </c>
      <c r="Q6" s="20">
        <v>2.4000000000000057</v>
      </c>
      <c r="R6" s="20">
        <v>1.2999999999999972</v>
      </c>
      <c r="S6" s="20">
        <v>-0.20000000000000284</v>
      </c>
      <c r="T6" s="20">
        <v>-0.20000000000000284</v>
      </c>
      <c r="U6" s="20">
        <v>0</v>
      </c>
    </row>
    <row r="7" spans="1:21">
      <c r="B7" s="412" t="s">
        <v>789</v>
      </c>
      <c r="C7" s="20">
        <v>-1.0999999999999943</v>
      </c>
      <c r="D7" s="20">
        <v>-0.40000000000000568</v>
      </c>
      <c r="E7" s="20">
        <v>-0.40000000000000568</v>
      </c>
      <c r="F7" s="20">
        <v>-2.5999999999999943</v>
      </c>
      <c r="G7" s="20">
        <v>-11.799999999999997</v>
      </c>
      <c r="H7" s="20">
        <v>-9.5</v>
      </c>
      <c r="I7" s="20">
        <v>-9.2000000000000028</v>
      </c>
      <c r="J7" s="20">
        <v>-2.9000000000000057</v>
      </c>
      <c r="K7" s="20">
        <v>28.900000000000006</v>
      </c>
      <c r="L7" s="20">
        <v>21.299999999999997</v>
      </c>
      <c r="M7" s="20">
        <v>17.700000000000003</v>
      </c>
      <c r="N7" s="20">
        <v>13.900000000000006</v>
      </c>
      <c r="O7" s="20">
        <v>8</v>
      </c>
      <c r="P7" s="20">
        <v>8.7000000000000028</v>
      </c>
      <c r="Q7" s="20">
        <v>7</v>
      </c>
      <c r="R7" s="20">
        <v>6.2000000000000028</v>
      </c>
      <c r="S7" s="20">
        <v>8.5999999999999943</v>
      </c>
      <c r="T7" s="20">
        <v>4.4000000000000057</v>
      </c>
      <c r="U7" s="20">
        <v>0.59999999999999432</v>
      </c>
    </row>
    <row r="8" spans="1:21" ht="26.25">
      <c r="B8" s="412" t="s">
        <v>1009</v>
      </c>
      <c r="C8" s="24">
        <v>1.0999999999999943</v>
      </c>
      <c r="D8" s="24">
        <v>1.2000000000000028</v>
      </c>
      <c r="E8" s="24">
        <v>0.79999999999999716</v>
      </c>
      <c r="F8" s="24">
        <v>0.70000000000000284</v>
      </c>
      <c r="G8" s="24">
        <v>-5.0999999999999943</v>
      </c>
      <c r="H8" s="24">
        <v>-2.7999999999999972</v>
      </c>
      <c r="I8" s="24">
        <v>-0.5</v>
      </c>
      <c r="J8" s="24">
        <v>3.2000000000000028</v>
      </c>
      <c r="K8" s="24">
        <v>8.2000000000000028</v>
      </c>
      <c r="L8" s="24">
        <v>8.7000000000000028</v>
      </c>
      <c r="M8" s="24">
        <v>6.7000000000000028</v>
      </c>
      <c r="N8" s="24">
        <v>4.7999999999999972</v>
      </c>
      <c r="O8" s="24">
        <v>6.5</v>
      </c>
      <c r="P8" s="24">
        <v>3.2999999999999972</v>
      </c>
      <c r="Q8" s="24">
        <v>3.2000000000000028</v>
      </c>
      <c r="R8" s="24">
        <v>2.5</v>
      </c>
      <c r="S8" s="24">
        <v>-3.7000000000000028</v>
      </c>
      <c r="T8" s="24">
        <v>-4</v>
      </c>
      <c r="U8" s="24">
        <v>-4.9000000000000057</v>
      </c>
    </row>
    <row r="11" spans="1:21">
      <c r="B11" s="2" t="s">
        <v>788</v>
      </c>
    </row>
    <row r="34" spans="2:2">
      <c r="B34" s="269" t="s">
        <v>1010</v>
      </c>
    </row>
    <row r="35" spans="2:2">
      <c r="B35" s="12" t="s">
        <v>790</v>
      </c>
    </row>
    <row r="37" spans="2:2">
      <c r="B37" s="703" t="s">
        <v>775</v>
      </c>
    </row>
  </sheetData>
  <hyperlinks>
    <hyperlink ref="B37" location="Contents!B5" display="to contents"/>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X671"/>
  <sheetViews>
    <sheetView workbookViewId="0">
      <selection activeCell="G22" sqref="G22"/>
    </sheetView>
  </sheetViews>
  <sheetFormatPr defaultRowHeight="12.75"/>
  <cols>
    <col min="1" max="1" width="9.140625" style="183"/>
    <col min="2" max="2" width="10.140625" style="183" bestFit="1" customWidth="1"/>
    <col min="3" max="3" width="14.28515625" style="183" customWidth="1"/>
    <col min="4" max="4" width="18" style="183" customWidth="1"/>
    <col min="5" max="5" width="13.85546875" style="183" customWidth="1"/>
    <col min="6" max="24" width="9.140625" style="183"/>
    <col min="25" max="16384" width="9.140625" style="81"/>
  </cols>
  <sheetData>
    <row r="2" spans="1:7" s="183" customFormat="1">
      <c r="A2" s="183" t="s">
        <v>340</v>
      </c>
      <c r="B2" s="184" t="s">
        <v>1067</v>
      </c>
      <c r="G2" s="184" t="s">
        <v>1067</v>
      </c>
    </row>
    <row r="3" spans="1:7" s="183" customFormat="1">
      <c r="B3" s="184"/>
      <c r="G3" s="184"/>
    </row>
    <row r="4" spans="1:7" s="183" customFormat="1" ht="38.25">
      <c r="B4" s="185" t="s">
        <v>922</v>
      </c>
      <c r="C4" s="185" t="s">
        <v>923</v>
      </c>
      <c r="D4" s="185" t="s">
        <v>924</v>
      </c>
      <c r="E4" s="185" t="s">
        <v>925</v>
      </c>
    </row>
    <row r="5" spans="1:7" s="183" customFormat="1">
      <c r="A5" s="186"/>
      <c r="B5" s="187">
        <v>40183</v>
      </c>
      <c r="C5" s="188">
        <v>148.33500000000001</v>
      </c>
      <c r="D5" s="189">
        <v>-0.24839068908384715</v>
      </c>
      <c r="E5" s="189">
        <v>-5.8261129369584705E-2</v>
      </c>
    </row>
    <row r="6" spans="1:7" s="183" customFormat="1">
      <c r="A6" s="186"/>
      <c r="B6" s="187">
        <v>40184</v>
      </c>
      <c r="C6" s="188">
        <v>148.19999999999999</v>
      </c>
      <c r="D6" s="189">
        <v>-0.46011436190671556</v>
      </c>
      <c r="E6" s="189">
        <v>-4.6872996743506243E-2</v>
      </c>
    </row>
    <row r="7" spans="1:7" s="183" customFormat="1">
      <c r="A7" s="186"/>
      <c r="B7" s="187">
        <v>40188</v>
      </c>
      <c r="C7" s="188">
        <v>148.16499999999999</v>
      </c>
      <c r="D7" s="189">
        <v>-0.68722466960352424</v>
      </c>
      <c r="E7" s="189">
        <v>-1.0279001468428781E-2</v>
      </c>
    </row>
    <row r="8" spans="1:7" s="183" customFormat="1">
      <c r="A8" s="186"/>
      <c r="B8" s="187">
        <v>40189</v>
      </c>
      <c r="C8" s="188">
        <v>148.13999999999999</v>
      </c>
      <c r="D8" s="189">
        <v>-0.20243016724677382</v>
      </c>
      <c r="E8" s="189">
        <v>9.8387846650666605E-2</v>
      </c>
    </row>
    <row r="9" spans="1:7" s="183" customFormat="1">
      <c r="A9" s="186"/>
      <c r="B9" s="187">
        <v>40190</v>
      </c>
      <c r="C9" s="188">
        <v>148.1</v>
      </c>
      <c r="D9" s="189">
        <v>-4.5623972384584259E-3</v>
      </c>
      <c r="E9" s="189">
        <v>0.16252464124923602</v>
      </c>
    </row>
    <row r="10" spans="1:7" s="183" customFormat="1">
      <c r="A10" s="186"/>
      <c r="B10" s="187">
        <v>40191</v>
      </c>
      <c r="C10" s="188">
        <v>148.07499999999999</v>
      </c>
      <c r="D10" s="189">
        <v>-6.4481923407485126E-2</v>
      </c>
      <c r="E10" s="189">
        <v>0.20061166858278176</v>
      </c>
    </row>
    <row r="11" spans="1:7" s="183" customFormat="1">
      <c r="A11" s="186"/>
      <c r="B11" s="187">
        <v>40192</v>
      </c>
      <c r="C11" s="188">
        <v>148.07499999999999</v>
      </c>
      <c r="D11" s="189">
        <v>-9.1021172677051468E-2</v>
      </c>
      <c r="E11" s="189">
        <v>9.7161960310121628E-2</v>
      </c>
    </row>
    <row r="12" spans="1:7" s="183" customFormat="1">
      <c r="A12" s="186"/>
      <c r="B12" s="187">
        <v>40193</v>
      </c>
      <c r="C12" s="188">
        <v>148.02500000000001</v>
      </c>
      <c r="D12" s="189">
        <v>-0.38040499218555346</v>
      </c>
      <c r="E12" s="189">
        <v>-6.1394369068382068E-2</v>
      </c>
    </row>
    <row r="13" spans="1:7" s="183" customFormat="1">
      <c r="A13" s="186"/>
      <c r="B13" s="187">
        <v>40196</v>
      </c>
      <c r="C13" s="188">
        <v>147.995</v>
      </c>
      <c r="D13" s="189">
        <v>-0.68740902474526933</v>
      </c>
      <c r="E13" s="189">
        <v>4.0029112081513829E-3</v>
      </c>
    </row>
    <row r="14" spans="1:7" s="183" customFormat="1">
      <c r="A14" s="186"/>
      <c r="B14" s="187">
        <v>40197</v>
      </c>
      <c r="C14" s="188">
        <v>147.95500000000001</v>
      </c>
      <c r="D14" s="189">
        <v>-0.2818801229200118</v>
      </c>
      <c r="E14" s="189">
        <v>2.4818536626435021E-2</v>
      </c>
    </row>
    <row r="15" spans="1:7" s="183" customFormat="1">
      <c r="A15" s="186"/>
      <c r="B15" s="187">
        <v>40198</v>
      </c>
      <c r="C15" s="188">
        <v>147.94</v>
      </c>
      <c r="D15" s="189">
        <v>-9.6039182282793872E-2</v>
      </c>
      <c r="E15" s="189">
        <v>-4.7659608988399448E-3</v>
      </c>
    </row>
    <row r="16" spans="1:7" s="183" customFormat="1">
      <c r="A16" s="186"/>
      <c r="B16" s="187">
        <v>40199</v>
      </c>
      <c r="C16" s="188">
        <v>147.905</v>
      </c>
      <c r="D16" s="189">
        <v>-0.43803644029513628</v>
      </c>
      <c r="E16" s="189">
        <v>-7.2980976760528032E-2</v>
      </c>
    </row>
    <row r="17" spans="1:9" s="183" customFormat="1">
      <c r="A17" s="186"/>
      <c r="B17" s="187">
        <v>40200</v>
      </c>
      <c r="C17" s="188">
        <v>147.875</v>
      </c>
      <c r="D17" s="189">
        <v>-0.22759014103900702</v>
      </c>
      <c r="E17" s="189">
        <v>7.9272970474260879E-2</v>
      </c>
    </row>
    <row r="18" spans="1:9" s="183" customFormat="1">
      <c r="A18" s="186"/>
      <c r="B18" s="187">
        <v>40203</v>
      </c>
      <c r="C18" s="188">
        <v>147.99</v>
      </c>
      <c r="D18" s="189">
        <v>2.8591851322373124E-3</v>
      </c>
      <c r="E18" s="189">
        <v>2.8591851322373124E-3</v>
      </c>
    </row>
    <row r="19" spans="1:9" s="183" customFormat="1">
      <c r="A19" s="186"/>
      <c r="B19" s="187">
        <v>40204</v>
      </c>
      <c r="C19" s="188">
        <v>148.01</v>
      </c>
      <c r="D19" s="189">
        <v>0.25432817527194729</v>
      </c>
      <c r="E19" s="189">
        <v>0.25432817527194729</v>
      </c>
    </row>
    <row r="20" spans="1:9" s="183" customFormat="1">
      <c r="A20" s="186"/>
      <c r="B20" s="187">
        <v>40205</v>
      </c>
      <c r="C20" s="188">
        <v>148.10499999999999</v>
      </c>
      <c r="D20" s="189">
        <v>0.22807169827698451</v>
      </c>
      <c r="E20" s="189">
        <v>0.19942710819842888</v>
      </c>
      <c r="G20" s="179" t="s">
        <v>1065</v>
      </c>
    </row>
    <row r="21" spans="1:9" s="183" customFormat="1">
      <c r="A21" s="186"/>
      <c r="B21" s="187">
        <v>40206</v>
      </c>
      <c r="C21" s="188">
        <v>148.19999999999999</v>
      </c>
      <c r="D21" s="189">
        <v>0.29030417734471925</v>
      </c>
      <c r="E21" s="189">
        <v>-2.734788868865968E-3</v>
      </c>
      <c r="G21" s="190"/>
    </row>
    <row r="22" spans="1:9" s="183" customFormat="1">
      <c r="A22" s="186"/>
      <c r="B22" s="187">
        <v>40207</v>
      </c>
      <c r="C22" s="188">
        <v>148.095</v>
      </c>
      <c r="D22" s="189">
        <v>4.4328802408757854E-2</v>
      </c>
      <c r="E22" s="189">
        <v>-2.5114433402370469E-2</v>
      </c>
      <c r="G22" s="703" t="s">
        <v>775</v>
      </c>
    </row>
    <row r="23" spans="1:9" s="183" customFormat="1">
      <c r="A23" s="186"/>
      <c r="B23" s="187">
        <v>40210</v>
      </c>
      <c r="C23" s="188">
        <v>147.995</v>
      </c>
      <c r="D23" s="189">
        <v>-0.17640232108317214</v>
      </c>
      <c r="E23" s="189">
        <v>-0.17408123791102514</v>
      </c>
    </row>
    <row r="24" spans="1:9" s="183" customFormat="1">
      <c r="A24" s="186"/>
      <c r="B24" s="187">
        <v>40211</v>
      </c>
      <c r="C24" s="188">
        <v>147.97</v>
      </c>
      <c r="D24" s="189">
        <v>-0.11615017064846417</v>
      </c>
      <c r="E24" s="189">
        <v>1.7638225255972695E-2</v>
      </c>
    </row>
    <row r="25" spans="1:9" s="183" customFormat="1">
      <c r="A25" s="186"/>
      <c r="B25" s="187">
        <v>40212</v>
      </c>
      <c r="C25" s="188">
        <v>147.89500000000001</v>
      </c>
      <c r="D25" s="189">
        <v>-0.3152220173074195</v>
      </c>
      <c r="E25" s="189">
        <v>-1.361895304298482E-2</v>
      </c>
      <c r="I25" s="607"/>
    </row>
    <row r="26" spans="1:9" s="183" customFormat="1">
      <c r="A26" s="186"/>
      <c r="B26" s="187">
        <v>40213</v>
      </c>
      <c r="C26" s="188">
        <v>147.84</v>
      </c>
      <c r="D26" s="189">
        <v>-0.35836985948175842</v>
      </c>
      <c r="E26" s="189">
        <v>4.4475957199948436E-3</v>
      </c>
    </row>
    <row r="27" spans="1:9" s="183" customFormat="1">
      <c r="A27" s="186"/>
      <c r="B27" s="187">
        <v>40214</v>
      </c>
      <c r="C27" s="188">
        <v>147.82499999999999</v>
      </c>
      <c r="D27" s="189">
        <v>-4.5229438930922669E-2</v>
      </c>
      <c r="E27" s="189">
        <v>5.696177655497691E-2</v>
      </c>
    </row>
    <row r="28" spans="1:9" s="183" customFormat="1">
      <c r="A28" s="186"/>
      <c r="B28" s="187">
        <v>40217</v>
      </c>
      <c r="C28" s="188">
        <v>147.97499999999999</v>
      </c>
      <c r="D28" s="189">
        <v>5.704915792710006E-2</v>
      </c>
      <c r="E28" s="189">
        <v>2.9720219997950329E-2</v>
      </c>
    </row>
    <row r="29" spans="1:9" s="183" customFormat="1">
      <c r="A29" s="186"/>
      <c r="B29" s="187">
        <v>40218</v>
      </c>
      <c r="C29" s="188">
        <v>148.15</v>
      </c>
      <c r="D29" s="189">
        <v>0.45711808292606021</v>
      </c>
      <c r="E29" s="189">
        <v>3.2634400126123286E-2</v>
      </c>
    </row>
    <row r="30" spans="1:9" s="183" customFormat="1">
      <c r="A30" s="186"/>
      <c r="B30" s="187">
        <v>40219</v>
      </c>
      <c r="C30" s="188">
        <v>148.21</v>
      </c>
      <c r="D30" s="189">
        <v>5.6996121722325904E-2</v>
      </c>
      <c r="E30" s="189">
        <v>-2.4408000105891541E-2</v>
      </c>
    </row>
    <row r="31" spans="1:9" s="183" customFormat="1">
      <c r="A31" s="186"/>
      <c r="B31" s="187">
        <v>40220</v>
      </c>
      <c r="C31" s="188">
        <v>147.94999999999999</v>
      </c>
      <c r="D31" s="189">
        <v>-0.39969793286896149</v>
      </c>
      <c r="E31" s="189">
        <v>-7.734271093978945E-2</v>
      </c>
    </row>
    <row r="32" spans="1:9" s="183" customFormat="1">
      <c r="A32" s="186"/>
      <c r="B32" s="187">
        <v>40221</v>
      </c>
      <c r="C32" s="188">
        <v>147.9</v>
      </c>
      <c r="D32" s="189">
        <v>-1.4597698941666827E-2</v>
      </c>
      <c r="E32" s="189">
        <v>4.4945546741447864E-2</v>
      </c>
    </row>
    <row r="33" spans="1:5" s="183" customFormat="1">
      <c r="A33" s="186"/>
      <c r="B33" s="187">
        <v>40224</v>
      </c>
      <c r="C33" s="188">
        <v>148.07499999999999</v>
      </c>
      <c r="D33" s="189">
        <v>-0.29757785467128028</v>
      </c>
      <c r="E33" s="189">
        <v>-0.29757785467128028</v>
      </c>
    </row>
    <row r="34" spans="1:5" s="183" customFormat="1">
      <c r="A34" s="186"/>
      <c r="B34" s="187">
        <v>40225</v>
      </c>
      <c r="C34" s="188">
        <v>148.155</v>
      </c>
      <c r="D34" s="189">
        <v>-1.1681990265008112E-2</v>
      </c>
      <c r="E34" s="189">
        <v>-4.4131963223363983E-2</v>
      </c>
    </row>
    <row r="35" spans="1:5" s="183" customFormat="1">
      <c r="A35" s="186"/>
      <c r="B35" s="187">
        <v>40226</v>
      </c>
      <c r="C35" s="188">
        <v>147.83500000000001</v>
      </c>
      <c r="D35" s="189">
        <v>-0.29184978552067159</v>
      </c>
      <c r="E35" s="189">
        <v>-3.7457126064721E-2</v>
      </c>
    </row>
    <row r="36" spans="1:5" s="183" customFormat="1">
      <c r="A36" s="186"/>
      <c r="B36" s="187">
        <v>40227</v>
      </c>
      <c r="C36" s="188">
        <v>147.76499999999999</v>
      </c>
      <c r="D36" s="189">
        <v>-0.28576977967690448</v>
      </c>
      <c r="E36" s="189">
        <v>-2.8712093702762272E-3</v>
      </c>
    </row>
    <row r="37" spans="1:5" s="183" customFormat="1">
      <c r="A37" s="186"/>
      <c r="B37" s="187">
        <v>40228</v>
      </c>
      <c r="C37" s="188">
        <v>147.76</v>
      </c>
      <c r="D37" s="189">
        <v>-4.2060552321839736E-2</v>
      </c>
      <c r="E37" s="189">
        <v>8.4378530669450681E-4</v>
      </c>
    </row>
    <row r="38" spans="1:5" s="183" customFormat="1">
      <c r="A38" s="186"/>
      <c r="B38" s="187">
        <v>40231</v>
      </c>
      <c r="C38" s="188">
        <v>147.65</v>
      </c>
      <c r="D38" s="189">
        <v>-0.31712368779762434</v>
      </c>
      <c r="E38" s="189">
        <v>6.8331887624139215E-3</v>
      </c>
    </row>
    <row r="39" spans="1:5" s="183" customFormat="1">
      <c r="A39" s="186"/>
      <c r="B39" s="187">
        <v>40232</v>
      </c>
      <c r="C39" s="188">
        <v>147.47</v>
      </c>
      <c r="D39" s="189">
        <v>-0.61396879029031259</v>
      </c>
      <c r="E39" s="189">
        <v>-3.4740967031012822E-2</v>
      </c>
    </row>
    <row r="40" spans="1:5" s="183" customFormat="1">
      <c r="A40" s="186"/>
      <c r="B40" s="187">
        <v>40233</v>
      </c>
      <c r="C40" s="188">
        <v>147.32</v>
      </c>
      <c r="D40" s="189">
        <v>-0.5717411331183786</v>
      </c>
      <c r="E40" s="189">
        <v>-5.4692538000921234E-2</v>
      </c>
    </row>
    <row r="41" spans="1:5" s="183" customFormat="1">
      <c r="A41" s="186"/>
      <c r="B41" s="187">
        <v>40234</v>
      </c>
      <c r="C41" s="188">
        <v>147.34</v>
      </c>
      <c r="D41" s="189">
        <v>-5.9218773956726825E-2</v>
      </c>
      <c r="E41" s="189">
        <v>-1.4971545045410681E-3</v>
      </c>
    </row>
    <row r="42" spans="1:5" s="183" customFormat="1">
      <c r="A42" s="186"/>
      <c r="B42" s="187">
        <v>40235</v>
      </c>
      <c r="C42" s="188">
        <v>147.32</v>
      </c>
      <c r="D42" s="189">
        <v>5.7163341827095428E-3</v>
      </c>
      <c r="E42" s="189">
        <v>5.7163341827095428E-3</v>
      </c>
    </row>
    <row r="43" spans="1:5" s="183" customFormat="1">
      <c r="A43" s="186"/>
      <c r="B43" s="187">
        <v>40238</v>
      </c>
      <c r="C43" s="188">
        <v>147.22</v>
      </c>
      <c r="D43" s="189">
        <v>-0.32393878197513265</v>
      </c>
      <c r="E43" s="189">
        <v>-2.2768670309653916E-4</v>
      </c>
    </row>
    <row r="44" spans="1:5" s="183" customFormat="1">
      <c r="A44" s="186"/>
      <c r="B44" s="187">
        <v>40239</v>
      </c>
      <c r="C44" s="188">
        <v>147.36500000000001</v>
      </c>
      <c r="D44" s="189">
        <v>-2.3488688109890585E-3</v>
      </c>
      <c r="E44" s="189">
        <v>-2.3488688109890585E-3</v>
      </c>
    </row>
    <row r="45" spans="1:5" s="183" customFormat="1">
      <c r="A45" s="186"/>
      <c r="B45" s="187">
        <v>40240</v>
      </c>
      <c r="C45" s="188">
        <v>147.41499999999999</v>
      </c>
      <c r="D45" s="189">
        <v>1.5672976797586308E-2</v>
      </c>
      <c r="E45" s="189">
        <v>-5.6871278669265481E-3</v>
      </c>
    </row>
    <row r="46" spans="1:5" s="183" customFormat="1">
      <c r="A46" s="186"/>
      <c r="B46" s="187">
        <v>40241</v>
      </c>
      <c r="C46" s="188">
        <v>147.28</v>
      </c>
      <c r="D46" s="189">
        <v>-1.1070758346946766E-3</v>
      </c>
      <c r="E46" s="189">
        <v>-1.1070758346946766E-3</v>
      </c>
    </row>
    <row r="47" spans="1:5" s="183" customFormat="1">
      <c r="A47" s="186"/>
      <c r="B47" s="187">
        <v>40242</v>
      </c>
      <c r="C47" s="188">
        <v>147.22499999999999</v>
      </c>
      <c r="D47" s="189">
        <v>-0.18732394366197183</v>
      </c>
      <c r="E47" s="189">
        <v>-9.5468462951622785E-2</v>
      </c>
    </row>
    <row r="48" spans="1:5" s="183" customFormat="1">
      <c r="A48" s="186"/>
      <c r="B48" s="187">
        <v>40246</v>
      </c>
      <c r="C48" s="188">
        <v>147.23500000000001</v>
      </c>
      <c r="D48" s="189">
        <v>-0.13930818242116053</v>
      </c>
      <c r="E48" s="189">
        <v>-1.8712439450887384E-2</v>
      </c>
    </row>
    <row r="49" spans="1:5" s="183" customFormat="1">
      <c r="A49" s="186"/>
      <c r="B49" s="187">
        <v>40247</v>
      </c>
      <c r="C49" s="188">
        <v>147.285</v>
      </c>
      <c r="D49" s="189">
        <v>-7.2028811524609843E-3</v>
      </c>
      <c r="E49" s="189">
        <v>-7.2028811524609843E-3</v>
      </c>
    </row>
    <row r="50" spans="1:5" s="183" customFormat="1">
      <c r="A50" s="186"/>
      <c r="B50" s="187">
        <v>40248</v>
      </c>
      <c r="C50" s="188">
        <v>147.14500000000001</v>
      </c>
      <c r="D50" s="189">
        <v>-0.26921774466644088</v>
      </c>
      <c r="E50" s="189">
        <v>4.063664070436844E-2</v>
      </c>
    </row>
    <row r="51" spans="1:5" s="183" customFormat="1">
      <c r="A51" s="186"/>
      <c r="B51" s="187">
        <v>40249</v>
      </c>
      <c r="C51" s="188">
        <v>147.11000000000001</v>
      </c>
      <c r="D51" s="189">
        <v>-0.13371150729335493</v>
      </c>
      <c r="E51" s="189">
        <v>-6.3271412542077049E-2</v>
      </c>
    </row>
    <row r="52" spans="1:5" s="183" customFormat="1">
      <c r="A52" s="186"/>
      <c r="B52" s="187">
        <v>40252</v>
      </c>
      <c r="C52" s="188">
        <v>147.1</v>
      </c>
      <c r="D52" s="189">
        <v>-3.5787583376090303E-2</v>
      </c>
      <c r="E52" s="189">
        <v>-3.5787583376090303E-2</v>
      </c>
    </row>
    <row r="53" spans="1:5" s="183" customFormat="1">
      <c r="A53" s="186"/>
      <c r="B53" s="187">
        <v>40253</v>
      </c>
      <c r="C53" s="188">
        <v>147.05000000000001</v>
      </c>
      <c r="D53" s="189">
        <v>-8.8318966895037987E-2</v>
      </c>
      <c r="E53" s="189">
        <v>-8.8318966895037987E-2</v>
      </c>
    </row>
    <row r="54" spans="1:5" s="183" customFormat="1">
      <c r="A54" s="186"/>
      <c r="B54" s="187">
        <v>40254</v>
      </c>
      <c r="C54" s="188">
        <v>147.01</v>
      </c>
      <c r="D54" s="189">
        <v>-0.22785446822779859</v>
      </c>
      <c r="E54" s="189">
        <v>-4.3033588554183197E-3</v>
      </c>
    </row>
    <row r="55" spans="1:5" s="183" customFormat="1">
      <c r="A55" s="186"/>
      <c r="B55" s="187">
        <v>40255</v>
      </c>
      <c r="C55" s="188">
        <v>147.04499999999999</v>
      </c>
      <c r="D55" s="189">
        <v>-2.8684907325684024E-2</v>
      </c>
      <c r="E55" s="189">
        <v>-2.8684907325684024E-2</v>
      </c>
    </row>
    <row r="56" spans="1:5" s="183" customFormat="1">
      <c r="A56" s="186"/>
      <c r="B56" s="187">
        <v>40256</v>
      </c>
      <c r="C56" s="188">
        <v>146.94999999999999</v>
      </c>
      <c r="D56" s="189">
        <v>-1.7379440625491946E-2</v>
      </c>
      <c r="E56" s="189">
        <v>9.9071207430340563E-3</v>
      </c>
    </row>
    <row r="57" spans="1:5" s="183" customFormat="1">
      <c r="A57" s="186"/>
      <c r="B57" s="187">
        <v>40262</v>
      </c>
      <c r="C57" s="188">
        <v>146.89500000000001</v>
      </c>
      <c r="D57" s="189">
        <v>-0.14174611138986454</v>
      </c>
      <c r="E57" s="189">
        <v>-6.3973908680381338E-3</v>
      </c>
    </row>
    <row r="58" spans="1:5" s="183" customFormat="1">
      <c r="A58" s="186"/>
      <c r="B58" s="187">
        <v>40263</v>
      </c>
      <c r="C58" s="188">
        <v>146.89500000000001</v>
      </c>
      <c r="D58" s="189">
        <v>-2.1549893022932486E-2</v>
      </c>
      <c r="E58" s="189">
        <v>2.4793962940363182E-2</v>
      </c>
    </row>
    <row r="59" spans="1:5" s="183" customFormat="1">
      <c r="A59" s="186"/>
      <c r="B59" s="187">
        <v>40266</v>
      </c>
      <c r="C59" s="188">
        <v>146.97999999999999</v>
      </c>
      <c r="D59" s="189">
        <v>-2.9658272874881508E-3</v>
      </c>
      <c r="E59" s="189">
        <v>-2.9658272874881508E-3</v>
      </c>
    </row>
    <row r="60" spans="1:5" s="183" customFormat="1">
      <c r="A60" s="186"/>
      <c r="B60" s="187">
        <v>40267</v>
      </c>
      <c r="C60" s="188">
        <v>147.08500000000001</v>
      </c>
      <c r="D60" s="189">
        <v>0.1861441567529741</v>
      </c>
      <c r="E60" s="189">
        <v>3.9713086074177749E-2</v>
      </c>
    </row>
    <row r="61" spans="1:5" s="183" customFormat="1">
      <c r="A61" s="186"/>
      <c r="B61" s="187">
        <v>40268</v>
      </c>
      <c r="C61" s="188">
        <v>146.97</v>
      </c>
      <c r="D61" s="189">
        <v>9.2620451852542168E-2</v>
      </c>
      <c r="E61" s="189">
        <v>9.2620451852542168E-2</v>
      </c>
    </row>
    <row r="62" spans="1:5" s="183" customFormat="1">
      <c r="A62" s="186"/>
      <c r="B62" s="187">
        <v>40269</v>
      </c>
      <c r="C62" s="188">
        <v>147.065</v>
      </c>
      <c r="D62" s="189">
        <v>-6.9795765411279744E-3</v>
      </c>
      <c r="E62" s="189">
        <v>-6.9795765411279744E-3</v>
      </c>
    </row>
    <row r="63" spans="1:5" s="183" customFormat="1">
      <c r="A63" s="186"/>
      <c r="B63" s="187">
        <v>40270</v>
      </c>
      <c r="C63" s="188">
        <v>146.97999999999999</v>
      </c>
      <c r="D63" s="189">
        <v>3.2868427683981024E-3</v>
      </c>
      <c r="E63" s="189">
        <v>3.2868427683981024E-3</v>
      </c>
    </row>
    <row r="64" spans="1:5" s="183" customFormat="1">
      <c r="A64" s="186"/>
      <c r="B64" s="187">
        <v>40273</v>
      </c>
      <c r="C64" s="188">
        <v>146.88</v>
      </c>
      <c r="D64" s="189">
        <v>-0.10119538334707337</v>
      </c>
      <c r="E64" s="189">
        <v>-8.4501236603462485E-3</v>
      </c>
    </row>
    <row r="65" spans="1:5" s="183" customFormat="1">
      <c r="A65" s="186"/>
      <c r="B65" s="187">
        <v>40274</v>
      </c>
      <c r="C65" s="188">
        <v>146.905</v>
      </c>
      <c r="D65" s="189">
        <v>-3.2740615297770254E-2</v>
      </c>
      <c r="E65" s="189">
        <v>-1.0160880609652836E-2</v>
      </c>
    </row>
    <row r="66" spans="1:5" s="183" customFormat="1">
      <c r="A66" s="186"/>
      <c r="B66" s="187">
        <v>40275</v>
      </c>
      <c r="C66" s="188">
        <v>146.9</v>
      </c>
      <c r="D66" s="189">
        <v>0.11220448817952718</v>
      </c>
      <c r="E66" s="189">
        <v>0.11220448817952718</v>
      </c>
    </row>
    <row r="67" spans="1:5" s="183" customFormat="1">
      <c r="A67" s="186"/>
      <c r="B67" s="187">
        <v>40276</v>
      </c>
      <c r="C67" s="188">
        <v>146.84</v>
      </c>
      <c r="D67" s="189">
        <v>-0.10579331863252479</v>
      </c>
      <c r="E67" s="189">
        <v>-9.7880383421088159E-3</v>
      </c>
    </row>
    <row r="68" spans="1:5" s="183" customFormat="1">
      <c r="A68" s="186"/>
      <c r="B68" s="187">
        <v>40277</v>
      </c>
      <c r="C68" s="188">
        <v>146.785</v>
      </c>
      <c r="D68" s="189">
        <v>-0.2678783692614129</v>
      </c>
      <c r="E68" s="189">
        <v>-7.9938638481061461E-2</v>
      </c>
    </row>
    <row r="69" spans="1:5" s="183" customFormat="1">
      <c r="A69" s="186"/>
      <c r="B69" s="187">
        <v>40280</v>
      </c>
      <c r="C69" s="188">
        <v>146.755</v>
      </c>
      <c r="D69" s="189">
        <v>-0.15034534232131644</v>
      </c>
      <c r="E69" s="189">
        <v>-8.180407302538828E-3</v>
      </c>
    </row>
    <row r="70" spans="1:5" s="183" customFormat="1">
      <c r="A70" s="186"/>
      <c r="B70" s="187">
        <v>40281</v>
      </c>
      <c r="C70" s="188">
        <v>146.68</v>
      </c>
      <c r="D70" s="189">
        <v>-0.11154354454353414</v>
      </c>
      <c r="E70" s="189">
        <v>5.4954889330572236E-2</v>
      </c>
    </row>
    <row r="71" spans="1:5" s="183" customFormat="1">
      <c r="A71" s="186"/>
      <c r="B71" s="187">
        <v>40282</v>
      </c>
      <c r="C71" s="188">
        <v>146.63499999999999</v>
      </c>
      <c r="D71" s="189">
        <v>-0.20542644568573815</v>
      </c>
      <c r="E71" s="189">
        <v>-2.1531082147591352E-2</v>
      </c>
    </row>
    <row r="72" spans="1:5" s="183" customFormat="1">
      <c r="A72" s="186"/>
      <c r="B72" s="187">
        <v>40283</v>
      </c>
      <c r="C72" s="188">
        <v>146.57499999999999</v>
      </c>
      <c r="D72" s="189">
        <v>-0.31417035664736526</v>
      </c>
      <c r="E72" s="189">
        <v>-2.0860506268121057E-2</v>
      </c>
    </row>
    <row r="73" spans="1:5" s="183" customFormat="1">
      <c r="A73" s="186"/>
      <c r="B73" s="187">
        <v>40284</v>
      </c>
      <c r="C73" s="188">
        <v>146.49</v>
      </c>
      <c r="D73" s="189">
        <v>-9.4883031241900187E-2</v>
      </c>
      <c r="E73" s="189">
        <v>2.6516133310025981E-2</v>
      </c>
    </row>
    <row r="74" spans="1:5" s="183" customFormat="1">
      <c r="A74" s="186"/>
      <c r="B74" s="187">
        <v>40287</v>
      </c>
      <c r="C74" s="188">
        <v>146.625</v>
      </c>
      <c r="D74" s="189">
        <v>3.4923799547190215E-2</v>
      </c>
      <c r="E74" s="189">
        <v>1.1320244652451594E-3</v>
      </c>
    </row>
    <row r="75" spans="1:5" s="183" customFormat="1">
      <c r="A75" s="186"/>
      <c r="B75" s="187">
        <v>40288</v>
      </c>
      <c r="C75" s="188">
        <v>146.63499999999999</v>
      </c>
      <c r="D75" s="189">
        <v>2.9931569873822041E-3</v>
      </c>
      <c r="E75" s="189">
        <v>2.9931569873822041E-3</v>
      </c>
    </row>
    <row r="76" spans="1:5" s="183" customFormat="1">
      <c r="A76" s="186"/>
      <c r="B76" s="187">
        <v>40289</v>
      </c>
      <c r="C76" s="188">
        <v>146.46</v>
      </c>
      <c r="D76" s="189">
        <v>-0.10712535589561636</v>
      </c>
      <c r="E76" s="189">
        <v>-7.8777766061049661E-3</v>
      </c>
    </row>
    <row r="77" spans="1:5" s="183" customFormat="1">
      <c r="A77" s="186"/>
      <c r="B77" s="187">
        <v>40290</v>
      </c>
      <c r="C77" s="188">
        <v>146.61000000000001</v>
      </c>
      <c r="D77" s="189">
        <v>-2.5247971145175834E-3</v>
      </c>
      <c r="E77" s="189">
        <v>-2.5247971145175834E-3</v>
      </c>
    </row>
    <row r="78" spans="1:5" s="183" customFormat="1">
      <c r="A78" s="186"/>
      <c r="B78" s="187">
        <v>40291</v>
      </c>
      <c r="C78" s="188">
        <v>146.495</v>
      </c>
      <c r="D78" s="189">
        <v>1.6187008650077689E-2</v>
      </c>
      <c r="E78" s="189">
        <v>2.7782287052712136E-2</v>
      </c>
    </row>
    <row r="79" spans="1:5" s="183" customFormat="1">
      <c r="A79" s="186"/>
      <c r="B79" s="187">
        <v>40294</v>
      </c>
      <c r="C79" s="188">
        <v>146.52000000000001</v>
      </c>
      <c r="D79" s="189">
        <v>-4.1575492341356671E-2</v>
      </c>
      <c r="E79" s="189">
        <v>-2.6987600291757841E-2</v>
      </c>
    </row>
    <row r="80" spans="1:5" s="183" customFormat="1">
      <c r="A80" s="186"/>
      <c r="B80" s="187">
        <v>40295</v>
      </c>
      <c r="C80" s="188">
        <v>146.405</v>
      </c>
      <c r="D80" s="189">
        <v>-0.36177110348866393</v>
      </c>
      <c r="E80" s="189">
        <v>-4.7477620681000587E-2</v>
      </c>
    </row>
    <row r="81" spans="1:5" s="183" customFormat="1">
      <c r="A81" s="186"/>
      <c r="B81" s="187">
        <v>40296</v>
      </c>
      <c r="C81" s="188">
        <v>146.62</v>
      </c>
      <c r="D81" s="189">
        <v>0.20710070620102544</v>
      </c>
      <c r="E81" s="189">
        <v>-3.1363064718970685E-2</v>
      </c>
    </row>
    <row r="82" spans="1:5" s="183" customFormat="1">
      <c r="A82" s="186"/>
      <c r="B82" s="187">
        <v>40297</v>
      </c>
      <c r="C82" s="188">
        <v>146.73500000000001</v>
      </c>
      <c r="D82" s="189">
        <v>0.28031879566083684</v>
      </c>
      <c r="E82" s="189">
        <v>5.6829754261678106E-2</v>
      </c>
    </row>
    <row r="83" spans="1:5" s="183" customFormat="1">
      <c r="A83" s="186"/>
      <c r="B83" s="187">
        <v>40298</v>
      </c>
      <c r="C83" s="188">
        <v>146.435</v>
      </c>
      <c r="D83" s="189">
        <v>-4.5841542358570221E-2</v>
      </c>
      <c r="E83" s="189">
        <v>-3.1768927666760483E-2</v>
      </c>
    </row>
    <row r="84" spans="1:5" s="183" customFormat="1">
      <c r="A84" s="186"/>
      <c r="B84" s="187">
        <v>40302</v>
      </c>
      <c r="C84" s="188">
        <v>146.52500000000001</v>
      </c>
      <c r="D84" s="189">
        <v>9.6020589982181742E-2</v>
      </c>
      <c r="E84" s="189">
        <v>0.10261994324556194</v>
      </c>
    </row>
    <row r="85" spans="1:5" s="183" customFormat="1">
      <c r="A85" s="186"/>
      <c r="B85" s="187">
        <v>40303</v>
      </c>
      <c r="C85" s="188">
        <v>146.73500000000001</v>
      </c>
      <c r="D85" s="189">
        <v>0.15140419449615755</v>
      </c>
      <c r="E85" s="189">
        <v>-2.8233882423525881E-3</v>
      </c>
    </row>
    <row r="86" spans="1:5" s="183" customFormat="1">
      <c r="A86" s="186"/>
      <c r="B86" s="187">
        <v>40304</v>
      </c>
      <c r="C86" s="188">
        <v>146.9</v>
      </c>
      <c r="D86" s="189">
        <v>0.41682590953361359</v>
      </c>
      <c r="E86" s="189">
        <v>-3.3225253658476443E-2</v>
      </c>
    </row>
    <row r="87" spans="1:5" s="183" customFormat="1">
      <c r="A87" s="186"/>
      <c r="B87" s="187">
        <v>40305</v>
      </c>
      <c r="C87" s="188">
        <v>147.065</v>
      </c>
      <c r="D87" s="189">
        <v>0.46715130933114007</v>
      </c>
      <c r="E87" s="189">
        <v>-2.808628054442705E-2</v>
      </c>
    </row>
    <row r="88" spans="1:5" s="183" customFormat="1">
      <c r="A88" s="186"/>
      <c r="B88" s="187">
        <v>40309</v>
      </c>
      <c r="C88" s="188">
        <v>147.16999999999999</v>
      </c>
      <c r="D88" s="189">
        <v>-0.21163339772483367</v>
      </c>
      <c r="E88" s="189">
        <v>-1.80296200901481E-2</v>
      </c>
    </row>
    <row r="89" spans="1:5" s="183" customFormat="1">
      <c r="A89" s="186"/>
      <c r="B89" s="187">
        <v>40310</v>
      </c>
      <c r="C89" s="188">
        <v>147.17500000000001</v>
      </c>
      <c r="D89" s="189">
        <v>-0.17306895122288241</v>
      </c>
      <c r="E89" s="189">
        <v>-1.2919718115241122E-2</v>
      </c>
    </row>
    <row r="90" spans="1:5" s="183" customFormat="1">
      <c r="A90" s="186"/>
      <c r="B90" s="187">
        <v>40311</v>
      </c>
      <c r="C90" s="188">
        <v>146.54</v>
      </c>
      <c r="D90" s="189">
        <v>-8.9088993198582239E-2</v>
      </c>
      <c r="E90" s="189">
        <v>-1.2453300124533001E-2</v>
      </c>
    </row>
    <row r="91" spans="1:5" s="183" customFormat="1">
      <c r="A91" s="186"/>
      <c r="B91" s="187">
        <v>40312</v>
      </c>
      <c r="C91" s="188">
        <v>146.47499999999999</v>
      </c>
      <c r="D91" s="189">
        <v>-0.36820221030747347</v>
      </c>
      <c r="E91" s="189">
        <v>-8.5457927563190719E-2</v>
      </c>
    </row>
    <row r="92" spans="1:5" s="183" customFormat="1">
      <c r="A92" s="186"/>
      <c r="B92" s="187">
        <v>40315</v>
      </c>
      <c r="C92" s="188">
        <v>146.72999999999999</v>
      </c>
      <c r="D92" s="189">
        <v>2.3594180102241448E-4</v>
      </c>
      <c r="E92" s="189">
        <v>2.3594180102241448E-4</v>
      </c>
    </row>
    <row r="93" spans="1:5" s="183" customFormat="1">
      <c r="A93" s="186"/>
      <c r="B93" s="187">
        <v>40316</v>
      </c>
      <c r="C93" s="188">
        <v>146.69499999999999</v>
      </c>
      <c r="D93" s="189">
        <v>-5.5167693360711839E-2</v>
      </c>
      <c r="E93" s="189">
        <v>-5.5167693360711839E-2</v>
      </c>
    </row>
    <row r="94" spans="1:5" s="183" customFormat="1">
      <c r="A94" s="186"/>
      <c r="B94" s="187">
        <v>40317</v>
      </c>
      <c r="C94" s="188">
        <v>146.56</v>
      </c>
      <c r="D94" s="189">
        <v>3.3769394584727712E-2</v>
      </c>
      <c r="E94" s="189">
        <v>3.3769394584727712E-2</v>
      </c>
    </row>
    <row r="95" spans="1:5" s="183" customFormat="1">
      <c r="A95" s="186"/>
      <c r="B95" s="187">
        <v>40318</v>
      </c>
      <c r="C95" s="188">
        <v>146.54</v>
      </c>
      <c r="D95" s="189">
        <v>-3.9517749497655727E-2</v>
      </c>
      <c r="E95" s="189">
        <v>-3.9517749497655727E-2</v>
      </c>
    </row>
    <row r="96" spans="1:5" s="183" customFormat="1">
      <c r="A96" s="186"/>
      <c r="B96" s="187">
        <v>40319</v>
      </c>
      <c r="C96" s="188">
        <v>146.935</v>
      </c>
      <c r="D96" s="189">
        <v>0.19591690544412607</v>
      </c>
      <c r="E96" s="189">
        <v>-2.7148997134670488E-2</v>
      </c>
    </row>
    <row r="97" spans="1:5" s="183" customFormat="1">
      <c r="A97" s="186"/>
      <c r="B97" s="187">
        <v>40322</v>
      </c>
      <c r="C97" s="188">
        <v>146.45500000000001</v>
      </c>
      <c r="D97" s="189">
        <v>-0.10947241402426762</v>
      </c>
      <c r="E97" s="189">
        <v>-1.7496815713615339E-2</v>
      </c>
    </row>
    <row r="98" spans="1:5" s="183" customFormat="1">
      <c r="A98" s="186"/>
      <c r="B98" s="187">
        <v>40323</v>
      </c>
      <c r="C98" s="188">
        <v>146.655</v>
      </c>
      <c r="D98" s="189">
        <v>-6.5044121833190999E-2</v>
      </c>
      <c r="E98" s="189">
        <v>-6.5044121833190999E-2</v>
      </c>
    </row>
    <row r="99" spans="1:5" s="183" customFormat="1">
      <c r="A99" s="186"/>
      <c r="B99" s="187">
        <v>40324</v>
      </c>
      <c r="C99" s="188">
        <v>146.83500000000001</v>
      </c>
      <c r="D99" s="189">
        <v>-3.2814238042269191E-2</v>
      </c>
      <c r="E99" s="189">
        <v>-3.2814238042269191E-2</v>
      </c>
    </row>
    <row r="100" spans="1:5" s="183" customFormat="1">
      <c r="A100" s="186"/>
      <c r="B100" s="187">
        <v>40325</v>
      </c>
      <c r="C100" s="188">
        <v>146.625</v>
      </c>
      <c r="D100" s="189">
        <v>-1.8479033404406538E-2</v>
      </c>
      <c r="E100" s="189">
        <v>-1.8479033404406538E-2</v>
      </c>
    </row>
    <row r="101" spans="1:5" s="183" customFormat="1">
      <c r="A101" s="186"/>
      <c r="B101" s="187">
        <v>40326</v>
      </c>
      <c r="C101" s="188">
        <v>146.505</v>
      </c>
      <c r="D101" s="189">
        <v>8.6455331412103754E-3</v>
      </c>
      <c r="E101" s="189">
        <v>8.6455331412103754E-3</v>
      </c>
    </row>
    <row r="102" spans="1:5" s="183" customFormat="1">
      <c r="A102" s="186"/>
      <c r="B102" s="187">
        <v>40329</v>
      </c>
      <c r="C102" s="188">
        <v>146.69999999999999</v>
      </c>
      <c r="D102" s="189">
        <v>-2.8571428571428571E-2</v>
      </c>
      <c r="E102" s="189">
        <v>-2.8571428571428571E-2</v>
      </c>
    </row>
    <row r="103" spans="1:5" s="183" customFormat="1">
      <c r="A103" s="186"/>
      <c r="B103" s="187">
        <v>40330</v>
      </c>
      <c r="C103" s="188">
        <v>146.88999999999999</v>
      </c>
      <c r="D103" s="189">
        <v>9.111759799833194E-2</v>
      </c>
      <c r="E103" s="189">
        <v>1.7514595496246871E-2</v>
      </c>
    </row>
    <row r="104" spans="1:5" s="183" customFormat="1">
      <c r="A104" s="186"/>
      <c r="B104" s="187">
        <v>40331</v>
      </c>
      <c r="C104" s="188">
        <v>146.83500000000001</v>
      </c>
      <c r="D104" s="189">
        <v>4.82251449582803E-2</v>
      </c>
      <c r="E104" s="189">
        <v>4.82251449582803E-2</v>
      </c>
    </row>
    <row r="105" spans="1:5" s="183" customFormat="1">
      <c r="A105" s="186"/>
      <c r="B105" s="187">
        <v>40332</v>
      </c>
      <c r="C105" s="188">
        <v>146.64500000000001</v>
      </c>
      <c r="D105" s="189">
        <v>3.9300057372346528E-2</v>
      </c>
      <c r="E105" s="189">
        <v>3.9300057372346528E-2</v>
      </c>
    </row>
    <row r="106" spans="1:5" s="183" customFormat="1">
      <c r="A106" s="186"/>
      <c r="B106" s="187">
        <v>40333</v>
      </c>
      <c r="C106" s="188">
        <v>146.77000000000001</v>
      </c>
      <c r="D106" s="189">
        <v>2.2210654173173694E-2</v>
      </c>
      <c r="E106" s="189">
        <v>2.2210654173173694E-2</v>
      </c>
    </row>
    <row r="107" spans="1:5" s="183" customFormat="1">
      <c r="A107" s="186"/>
      <c r="B107" s="187">
        <v>40336</v>
      </c>
      <c r="C107" s="188">
        <v>147.08000000000001</v>
      </c>
      <c r="D107" s="189">
        <v>0.41712996535331559</v>
      </c>
      <c r="E107" s="189">
        <v>2.9812263314801385E-3</v>
      </c>
    </row>
    <row r="108" spans="1:5" s="183" customFormat="1">
      <c r="A108" s="186"/>
      <c r="B108" s="187">
        <v>40337</v>
      </c>
      <c r="C108" s="188">
        <v>147.19</v>
      </c>
      <c r="D108" s="189">
        <v>0.13656387665198239</v>
      </c>
      <c r="E108" s="189">
        <v>-1.6411851084045953E-3</v>
      </c>
    </row>
    <row r="109" spans="1:5" s="183" customFormat="1">
      <c r="A109" s="186"/>
      <c r="B109" s="187">
        <v>40338</v>
      </c>
      <c r="C109" s="188">
        <v>147.23500000000001</v>
      </c>
      <c r="D109" s="189">
        <v>8.6931311329170383E-2</v>
      </c>
      <c r="E109" s="189">
        <v>-7.6271186440677969E-3</v>
      </c>
    </row>
    <row r="110" spans="1:5" s="183" customFormat="1">
      <c r="A110" s="186"/>
      <c r="B110" s="187">
        <v>40339</v>
      </c>
      <c r="C110" s="188">
        <v>146.95500000000001</v>
      </c>
      <c r="D110" s="189">
        <v>1.2170385395537525E-2</v>
      </c>
      <c r="E110" s="189">
        <v>1.2170385395537525E-2</v>
      </c>
    </row>
    <row r="111" spans="1:5" s="183" customFormat="1">
      <c r="A111" s="186"/>
      <c r="B111" s="187">
        <v>40340</v>
      </c>
      <c r="C111" s="188">
        <v>147.04</v>
      </c>
      <c r="D111" s="189">
        <v>4.8615877373598716E-3</v>
      </c>
      <c r="E111" s="189">
        <v>4.8615877373598716E-3</v>
      </c>
    </row>
    <row r="112" spans="1:5" s="183" customFormat="1">
      <c r="A112" s="186"/>
      <c r="B112" s="187">
        <v>40343</v>
      </c>
      <c r="C112" s="188">
        <v>147.08500000000001</v>
      </c>
      <c r="D112" s="189">
        <v>-5.8013052936910807E-3</v>
      </c>
      <c r="E112" s="189">
        <v>-1.0635726371766982E-2</v>
      </c>
    </row>
    <row r="113" spans="1:5" s="183" customFormat="1">
      <c r="A113" s="186"/>
      <c r="B113" s="187">
        <v>40344</v>
      </c>
      <c r="C113" s="188">
        <v>147.26</v>
      </c>
      <c r="D113" s="189">
        <v>0.10798258345428156</v>
      </c>
      <c r="E113" s="189">
        <v>-7.3343009192065794E-2</v>
      </c>
    </row>
    <row r="114" spans="1:5" s="183" customFormat="1">
      <c r="A114" s="186"/>
      <c r="B114" s="187">
        <v>40345</v>
      </c>
      <c r="C114" s="188">
        <v>147.08500000000001</v>
      </c>
      <c r="D114" s="189">
        <v>-1.7825800789820097E-2</v>
      </c>
      <c r="E114" s="189">
        <v>-1.7825800789820097E-2</v>
      </c>
    </row>
    <row r="115" spans="1:5" s="183" customFormat="1">
      <c r="A115" s="186"/>
      <c r="B115" s="187">
        <v>40346</v>
      </c>
      <c r="C115" s="188">
        <v>147.06</v>
      </c>
      <c r="D115" s="189">
        <v>-1.6646200027288852E-2</v>
      </c>
      <c r="E115" s="189">
        <v>-1.6646200027288852E-2</v>
      </c>
    </row>
    <row r="116" spans="1:5" s="183" customFormat="1">
      <c r="A116" s="186"/>
      <c r="B116" s="187">
        <v>40347</v>
      </c>
      <c r="C116" s="188">
        <v>147</v>
      </c>
      <c r="D116" s="189">
        <v>-7.651267127440281E-2</v>
      </c>
      <c r="E116" s="189">
        <v>-7.651267127440281E-2</v>
      </c>
    </row>
    <row r="117" spans="1:5" s="183" customFormat="1">
      <c r="A117" s="186"/>
      <c r="B117" s="187">
        <v>40350</v>
      </c>
      <c r="C117" s="188">
        <v>146.94499999999999</v>
      </c>
      <c r="D117" s="189">
        <v>-0.15469982617997058</v>
      </c>
      <c r="E117" s="189">
        <v>-0.15469982617997058</v>
      </c>
    </row>
    <row r="118" spans="1:5" s="183" customFormat="1">
      <c r="A118" s="186"/>
      <c r="B118" s="187">
        <v>40351</v>
      </c>
      <c r="C118" s="188">
        <v>146.99</v>
      </c>
      <c r="D118" s="189">
        <v>4.8390999274135014E-3</v>
      </c>
      <c r="E118" s="189">
        <v>4.8390999274135014E-3</v>
      </c>
    </row>
    <row r="119" spans="1:5" s="183" customFormat="1">
      <c r="A119" s="186"/>
      <c r="B119" s="187">
        <v>40352</v>
      </c>
      <c r="C119" s="188">
        <v>147.13499999999999</v>
      </c>
      <c r="D119" s="189">
        <v>-1.5151515151515152E-2</v>
      </c>
      <c r="E119" s="189">
        <v>-1.5151515151515152E-2</v>
      </c>
    </row>
    <row r="120" spans="1:5" s="183" customFormat="1">
      <c r="A120" s="186"/>
      <c r="B120" s="187">
        <v>40353</v>
      </c>
      <c r="C120" s="188">
        <v>147.19999999999999</v>
      </c>
      <c r="D120" s="189">
        <v>-0.1492265696087352</v>
      </c>
      <c r="E120" s="189">
        <v>-0.1492265696087352</v>
      </c>
    </row>
    <row r="121" spans="1:5" s="183" customFormat="1">
      <c r="A121" s="186"/>
      <c r="B121" s="187">
        <v>40354</v>
      </c>
      <c r="C121" s="188">
        <v>147.32499999999999</v>
      </c>
      <c r="D121" s="189">
        <v>0.23324070857936782</v>
      </c>
      <c r="E121" s="189">
        <v>-3.7686696769711703E-2</v>
      </c>
    </row>
    <row r="122" spans="1:5" s="183" customFormat="1">
      <c r="A122" s="186"/>
      <c r="B122" s="187">
        <v>40357</v>
      </c>
      <c r="C122" s="188">
        <v>147.41999999999999</v>
      </c>
      <c r="D122" s="189">
        <v>0.2630701242391395</v>
      </c>
      <c r="E122" s="189">
        <v>3.7521887767864586E-3</v>
      </c>
    </row>
    <row r="123" spans="1:5" s="183" customFormat="1">
      <c r="A123" s="186"/>
      <c r="B123" s="187">
        <v>40358</v>
      </c>
      <c r="C123" s="188">
        <v>147.47499999999999</v>
      </c>
      <c r="D123" s="189">
        <v>9.0851685215881287E-2</v>
      </c>
      <c r="E123" s="189">
        <v>-9.3140737232615036E-3</v>
      </c>
    </row>
    <row r="124" spans="1:5" s="183" customFormat="1">
      <c r="A124" s="186"/>
      <c r="B124" s="187">
        <v>40359</v>
      </c>
      <c r="C124" s="188">
        <v>147.535</v>
      </c>
      <c r="D124" s="189">
        <v>0.32031943212067437</v>
      </c>
      <c r="E124" s="189">
        <v>-2.3312091635073001E-2</v>
      </c>
    </row>
    <row r="125" spans="1:5" s="183" customFormat="1">
      <c r="A125" s="186"/>
      <c r="B125" s="187">
        <v>40360</v>
      </c>
      <c r="C125" s="188">
        <v>147.47499999999999</v>
      </c>
      <c r="D125" s="189">
        <v>-1.7225497420781135E-2</v>
      </c>
      <c r="E125" s="189">
        <v>-1.7225497420781135E-2</v>
      </c>
    </row>
    <row r="126" spans="1:5" s="183" customFormat="1">
      <c r="A126" s="186"/>
      <c r="B126" s="187">
        <v>40361</v>
      </c>
      <c r="C126" s="188">
        <v>147.46</v>
      </c>
      <c r="D126" s="189">
        <v>0.16337929830685985</v>
      </c>
      <c r="E126" s="189">
        <v>0.1210217024495258</v>
      </c>
    </row>
    <row r="127" spans="1:5" s="183" customFormat="1">
      <c r="A127" s="186"/>
      <c r="B127" s="187">
        <v>40362</v>
      </c>
      <c r="C127" s="188">
        <v>147.36000000000001</v>
      </c>
      <c r="D127" s="189">
        <v>1.0869565217391304E-2</v>
      </c>
      <c r="E127" s="189">
        <v>1.0869565217391304E-2</v>
      </c>
    </row>
    <row r="128" spans="1:5" s="183" customFormat="1">
      <c r="A128" s="186"/>
      <c r="B128" s="187">
        <v>40366</v>
      </c>
      <c r="C128" s="188">
        <v>147.35499999999999</v>
      </c>
      <c r="D128" s="189">
        <v>0.13938252716645091</v>
      </c>
      <c r="E128" s="189">
        <v>0.11949315444666746</v>
      </c>
    </row>
    <row r="129" spans="1:5" s="183" customFormat="1">
      <c r="A129" s="186"/>
      <c r="B129" s="187">
        <v>40367</v>
      </c>
      <c r="C129" s="188">
        <v>147.505</v>
      </c>
      <c r="D129" s="189">
        <v>0.1718567536006228</v>
      </c>
      <c r="E129" s="189">
        <v>0.12271311794472557</v>
      </c>
    </row>
    <row r="130" spans="1:5" s="183" customFormat="1">
      <c r="A130" s="186"/>
      <c r="B130" s="187">
        <v>40368</v>
      </c>
      <c r="C130" s="188">
        <v>147.535</v>
      </c>
      <c r="D130" s="189">
        <v>3.6249217973723914E-2</v>
      </c>
      <c r="E130" s="189">
        <v>2.1528723365105067E-2</v>
      </c>
    </row>
    <row r="131" spans="1:5" s="183" customFormat="1">
      <c r="A131" s="186"/>
      <c r="B131" s="187">
        <v>40371</v>
      </c>
      <c r="C131" s="188">
        <v>147.61500000000001</v>
      </c>
      <c r="D131" s="189">
        <v>0.22988436521320163</v>
      </c>
      <c r="E131" s="189">
        <v>9.859070103589497E-2</v>
      </c>
    </row>
    <row r="132" spans="1:5" s="183" customFormat="1">
      <c r="A132" s="186"/>
      <c r="B132" s="187">
        <v>40372</v>
      </c>
      <c r="C132" s="188">
        <v>147.715</v>
      </c>
      <c r="D132" s="189">
        <v>0.209011522761329</v>
      </c>
      <c r="E132" s="189">
        <v>-3.9012039477083656E-2</v>
      </c>
    </row>
    <row r="133" spans="1:5" s="183" customFormat="1">
      <c r="A133" s="186"/>
      <c r="B133" s="187">
        <v>40373</v>
      </c>
      <c r="C133" s="188">
        <v>147.72499999999999</v>
      </c>
      <c r="D133" s="189">
        <v>9.0512592036767814E-2</v>
      </c>
      <c r="E133" s="189">
        <v>5.2759930591380198E-2</v>
      </c>
    </row>
    <row r="134" spans="1:5" s="183" customFormat="1">
      <c r="A134" s="186"/>
      <c r="B134" s="187">
        <v>40374</v>
      </c>
      <c r="C134" s="188">
        <v>147.565</v>
      </c>
      <c r="D134" s="189">
        <v>1.8466591892324948E-2</v>
      </c>
      <c r="E134" s="189">
        <v>1.8466591892324948E-2</v>
      </c>
    </row>
    <row r="135" spans="1:5" s="183" customFormat="1">
      <c r="A135" s="186"/>
      <c r="B135" s="187">
        <v>40375</v>
      </c>
      <c r="C135" s="188">
        <v>147.54</v>
      </c>
      <c r="D135" s="189">
        <v>0.13151714419915453</v>
      </c>
      <c r="E135" s="189">
        <v>0.13151714419915453</v>
      </c>
    </row>
    <row r="136" spans="1:5" s="183" customFormat="1">
      <c r="A136" s="186"/>
      <c r="B136" s="187">
        <v>40378</v>
      </c>
      <c r="C136" s="188">
        <v>147.47</v>
      </c>
      <c r="D136" s="189">
        <v>-6.8786085964787228E-3</v>
      </c>
      <c r="E136" s="189">
        <v>-6.8786085964787228E-3</v>
      </c>
    </row>
    <row r="137" spans="1:5" s="183" customFormat="1">
      <c r="A137" s="186"/>
      <c r="B137" s="187">
        <v>40379</v>
      </c>
      <c r="C137" s="188">
        <v>147.54</v>
      </c>
      <c r="D137" s="189">
        <v>-6.9958476259252573E-3</v>
      </c>
      <c r="E137" s="189">
        <v>-6.9958476259252573E-3</v>
      </c>
    </row>
    <row r="138" spans="1:5" s="183" customFormat="1">
      <c r="A138" s="186"/>
      <c r="B138" s="187">
        <v>40380</v>
      </c>
      <c r="C138" s="188">
        <v>147.56</v>
      </c>
      <c r="D138" s="189">
        <v>-3.4669099585935857E-2</v>
      </c>
      <c r="E138" s="189">
        <v>-3.4669099585935857E-2</v>
      </c>
    </row>
    <row r="139" spans="1:5" s="183" customFormat="1">
      <c r="A139" s="186"/>
      <c r="B139" s="187">
        <v>40381</v>
      </c>
      <c r="C139" s="188">
        <v>147.63499999999999</v>
      </c>
      <c r="D139" s="189">
        <v>-1.3316739265712509E-2</v>
      </c>
      <c r="E139" s="189">
        <v>-0.11288114499066584</v>
      </c>
    </row>
    <row r="140" spans="1:5" s="183" customFormat="1">
      <c r="A140" s="186"/>
      <c r="B140" s="187">
        <v>40382</v>
      </c>
      <c r="C140" s="188">
        <v>147.435</v>
      </c>
      <c r="D140" s="189">
        <v>7.842290812288653E-3</v>
      </c>
      <c r="E140" s="189">
        <v>7.842290812288653E-3</v>
      </c>
    </row>
    <row r="141" spans="1:5" s="183" customFormat="1">
      <c r="A141" s="186"/>
      <c r="B141" s="187">
        <v>40385</v>
      </c>
      <c r="C141" s="188">
        <v>147.315</v>
      </c>
      <c r="D141" s="189">
        <v>-0.20835913312693499</v>
      </c>
      <c r="E141" s="189">
        <v>-6.5944272445820434E-2</v>
      </c>
    </row>
    <row r="142" spans="1:5" s="183" customFormat="1">
      <c r="A142" s="186"/>
      <c r="B142" s="187">
        <v>40386</v>
      </c>
      <c r="C142" s="188">
        <v>147.43</v>
      </c>
      <c r="D142" s="189">
        <v>-3.1303497187576426E-2</v>
      </c>
      <c r="E142" s="189">
        <v>-3.1303497187576426E-2</v>
      </c>
    </row>
    <row r="143" spans="1:5" s="183" customFormat="1">
      <c r="A143" s="186"/>
      <c r="B143" s="187">
        <v>40387</v>
      </c>
      <c r="C143" s="188">
        <v>147.56</v>
      </c>
      <c r="D143" s="189">
        <v>-4.4170030871526954E-2</v>
      </c>
      <c r="E143" s="189">
        <v>-7.0292092139634291E-2</v>
      </c>
    </row>
    <row r="144" spans="1:5" s="183" customFormat="1">
      <c r="A144" s="186"/>
      <c r="B144" s="187">
        <v>40388</v>
      </c>
      <c r="C144" s="188">
        <v>147.6</v>
      </c>
      <c r="D144" s="189">
        <v>-1.7521548678818707E-2</v>
      </c>
      <c r="E144" s="189">
        <v>-1.7521548678818707E-2</v>
      </c>
    </row>
    <row r="145" spans="1:5" s="183" customFormat="1">
      <c r="A145" s="186"/>
      <c r="B145" s="187">
        <v>40389</v>
      </c>
      <c r="C145" s="188">
        <v>147.72</v>
      </c>
      <c r="D145" s="189">
        <v>0.17141652105802255</v>
      </c>
      <c r="E145" s="189">
        <v>-6.9590889919865034E-2</v>
      </c>
    </row>
    <row r="146" spans="1:5" s="183" customFormat="1">
      <c r="A146" s="186"/>
      <c r="B146" s="187">
        <v>40392</v>
      </c>
      <c r="C146" s="188">
        <v>147.78</v>
      </c>
      <c r="D146" s="189">
        <v>2.5549637579592326E-2</v>
      </c>
      <c r="E146" s="189">
        <v>-5.6865964518841858E-3</v>
      </c>
    </row>
    <row r="147" spans="1:5" s="183" customFormat="1">
      <c r="A147" s="186"/>
      <c r="B147" s="187">
        <v>40393</v>
      </c>
      <c r="C147" s="188">
        <v>147.655</v>
      </c>
      <c r="D147" s="189">
        <v>-4.6182235299985039E-2</v>
      </c>
      <c r="E147" s="189">
        <v>-4.6182235299985039E-2</v>
      </c>
    </row>
    <row r="148" spans="1:5" s="183" customFormat="1">
      <c r="A148" s="186"/>
      <c r="B148" s="187">
        <v>40394</v>
      </c>
      <c r="C148" s="188">
        <v>147.465</v>
      </c>
      <c r="D148" s="189">
        <v>-2.1072965141803496E-3</v>
      </c>
      <c r="E148" s="189">
        <v>-2.1072965141803496E-3</v>
      </c>
    </row>
    <row r="149" spans="1:5" s="183" customFormat="1">
      <c r="A149" s="186"/>
      <c r="B149" s="187">
        <v>40395</v>
      </c>
      <c r="C149" s="188">
        <v>147.375</v>
      </c>
      <c r="D149" s="189">
        <v>-6.892366379123499E-2</v>
      </c>
      <c r="E149" s="189">
        <v>-3.0777233516840783E-2</v>
      </c>
    </row>
    <row r="150" spans="1:5" s="183" customFormat="1">
      <c r="A150" s="186"/>
      <c r="B150" s="187">
        <v>40396</v>
      </c>
      <c r="C150" s="188">
        <v>147.27500000000001</v>
      </c>
      <c r="D150" s="189">
        <v>-3.2031038527474513E-2</v>
      </c>
      <c r="E150" s="189">
        <v>5.8197239014707212E-2</v>
      </c>
    </row>
    <row r="151" spans="1:5" s="183" customFormat="1">
      <c r="A151" s="186"/>
      <c r="B151" s="187">
        <v>40399</v>
      </c>
      <c r="C151" s="188">
        <v>147.25</v>
      </c>
      <c r="D151" s="189">
        <v>0.11877991762217523</v>
      </c>
      <c r="E151" s="189">
        <v>0.15829900923967494</v>
      </c>
    </row>
    <row r="152" spans="1:5" s="183" customFormat="1">
      <c r="A152" s="186"/>
      <c r="B152" s="187">
        <v>40400</v>
      </c>
      <c r="C152" s="188">
        <v>147.36500000000001</v>
      </c>
      <c r="D152" s="189">
        <v>9.8849324997734897E-2</v>
      </c>
      <c r="E152" s="189">
        <v>9.8849324997734897E-2</v>
      </c>
    </row>
    <row r="153" spans="1:5" s="183" customFormat="1">
      <c r="A153" s="186"/>
      <c r="B153" s="187">
        <v>40401</v>
      </c>
      <c r="C153" s="188">
        <v>147.33500000000001</v>
      </c>
      <c r="D153" s="189">
        <v>0.10610162432319867</v>
      </c>
      <c r="E153" s="189">
        <v>0.10610162432319867</v>
      </c>
    </row>
    <row r="154" spans="1:5" s="183" customFormat="1">
      <c r="A154" s="186"/>
      <c r="B154" s="187">
        <v>40402</v>
      </c>
      <c r="C154" s="188">
        <v>147.67500000000001</v>
      </c>
      <c r="D154" s="189">
        <v>0.11144924595928857</v>
      </c>
      <c r="E154" s="189">
        <v>5.7347670250896057E-2</v>
      </c>
    </row>
    <row r="155" spans="1:5" s="183" customFormat="1">
      <c r="A155" s="186"/>
      <c r="B155" s="187">
        <v>40403</v>
      </c>
      <c r="C155" s="188">
        <v>147.36500000000001</v>
      </c>
      <c r="D155" s="189">
        <v>0.22528116213683225</v>
      </c>
      <c r="E155" s="189">
        <v>0.22528116213683225</v>
      </c>
    </row>
    <row r="156" spans="1:5" s="183" customFormat="1">
      <c r="A156" s="186"/>
      <c r="B156" s="187">
        <v>40406</v>
      </c>
      <c r="C156" s="188">
        <v>147.37</v>
      </c>
      <c r="D156" s="189">
        <v>0.20891218872870249</v>
      </c>
      <c r="E156" s="189">
        <v>0.20891218872870249</v>
      </c>
    </row>
    <row r="157" spans="1:5" s="183" customFormat="1">
      <c r="A157" s="186"/>
      <c r="B157" s="187">
        <v>40407</v>
      </c>
      <c r="C157" s="188">
        <v>147.255</v>
      </c>
      <c r="D157" s="189">
        <v>4.4154088758729441E-2</v>
      </c>
      <c r="E157" s="189">
        <v>6.2551625741533376E-2</v>
      </c>
    </row>
    <row r="158" spans="1:5" s="183" customFormat="1">
      <c r="A158" s="186"/>
      <c r="B158" s="187">
        <v>40408</v>
      </c>
      <c r="C158" s="188">
        <v>147.16999999999999</v>
      </c>
      <c r="D158" s="189">
        <v>-9.5160546935013066E-2</v>
      </c>
      <c r="E158" s="189">
        <v>-1.0047626363496697E-2</v>
      </c>
    </row>
    <row r="159" spans="1:5" s="183" customFormat="1">
      <c r="A159" s="186"/>
      <c r="B159" s="187">
        <v>40409</v>
      </c>
      <c r="C159" s="188">
        <v>147.16499999999999</v>
      </c>
      <c r="D159" s="189">
        <v>3.2886387463444244E-2</v>
      </c>
      <c r="E159" s="189">
        <v>5.9372068642057053E-2</v>
      </c>
    </row>
    <row r="160" spans="1:5" s="183" customFormat="1">
      <c r="A160" s="186"/>
      <c r="B160" s="187">
        <v>40410</v>
      </c>
      <c r="C160" s="188">
        <v>147.11500000000001</v>
      </c>
      <c r="D160" s="189">
        <v>-0.10818838905574442</v>
      </c>
      <c r="E160" s="189">
        <v>-1.2541668041849566E-2</v>
      </c>
    </row>
    <row r="161" spans="1:5" s="183" customFormat="1">
      <c r="A161" s="186"/>
      <c r="B161" s="187">
        <v>40413</v>
      </c>
      <c r="C161" s="188">
        <v>147.21</v>
      </c>
      <c r="D161" s="189">
        <v>-2.2520773472082005E-3</v>
      </c>
      <c r="E161" s="189">
        <v>-2.2520773472082005E-3</v>
      </c>
    </row>
    <row r="162" spans="1:5" s="183" customFormat="1">
      <c r="A162" s="186"/>
      <c r="B162" s="187">
        <v>40414</v>
      </c>
      <c r="C162" s="188">
        <v>147.16499999999999</v>
      </c>
      <c r="D162" s="189">
        <v>-0.20407471931862176</v>
      </c>
      <c r="E162" s="189">
        <v>-9.2866821525358106E-2</v>
      </c>
    </row>
    <row r="163" spans="1:5" s="183" customFormat="1">
      <c r="A163" s="186"/>
      <c r="B163" s="187">
        <v>40415</v>
      </c>
      <c r="C163" s="188">
        <v>147.26</v>
      </c>
      <c r="D163" s="189">
        <v>-7.0679844264749927E-3</v>
      </c>
      <c r="E163" s="189">
        <v>-7.0679844264749927E-3</v>
      </c>
    </row>
    <row r="164" spans="1:5" s="183" customFormat="1">
      <c r="A164" s="186"/>
      <c r="B164" s="187">
        <v>40416</v>
      </c>
      <c r="C164" s="188">
        <v>147.16</v>
      </c>
      <c r="D164" s="189">
        <v>-0.29613910186199344</v>
      </c>
      <c r="E164" s="189">
        <v>-0.18661007667031762</v>
      </c>
    </row>
    <row r="165" spans="1:5" s="183" customFormat="1">
      <c r="A165" s="186"/>
      <c r="B165" s="187">
        <v>40417</v>
      </c>
      <c r="C165" s="188">
        <v>147.14500000000001</v>
      </c>
      <c r="D165" s="189">
        <v>-0.12778227438284095</v>
      </c>
      <c r="E165" s="189">
        <v>-4.2796438688789962E-2</v>
      </c>
    </row>
    <row r="166" spans="1:5" s="183" customFormat="1">
      <c r="A166" s="186"/>
      <c r="B166" s="187">
        <v>40421</v>
      </c>
      <c r="C166" s="188">
        <v>147.34</v>
      </c>
      <c r="D166" s="189">
        <v>-4.250029596306381E-2</v>
      </c>
      <c r="E166" s="189">
        <v>-4.250029596306381E-2</v>
      </c>
    </row>
    <row r="167" spans="1:5" s="183" customFormat="1">
      <c r="A167" s="186"/>
      <c r="B167" s="187">
        <v>40422</v>
      </c>
      <c r="C167" s="188">
        <v>147.23500000000001</v>
      </c>
      <c r="D167" s="189">
        <v>9.4661436124850763E-3</v>
      </c>
      <c r="E167" s="189">
        <v>9.4661436124850763E-3</v>
      </c>
    </row>
    <row r="168" spans="1:5" s="183" customFormat="1">
      <c r="A168" s="186"/>
      <c r="B168" s="187">
        <v>40423</v>
      </c>
      <c r="C168" s="188">
        <v>147.27000000000001</v>
      </c>
      <c r="D168" s="189">
        <v>-6.563207242159716E-2</v>
      </c>
      <c r="E168" s="189">
        <v>-6.563207242159716E-2</v>
      </c>
    </row>
    <row r="169" spans="1:5" s="183" customFormat="1">
      <c r="A169" s="186"/>
      <c r="B169" s="187">
        <v>40424</v>
      </c>
      <c r="C169" s="188">
        <v>147.285</v>
      </c>
      <c r="D169" s="189">
        <v>-9.8076197661259908E-3</v>
      </c>
      <c r="E169" s="189">
        <v>-9.8076197661259908E-3</v>
      </c>
    </row>
    <row r="170" spans="1:5" s="183" customFormat="1">
      <c r="A170" s="186"/>
      <c r="B170" s="187">
        <v>40427</v>
      </c>
      <c r="C170" s="188">
        <v>147.285</v>
      </c>
      <c r="D170" s="189">
        <v>-1.605351170568562E-3</v>
      </c>
      <c r="E170" s="189">
        <v>-1.605351170568562E-3</v>
      </c>
    </row>
    <row r="171" spans="1:5" s="183" customFormat="1">
      <c r="A171" s="186"/>
      <c r="B171" s="187">
        <v>40428</v>
      </c>
      <c r="C171" s="188">
        <v>147.35499999999999</v>
      </c>
      <c r="D171" s="189">
        <v>1.2903542341281523E-2</v>
      </c>
      <c r="E171" s="189">
        <v>1.2903542341281523E-2</v>
      </c>
    </row>
    <row r="172" spans="1:5" s="183" customFormat="1">
      <c r="A172" s="186"/>
      <c r="B172" s="187">
        <v>40429</v>
      </c>
      <c r="C172" s="188">
        <v>147.47999999999999</v>
      </c>
      <c r="D172" s="189">
        <v>-3.2913833404089468E-3</v>
      </c>
      <c r="E172" s="189">
        <v>-3.2913833404089468E-3</v>
      </c>
    </row>
    <row r="173" spans="1:5" s="183" customFormat="1">
      <c r="A173" s="186"/>
      <c r="B173" s="187">
        <v>40430</v>
      </c>
      <c r="C173" s="188">
        <v>147.47</v>
      </c>
      <c r="D173" s="189">
        <v>-3.2718204544035811E-3</v>
      </c>
      <c r="E173" s="189">
        <v>-3.2718204544035811E-3</v>
      </c>
    </row>
    <row r="174" spans="1:5" s="183" customFormat="1">
      <c r="A174" s="186"/>
      <c r="B174" s="187">
        <v>40431</v>
      </c>
      <c r="C174" s="188">
        <v>147.38</v>
      </c>
      <c r="D174" s="189">
        <v>-4.8866580387381946E-2</v>
      </c>
      <c r="E174" s="189">
        <v>-4.8866580387381946E-2</v>
      </c>
    </row>
    <row r="175" spans="1:5" s="183" customFormat="1">
      <c r="A175" s="186"/>
      <c r="B175" s="187">
        <v>40434</v>
      </c>
      <c r="C175" s="188">
        <v>147.245</v>
      </c>
      <c r="D175" s="189">
        <v>-3.5279844700625341E-3</v>
      </c>
      <c r="E175" s="189">
        <v>-3.5279844700625341E-3</v>
      </c>
    </row>
    <row r="176" spans="1:5" s="183" customFormat="1">
      <c r="A176" s="186"/>
      <c r="B176" s="187">
        <v>40435</v>
      </c>
      <c r="C176" s="188">
        <v>147.19999999999999</v>
      </c>
      <c r="D176" s="189">
        <v>-1.5130436658380134E-3</v>
      </c>
      <c r="E176" s="189">
        <v>-1.5130436658380134E-3</v>
      </c>
    </row>
    <row r="177" spans="1:5" s="183" customFormat="1">
      <c r="A177" s="186"/>
      <c r="B177" s="187">
        <v>40436</v>
      </c>
      <c r="C177" s="188">
        <v>147.16499999999999</v>
      </c>
      <c r="D177" s="189">
        <v>-7.0426925550568162E-2</v>
      </c>
      <c r="E177" s="189">
        <v>-3.8240858726812252E-2</v>
      </c>
    </row>
    <row r="178" spans="1:5" s="183" customFormat="1">
      <c r="A178" s="186"/>
      <c r="B178" s="187">
        <v>40437</v>
      </c>
      <c r="C178" s="188">
        <v>147.29499999999999</v>
      </c>
      <c r="D178" s="189">
        <v>-1.0136520939559504E-2</v>
      </c>
      <c r="E178" s="189">
        <v>-1.0136520939559504E-2</v>
      </c>
    </row>
    <row r="179" spans="1:5" s="183" customFormat="1">
      <c r="A179" s="186"/>
      <c r="B179" s="187">
        <v>40438</v>
      </c>
      <c r="C179" s="188">
        <v>147.39500000000001</v>
      </c>
      <c r="D179" s="189">
        <v>-7.6690811741169755E-3</v>
      </c>
      <c r="E179" s="189">
        <v>-7.6690811741169755E-3</v>
      </c>
    </row>
    <row r="180" spans="1:5" s="183" customFormat="1">
      <c r="A180" s="186"/>
      <c r="B180" s="187">
        <v>40441</v>
      </c>
      <c r="C180" s="188">
        <v>147.44999999999999</v>
      </c>
      <c r="D180" s="189">
        <v>2.9997173521491824E-2</v>
      </c>
      <c r="E180" s="189">
        <v>2.9997173521491824E-2</v>
      </c>
    </row>
    <row r="181" spans="1:5" s="183" customFormat="1">
      <c r="A181" s="186"/>
      <c r="B181" s="187">
        <v>40442</v>
      </c>
      <c r="C181" s="188">
        <v>147.47999999999999</v>
      </c>
      <c r="D181" s="189">
        <v>-7.8027235921972762E-2</v>
      </c>
      <c r="E181" s="189">
        <v>-7.8027235921972762E-2</v>
      </c>
    </row>
    <row r="182" spans="1:5" s="183" customFormat="1">
      <c r="A182" s="186"/>
      <c r="B182" s="187">
        <v>40443</v>
      </c>
      <c r="C182" s="188">
        <v>147.32</v>
      </c>
      <c r="D182" s="189">
        <v>-1.0827197921177999E-4</v>
      </c>
      <c r="E182" s="189">
        <v>-1.0827197921177999E-4</v>
      </c>
    </row>
    <row r="183" spans="1:5" s="183" customFormat="1">
      <c r="A183" s="186"/>
      <c r="B183" s="187">
        <v>40444</v>
      </c>
      <c r="C183" s="188">
        <v>147.48500000000001</v>
      </c>
      <c r="D183" s="189">
        <v>4.448838358872961E-3</v>
      </c>
      <c r="E183" s="189">
        <v>4.448838358872961E-3</v>
      </c>
    </row>
    <row r="184" spans="1:5" s="183" customFormat="1">
      <c r="A184" s="186"/>
      <c r="B184" s="187">
        <v>40445</v>
      </c>
      <c r="C184" s="188">
        <v>147.535</v>
      </c>
      <c r="D184" s="189">
        <v>-4.1006014215418263E-3</v>
      </c>
      <c r="E184" s="189">
        <v>-4.1006014215418263E-3</v>
      </c>
    </row>
    <row r="185" spans="1:5" s="183" customFormat="1">
      <c r="A185" s="186"/>
      <c r="B185" s="187">
        <v>40448</v>
      </c>
      <c r="C185" s="188">
        <v>147.54</v>
      </c>
      <c r="D185" s="189">
        <v>-2.9492833517089305E-2</v>
      </c>
      <c r="E185" s="189">
        <v>-2.9492833517089305E-2</v>
      </c>
    </row>
    <row r="186" spans="1:5" s="183" customFormat="1">
      <c r="A186" s="186"/>
      <c r="B186" s="187">
        <v>40449</v>
      </c>
      <c r="C186" s="188">
        <v>147.42500000000001</v>
      </c>
      <c r="D186" s="189">
        <v>-3.6593207458934941E-2</v>
      </c>
      <c r="E186" s="189">
        <v>-3.6593207458934941E-2</v>
      </c>
    </row>
    <row r="187" spans="1:5" s="183" customFormat="1">
      <c r="A187" s="186"/>
      <c r="B187" s="187">
        <v>40450</v>
      </c>
      <c r="C187" s="188">
        <v>147.49</v>
      </c>
      <c r="D187" s="189">
        <v>-4.3078611606530391E-2</v>
      </c>
      <c r="E187" s="189">
        <v>-4.5822472218411306E-2</v>
      </c>
    </row>
    <row r="188" spans="1:5" s="183" customFormat="1">
      <c r="A188" s="186"/>
      <c r="B188" s="187">
        <v>40451</v>
      </c>
      <c r="C188" s="188">
        <v>147.62</v>
      </c>
      <c r="D188" s="189">
        <v>-3.5341951626355297E-2</v>
      </c>
      <c r="E188" s="189">
        <v>-4.5767306088407005E-2</v>
      </c>
    </row>
    <row r="189" spans="1:5" s="183" customFormat="1">
      <c r="A189" s="186"/>
      <c r="B189" s="191">
        <v>40452</v>
      </c>
      <c r="C189" s="180">
        <v>147.61000000000001</v>
      </c>
      <c r="D189" s="189">
        <v>8.4562792371356606E-3</v>
      </c>
      <c r="E189" s="189">
        <v>8.4562792371356606E-3</v>
      </c>
    </row>
    <row r="190" spans="1:5" s="183" customFormat="1">
      <c r="A190" s="186"/>
      <c r="B190" s="191">
        <v>40455</v>
      </c>
      <c r="C190" s="180">
        <v>147.51</v>
      </c>
      <c r="D190" s="189">
        <v>2.7472527472527472E-2</v>
      </c>
      <c r="E190" s="189">
        <v>2.7472527472527472E-2</v>
      </c>
    </row>
    <row r="191" spans="1:5" s="183" customFormat="1">
      <c r="A191" s="186"/>
      <c r="B191" s="191">
        <v>40456</v>
      </c>
      <c r="C191" s="180">
        <v>147.535</v>
      </c>
      <c r="D191" s="189">
        <v>-3.9377505305352514E-2</v>
      </c>
      <c r="E191" s="189">
        <v>-3.9377505305352514E-2</v>
      </c>
    </row>
    <row r="192" spans="1:5" s="183" customFormat="1">
      <c r="A192" s="186"/>
      <c r="B192" s="191">
        <v>40457</v>
      </c>
      <c r="C192" s="180">
        <v>147.44</v>
      </c>
      <c r="D192" s="189">
        <v>-0.29055288062427359</v>
      </c>
      <c r="E192" s="189">
        <v>-1.3282417399966794E-2</v>
      </c>
    </row>
    <row r="193" spans="1:5" s="183" customFormat="1">
      <c r="A193" s="186"/>
      <c r="B193" s="191">
        <v>40458</v>
      </c>
      <c r="C193" s="180">
        <v>147.47</v>
      </c>
      <c r="D193" s="189">
        <v>-4.6516079632465547E-2</v>
      </c>
      <c r="E193" s="189">
        <v>1.8950995405819297E-2</v>
      </c>
    </row>
    <row r="194" spans="1:5" s="183" customFormat="1">
      <c r="A194" s="186"/>
      <c r="B194" s="191">
        <v>40459</v>
      </c>
      <c r="C194" s="180">
        <v>147.56</v>
      </c>
      <c r="D194" s="189">
        <v>7.0756605284227378E-2</v>
      </c>
      <c r="E194" s="189">
        <v>7.0756605284227378E-2</v>
      </c>
    </row>
    <row r="195" spans="1:5" s="183" customFormat="1">
      <c r="A195" s="186"/>
      <c r="B195" s="191">
        <v>40462</v>
      </c>
      <c r="C195" s="180">
        <v>147.60499999999999</v>
      </c>
      <c r="D195" s="189">
        <v>4.7380156075808248E-2</v>
      </c>
      <c r="E195" s="189">
        <v>4.7380156075808248E-2</v>
      </c>
    </row>
    <row r="196" spans="1:5" s="183" customFormat="1">
      <c r="A196" s="186"/>
      <c r="B196" s="191">
        <v>40463</v>
      </c>
      <c r="C196" s="180">
        <v>147.755</v>
      </c>
      <c r="D196" s="189">
        <v>0.21162790697674419</v>
      </c>
      <c r="E196" s="189">
        <v>7.8626799557032119E-3</v>
      </c>
    </row>
    <row r="197" spans="1:5" s="183" customFormat="1">
      <c r="A197" s="186"/>
      <c r="B197" s="191">
        <v>40464</v>
      </c>
      <c r="C197" s="180">
        <v>147.76</v>
      </c>
      <c r="D197" s="189">
        <v>0.10439068100358423</v>
      </c>
      <c r="E197" s="189">
        <v>3.569295101553166E-2</v>
      </c>
    </row>
    <row r="198" spans="1:5" s="183" customFormat="1">
      <c r="A198" s="186"/>
      <c r="B198" s="191">
        <v>40465</v>
      </c>
      <c r="C198" s="180">
        <v>147.59</v>
      </c>
      <c r="D198" s="189">
        <v>-7.1565366394516685E-3</v>
      </c>
      <c r="E198" s="189">
        <v>-7.1565366394516685E-3</v>
      </c>
    </row>
    <row r="199" spans="1:5" s="183" customFormat="1">
      <c r="A199" s="186"/>
      <c r="B199" s="191">
        <v>40466</v>
      </c>
      <c r="C199" s="180">
        <v>147.465</v>
      </c>
      <c r="D199" s="189">
        <v>6.0210293303818482E-2</v>
      </c>
      <c r="E199" s="189">
        <v>0.12927504150525734</v>
      </c>
    </row>
    <row r="200" spans="1:5" s="183" customFormat="1">
      <c r="A200" s="186"/>
      <c r="B200" s="191">
        <v>40469</v>
      </c>
      <c r="C200" s="180">
        <v>147.565</v>
      </c>
      <c r="D200" s="189">
        <v>-3.0953066513101065E-3</v>
      </c>
      <c r="E200" s="189">
        <v>-3.0953066513101065E-3</v>
      </c>
    </row>
    <row r="201" spans="1:5" s="183" customFormat="1">
      <c r="A201" s="186"/>
      <c r="B201" s="191">
        <v>40470</v>
      </c>
      <c r="C201" s="180">
        <v>147.58000000000001</v>
      </c>
      <c r="D201" s="189">
        <v>4.3460476531342676E-2</v>
      </c>
      <c r="E201" s="189">
        <v>4.3460476531342676E-2</v>
      </c>
    </row>
    <row r="202" spans="1:5" s="183" customFormat="1">
      <c r="A202" s="186"/>
      <c r="B202" s="191">
        <v>40471</v>
      </c>
      <c r="C202" s="180">
        <v>147.58500000000001</v>
      </c>
      <c r="D202" s="189">
        <v>0.13366431162879511</v>
      </c>
      <c r="E202" s="189">
        <v>0.13366431162879511</v>
      </c>
    </row>
    <row r="203" spans="1:5" s="183" customFormat="1">
      <c r="A203" s="186"/>
      <c r="B203" s="191">
        <v>40472</v>
      </c>
      <c r="C203" s="180">
        <v>147.68</v>
      </c>
      <c r="D203" s="189">
        <v>0</v>
      </c>
      <c r="E203" s="189">
        <v>0</v>
      </c>
    </row>
    <row r="204" spans="1:5" s="183" customFormat="1">
      <c r="A204" s="186"/>
      <c r="B204" s="191">
        <v>40473</v>
      </c>
      <c r="C204" s="180">
        <v>147.52000000000001</v>
      </c>
      <c r="D204" s="189">
        <v>-1.9890525017346387E-2</v>
      </c>
      <c r="E204" s="189">
        <v>-1.9890525017346387E-2</v>
      </c>
    </row>
    <row r="205" spans="1:5" s="183" customFormat="1">
      <c r="A205" s="186"/>
      <c r="B205" s="191">
        <v>40476</v>
      </c>
      <c r="C205" s="180">
        <v>147.58000000000001</v>
      </c>
      <c r="D205" s="189">
        <v>-3.6977726015431651E-2</v>
      </c>
      <c r="E205" s="189">
        <v>-3.6977726015431651E-2</v>
      </c>
    </row>
    <row r="206" spans="1:5" s="183" customFormat="1">
      <c r="A206" s="186"/>
      <c r="B206" s="191">
        <v>40477</v>
      </c>
      <c r="C206" s="180">
        <v>147.625</v>
      </c>
      <c r="D206" s="189">
        <v>0.44022850694689331</v>
      </c>
      <c r="E206" s="189">
        <v>0.44022850694689331</v>
      </c>
    </row>
    <row r="207" spans="1:5" s="183" customFormat="1">
      <c r="A207" s="186"/>
      <c r="B207" s="191">
        <v>40478</v>
      </c>
      <c r="C207" s="180">
        <v>147.54499999999999</v>
      </c>
      <c r="D207" s="189">
        <v>-9.9560560285635813E-2</v>
      </c>
      <c r="E207" s="189">
        <v>-9.9560560285635813E-2</v>
      </c>
    </row>
    <row r="208" spans="1:5" s="183" customFormat="1">
      <c r="A208" s="186"/>
      <c r="B208" s="191">
        <v>40479</v>
      </c>
      <c r="C208" s="180">
        <v>147.57499999999999</v>
      </c>
      <c r="D208" s="189">
        <v>-7.2037914691943122E-2</v>
      </c>
      <c r="E208" s="189">
        <v>-7.2037914691943122E-2</v>
      </c>
    </row>
    <row r="209" spans="1:5" s="183" customFormat="1">
      <c r="A209" s="186"/>
      <c r="B209" s="191">
        <v>40480</v>
      </c>
      <c r="C209" s="180">
        <v>147.52000000000001</v>
      </c>
      <c r="D209" s="189">
        <v>-5.2681572409761804E-2</v>
      </c>
      <c r="E209" s="189">
        <v>-5.2681572409761804E-2</v>
      </c>
    </row>
    <row r="210" spans="1:5" s="183" customFormat="1">
      <c r="A210" s="186"/>
      <c r="B210" s="191">
        <v>40483</v>
      </c>
      <c r="C210" s="180">
        <v>147.55000000000001</v>
      </c>
      <c r="D210" s="189">
        <v>-1.1452735441811294E-2</v>
      </c>
      <c r="E210" s="189">
        <v>-1.1452735441811294E-2</v>
      </c>
    </row>
    <row r="211" spans="1:5" s="183" customFormat="1">
      <c r="A211" s="186"/>
      <c r="B211" s="191">
        <v>40484</v>
      </c>
      <c r="C211" s="180">
        <v>147.55000000000001</v>
      </c>
      <c r="D211" s="189">
        <v>2.5248756218905474E-2</v>
      </c>
      <c r="E211" s="189">
        <v>2.5248756218905474E-2</v>
      </c>
    </row>
    <row r="212" spans="1:5" s="183" customFormat="1">
      <c r="A212" s="186"/>
      <c r="B212" s="191">
        <v>40485</v>
      </c>
      <c r="C212" s="180">
        <v>147.59</v>
      </c>
      <c r="D212" s="189">
        <v>0.15299666398251466</v>
      </c>
      <c r="E212" s="189">
        <v>0.15299666398251466</v>
      </c>
    </row>
    <row r="213" spans="1:5" s="183" customFormat="1">
      <c r="A213" s="186"/>
      <c r="B213" s="191">
        <v>40486</v>
      </c>
      <c r="C213" s="180">
        <v>147.51499999999999</v>
      </c>
      <c r="D213" s="189">
        <v>-3.9912917271407835E-3</v>
      </c>
      <c r="E213" s="189">
        <v>-3.9912917271407835E-3</v>
      </c>
    </row>
    <row r="214" spans="1:5" s="183" customFormat="1">
      <c r="A214" s="186"/>
      <c r="B214" s="191">
        <v>40487</v>
      </c>
      <c r="C214" s="180">
        <v>147.5</v>
      </c>
      <c r="D214" s="189">
        <v>0.16546085949934886</v>
      </c>
      <c r="E214" s="189">
        <v>0.16546085949934886</v>
      </c>
    </row>
    <row r="215" spans="1:5" s="183" customFormat="1">
      <c r="A215" s="186"/>
      <c r="B215" s="191">
        <v>40490</v>
      </c>
      <c r="C215" s="180">
        <v>147.60499999999999</v>
      </c>
      <c r="D215" s="189">
        <v>0.10327602230483271</v>
      </c>
      <c r="E215" s="189">
        <v>0.10327602230483271</v>
      </c>
    </row>
    <row r="216" spans="1:5" s="183" customFormat="1">
      <c r="A216" s="186"/>
      <c r="B216" s="191">
        <v>40491</v>
      </c>
      <c r="C216" s="180">
        <v>147.63499999999999</v>
      </c>
      <c r="D216" s="189">
        <v>3.1577617784514338E-2</v>
      </c>
      <c r="E216" s="189">
        <v>3.1577617784514338E-2</v>
      </c>
    </row>
    <row r="217" spans="1:5" s="183" customFormat="1">
      <c r="A217" s="186"/>
      <c r="B217" s="191">
        <v>40492</v>
      </c>
      <c r="C217" s="180">
        <v>147.62</v>
      </c>
      <c r="D217" s="189">
        <v>-5.3198563638781756E-4</v>
      </c>
      <c r="E217" s="189">
        <v>-5.3198563638781756E-4</v>
      </c>
    </row>
    <row r="218" spans="1:5" s="183" customFormat="1">
      <c r="A218" s="186"/>
      <c r="B218" s="191">
        <v>40493</v>
      </c>
      <c r="C218" s="180">
        <v>147.62</v>
      </c>
      <c r="D218" s="189">
        <v>9.1081593927893733E-3</v>
      </c>
      <c r="E218" s="189">
        <v>9.1081593927893733E-3</v>
      </c>
    </row>
    <row r="219" spans="1:5" s="183" customFormat="1">
      <c r="A219" s="186"/>
      <c r="B219" s="191">
        <v>40494</v>
      </c>
      <c r="C219" s="180">
        <v>147.55000000000001</v>
      </c>
      <c r="D219" s="189">
        <v>0.25896290138210537</v>
      </c>
      <c r="E219" s="189">
        <v>0.25896290138210537</v>
      </c>
    </row>
    <row r="220" spans="1:5" s="183" customFormat="1">
      <c r="A220" s="186"/>
      <c r="B220" s="191">
        <v>40497</v>
      </c>
      <c r="C220" s="180">
        <v>147.58000000000001</v>
      </c>
      <c r="D220" s="189">
        <v>1.8322475570032574E-2</v>
      </c>
      <c r="E220" s="189">
        <v>1.8322475570032574E-2</v>
      </c>
    </row>
    <row r="221" spans="1:5" s="183" customFormat="1">
      <c r="A221" s="186"/>
      <c r="B221" s="191">
        <v>40499</v>
      </c>
      <c r="C221" s="180">
        <v>147.55000000000001</v>
      </c>
      <c r="D221" s="189">
        <v>7.950419431576311E-2</v>
      </c>
      <c r="E221" s="189">
        <v>7.950419431576311E-2</v>
      </c>
    </row>
    <row r="222" spans="1:5" s="183" customFormat="1">
      <c r="A222" s="186"/>
      <c r="B222" s="191">
        <v>40500</v>
      </c>
      <c r="C222" s="180">
        <v>147.52000000000001</v>
      </c>
      <c r="D222" s="189">
        <v>0.11821486774476621</v>
      </c>
      <c r="E222" s="189">
        <v>0.19343111445405542</v>
      </c>
    </row>
    <row r="223" spans="1:5" s="183" customFormat="1">
      <c r="A223" s="186"/>
      <c r="B223" s="191">
        <v>40501</v>
      </c>
      <c r="C223" s="180">
        <v>147.535</v>
      </c>
      <c r="D223" s="189">
        <v>-6.4404377608062363E-2</v>
      </c>
      <c r="E223" s="189">
        <v>1.7478938666246752E-2</v>
      </c>
    </row>
    <row r="224" spans="1:5" s="183" customFormat="1">
      <c r="A224" s="186"/>
      <c r="B224" s="191">
        <v>40504</v>
      </c>
      <c r="C224" s="180">
        <v>147.44999999999999</v>
      </c>
      <c r="D224" s="189">
        <v>-8.4839650145772591E-2</v>
      </c>
      <c r="E224" s="189">
        <v>1.4285714285714285E-2</v>
      </c>
    </row>
    <row r="225" spans="1:5" s="183" customFormat="1">
      <c r="A225" s="186"/>
      <c r="B225" s="191">
        <v>40505</v>
      </c>
      <c r="C225" s="180">
        <v>147.47</v>
      </c>
      <c r="D225" s="189">
        <v>-0.38383707355039565</v>
      </c>
      <c r="E225" s="189">
        <v>-1.8290310027240887E-2</v>
      </c>
    </row>
    <row r="226" spans="1:5" s="183" customFormat="1">
      <c r="A226" s="186"/>
      <c r="B226" s="191">
        <v>40506</v>
      </c>
      <c r="C226" s="180">
        <v>147.44499999999999</v>
      </c>
      <c r="D226" s="189">
        <v>-0.23307944764381697</v>
      </c>
      <c r="E226" s="189">
        <v>-2.0806241872561769E-2</v>
      </c>
    </row>
    <row r="227" spans="1:5" s="183" customFormat="1">
      <c r="A227" s="186"/>
      <c r="B227" s="191">
        <v>40507</v>
      </c>
      <c r="C227" s="180">
        <v>147.46</v>
      </c>
      <c r="D227" s="189">
        <v>-9.9767209843698037E-4</v>
      </c>
      <c r="E227" s="189">
        <v>-9.9767209843698037E-4</v>
      </c>
    </row>
    <row r="228" spans="1:5" s="183" customFormat="1">
      <c r="A228" s="186"/>
      <c r="B228" s="191">
        <v>40508</v>
      </c>
      <c r="C228" s="180">
        <v>147.49</v>
      </c>
      <c r="D228" s="189">
        <v>-5.1442630284052784E-2</v>
      </c>
      <c r="E228" s="189">
        <v>-5.1442630284052784E-2</v>
      </c>
    </row>
    <row r="229" spans="1:5" s="183" customFormat="1">
      <c r="A229" s="186"/>
      <c r="B229" s="191">
        <v>40511</v>
      </c>
      <c r="C229" s="180">
        <v>147.51</v>
      </c>
      <c r="D229" s="189">
        <v>1.9119153294639809E-2</v>
      </c>
      <c r="E229" s="189">
        <v>1.9119153294639809E-2</v>
      </c>
    </row>
    <row r="230" spans="1:5" s="183" customFormat="1">
      <c r="A230" s="186"/>
      <c r="B230" s="191">
        <v>40512</v>
      </c>
      <c r="C230" s="180">
        <v>147.59</v>
      </c>
      <c r="D230" s="189">
        <v>-4.701627486437613E-2</v>
      </c>
      <c r="E230" s="189">
        <v>-4.701627486437613E-2</v>
      </c>
    </row>
    <row r="231" spans="1:5" s="183" customFormat="1">
      <c r="A231" s="186"/>
      <c r="B231" s="191">
        <v>40513</v>
      </c>
      <c r="C231" s="180">
        <v>147.61000000000001</v>
      </c>
      <c r="D231" s="189">
        <v>-1.2902290518991012E-2</v>
      </c>
      <c r="E231" s="189">
        <v>-1.2902290518991012E-2</v>
      </c>
    </row>
    <row r="232" spans="1:5" s="183" customFormat="1">
      <c r="A232" s="186"/>
      <c r="B232" s="191">
        <v>40514</v>
      </c>
      <c r="C232" s="180">
        <v>147.6</v>
      </c>
      <c r="D232" s="189">
        <v>-6.7162046298942554E-2</v>
      </c>
      <c r="E232" s="189">
        <v>-6.7162046298942554E-2</v>
      </c>
    </row>
    <row r="233" spans="1:5" s="183" customFormat="1">
      <c r="A233" s="186"/>
      <c r="B233" s="191">
        <v>40515</v>
      </c>
      <c r="C233" s="180">
        <v>147.565</v>
      </c>
      <c r="D233" s="189">
        <v>-7.8742560659240041E-2</v>
      </c>
      <c r="E233" s="189">
        <v>-7.8742560659240041E-2</v>
      </c>
    </row>
    <row r="234" spans="1:5" s="183" customFormat="1">
      <c r="A234" s="186"/>
      <c r="B234" s="191">
        <v>40518</v>
      </c>
      <c r="C234" s="180">
        <v>147.5</v>
      </c>
      <c r="D234" s="189">
        <v>-1.2966553484206535E-2</v>
      </c>
      <c r="E234" s="189">
        <v>-1.2966553484206535E-2</v>
      </c>
    </row>
    <row r="235" spans="1:5" s="183" customFormat="1">
      <c r="A235" s="186"/>
      <c r="B235" s="191">
        <v>40519</v>
      </c>
      <c r="C235" s="180">
        <v>147.495</v>
      </c>
      <c r="D235" s="189">
        <v>1.4854682454251884E-2</v>
      </c>
      <c r="E235" s="189">
        <v>1.4854682454251884E-2</v>
      </c>
    </row>
    <row r="236" spans="1:5" s="183" customFormat="1">
      <c r="A236" s="186"/>
      <c r="B236" s="191">
        <v>40520</v>
      </c>
      <c r="C236" s="180">
        <v>147.48500000000001</v>
      </c>
      <c r="D236" s="189">
        <v>2.6759401155251678E-2</v>
      </c>
      <c r="E236" s="189">
        <v>2.6759401155251678E-2</v>
      </c>
    </row>
    <row r="237" spans="1:5" s="183" customFormat="1">
      <c r="A237" s="186"/>
      <c r="B237" s="191">
        <v>40521</v>
      </c>
      <c r="C237" s="180">
        <v>147.495</v>
      </c>
      <c r="D237" s="189">
        <v>-0.1245136186770428</v>
      </c>
      <c r="E237" s="189">
        <v>-0.1245136186770428</v>
      </c>
    </row>
    <row r="238" spans="1:5" s="183" customFormat="1">
      <c r="A238" s="186"/>
      <c r="B238" s="191">
        <v>40522</v>
      </c>
      <c r="C238" s="180">
        <v>147.58500000000001</v>
      </c>
      <c r="D238" s="189">
        <v>-0.06</v>
      </c>
      <c r="E238" s="189">
        <v>-0.06</v>
      </c>
    </row>
    <row r="239" spans="1:5" s="183" customFormat="1">
      <c r="A239" s="186"/>
      <c r="B239" s="191">
        <v>40525</v>
      </c>
      <c r="C239" s="180">
        <v>147.51499999999999</v>
      </c>
      <c r="D239" s="189">
        <v>-0.31268791340950092</v>
      </c>
      <c r="E239" s="189">
        <v>-0.16922944764195516</v>
      </c>
    </row>
    <row r="240" spans="1:5" s="183" customFormat="1">
      <c r="A240" s="186"/>
      <c r="B240" s="191">
        <v>40526</v>
      </c>
      <c r="C240" s="180">
        <v>147.44</v>
      </c>
      <c r="D240" s="189">
        <v>-0.18583525789068514</v>
      </c>
      <c r="E240" s="189">
        <v>-0.15196304849884526</v>
      </c>
    </row>
    <row r="241" spans="1:5" s="183" customFormat="1">
      <c r="A241" s="186"/>
      <c r="B241" s="191">
        <v>40527</v>
      </c>
      <c r="C241" s="180">
        <v>147.44499999999999</v>
      </c>
      <c r="D241" s="189">
        <v>8.4550345887778634E-3</v>
      </c>
      <c r="E241" s="189">
        <v>8.4550345887778634E-3</v>
      </c>
    </row>
    <row r="242" spans="1:5" s="183" customFormat="1">
      <c r="A242" s="186"/>
      <c r="B242" s="191">
        <v>40532</v>
      </c>
      <c r="C242" s="180">
        <v>147.45500000000001</v>
      </c>
      <c r="D242" s="189">
        <v>7.0756720674798226E-2</v>
      </c>
      <c r="E242" s="189">
        <v>7.0756720674798226E-2</v>
      </c>
    </row>
    <row r="243" spans="1:5" s="183" customFormat="1">
      <c r="A243" s="186"/>
      <c r="B243" s="191">
        <v>40533</v>
      </c>
      <c r="C243" s="180">
        <v>147.41999999999999</v>
      </c>
      <c r="D243" s="189">
        <v>-9.0809025866813428E-2</v>
      </c>
      <c r="E243" s="189">
        <v>-2.720339649343502E-2</v>
      </c>
    </row>
    <row r="244" spans="1:5" s="183" customFormat="1">
      <c r="A244" s="186"/>
      <c r="B244" s="191">
        <v>40534</v>
      </c>
      <c r="C244" s="180">
        <v>147.41</v>
      </c>
      <c r="D244" s="189">
        <v>-0.20549714074893932</v>
      </c>
      <c r="E244" s="189">
        <v>-3.4726065301604866E-2</v>
      </c>
    </row>
    <row r="245" spans="1:5" s="183" customFormat="1">
      <c r="A245" s="186"/>
      <c r="B245" s="191">
        <v>40535</v>
      </c>
      <c r="C245" s="180">
        <v>147.4</v>
      </c>
      <c r="D245" s="189">
        <v>-0.19383015893306063</v>
      </c>
      <c r="E245" s="189">
        <v>-2.9400485747155822E-3</v>
      </c>
    </row>
    <row r="246" spans="1:5" s="183" customFormat="1">
      <c r="A246" s="186"/>
      <c r="B246" s="191">
        <v>40536</v>
      </c>
      <c r="C246" s="180">
        <v>147.33000000000001</v>
      </c>
      <c r="D246" s="189">
        <v>-0.20028045863235172</v>
      </c>
      <c r="E246" s="189">
        <v>-9.1396519013445518E-2</v>
      </c>
    </row>
    <row r="247" spans="1:5" s="183" customFormat="1">
      <c r="A247" s="186"/>
      <c r="B247" s="191">
        <v>40539</v>
      </c>
      <c r="C247" s="180">
        <v>147.49</v>
      </c>
      <c r="D247" s="189">
        <v>-5.6772653652715027E-2</v>
      </c>
      <c r="E247" s="189">
        <v>-5.6772653652715027E-2</v>
      </c>
    </row>
    <row r="248" spans="1:5" s="183" customFormat="1">
      <c r="A248" s="186"/>
      <c r="B248" s="191">
        <v>40540</v>
      </c>
      <c r="C248" s="180">
        <v>147.51499999999999</v>
      </c>
      <c r="D248" s="189">
        <v>-1.0424003380757853E-2</v>
      </c>
      <c r="E248" s="189">
        <v>-1.0424003380757853E-2</v>
      </c>
    </row>
    <row r="249" spans="1:5" s="183" customFormat="1">
      <c r="A249" s="186"/>
      <c r="B249" s="191">
        <v>40541</v>
      </c>
      <c r="C249" s="180">
        <v>147.5</v>
      </c>
      <c r="D249" s="189">
        <v>1.6241923905240489E-2</v>
      </c>
      <c r="E249" s="189">
        <v>1.6241923905240489E-2</v>
      </c>
    </row>
    <row r="250" spans="1:5" s="183" customFormat="1">
      <c r="A250" s="186"/>
      <c r="B250" s="191">
        <v>40542</v>
      </c>
      <c r="C250" s="180">
        <v>147.49</v>
      </c>
      <c r="D250" s="189">
        <v>-6.3904569176696129E-4</v>
      </c>
      <c r="E250" s="189">
        <v>-6.3904569176696129E-4</v>
      </c>
    </row>
    <row r="251" spans="1:5" s="183" customFormat="1">
      <c r="A251" s="186"/>
      <c r="B251" s="191">
        <v>40543</v>
      </c>
      <c r="C251" s="180">
        <v>147.51499999999999</v>
      </c>
      <c r="D251" s="189">
        <v>-1.8429954508340139E-2</v>
      </c>
      <c r="E251" s="189">
        <v>-1.8429954508340139E-2</v>
      </c>
    </row>
    <row r="252" spans="1:5" s="183" customFormat="1">
      <c r="A252" s="186"/>
      <c r="B252" s="191">
        <v>40548</v>
      </c>
      <c r="C252" s="180">
        <v>147.13499999999999</v>
      </c>
      <c r="D252" s="189">
        <v>-0.23335280373831777</v>
      </c>
      <c r="E252" s="189">
        <v>-1.4310747663551402E-2</v>
      </c>
    </row>
    <row r="253" spans="1:5" s="183" customFormat="1">
      <c r="A253" s="186"/>
      <c r="B253" s="191">
        <v>40549</v>
      </c>
      <c r="C253" s="180">
        <v>147.125</v>
      </c>
      <c r="D253" s="189">
        <v>0</v>
      </c>
      <c r="E253" s="189">
        <v>7.0871722182849041E-3</v>
      </c>
    </row>
    <row r="254" spans="1:5" s="183" customFormat="1">
      <c r="A254" s="186"/>
      <c r="B254" s="191">
        <v>40553</v>
      </c>
      <c r="C254" s="180">
        <v>147.32499999999999</v>
      </c>
      <c r="D254" s="189">
        <v>-9.2028784943260444E-2</v>
      </c>
      <c r="E254" s="189">
        <v>-9.2028784943260444E-2</v>
      </c>
    </row>
    <row r="255" spans="1:5" s="183" customFormat="1">
      <c r="A255" s="186"/>
      <c r="B255" s="191">
        <v>40554</v>
      </c>
      <c r="C255" s="180">
        <v>147.27500000000001</v>
      </c>
      <c r="D255" s="189">
        <v>4.6917046917046915E-2</v>
      </c>
      <c r="E255" s="189">
        <v>4.6917046917046915E-2</v>
      </c>
    </row>
    <row r="256" spans="1:5" s="183" customFormat="1">
      <c r="A256" s="186"/>
      <c r="B256" s="191">
        <v>40555</v>
      </c>
      <c r="C256" s="180">
        <v>147.35</v>
      </c>
      <c r="D256" s="189">
        <v>1.5379415244211594E-2</v>
      </c>
      <c r="E256" s="189">
        <v>1.5379415244211594E-2</v>
      </c>
    </row>
    <row r="257" spans="1:5" s="183" customFormat="1">
      <c r="A257" s="186"/>
      <c r="B257" s="191">
        <v>40556</v>
      </c>
      <c r="C257" s="180">
        <v>147.1</v>
      </c>
      <c r="D257" s="189">
        <v>-0.36735445836403829</v>
      </c>
      <c r="E257" s="189">
        <v>-1.3633014001473839E-2</v>
      </c>
    </row>
    <row r="258" spans="1:5" s="183" customFormat="1">
      <c r="A258" s="186"/>
      <c r="B258" s="191">
        <v>40557</v>
      </c>
      <c r="C258" s="180">
        <v>147.04499999999999</v>
      </c>
      <c r="D258" s="189">
        <v>-0.13189208829139795</v>
      </c>
      <c r="E258" s="189">
        <v>4.9777454809701152E-2</v>
      </c>
    </row>
    <row r="259" spans="1:5" s="183" customFormat="1">
      <c r="A259" s="186"/>
      <c r="B259" s="191">
        <v>40560</v>
      </c>
      <c r="C259" s="180">
        <v>146.995</v>
      </c>
      <c r="D259" s="189">
        <v>-0.67039800995024879</v>
      </c>
      <c r="E259" s="189">
        <v>6.2189054726368158E-4</v>
      </c>
    </row>
    <row r="260" spans="1:5" s="183" customFormat="1">
      <c r="A260" s="186"/>
      <c r="B260" s="191">
        <v>40561</v>
      </c>
      <c r="C260" s="180">
        <v>147.005</v>
      </c>
      <c r="D260" s="189">
        <v>-2.421893921046258E-3</v>
      </c>
      <c r="E260" s="189">
        <v>-2.421893921046258E-3</v>
      </c>
    </row>
    <row r="261" spans="1:5" s="183" customFormat="1">
      <c r="A261" s="186"/>
      <c r="B261" s="191">
        <v>40562</v>
      </c>
      <c r="C261" s="180">
        <v>146.94999999999999</v>
      </c>
      <c r="D261" s="189">
        <v>-0.46622773044151822</v>
      </c>
      <c r="E261" s="189">
        <v>1.4329976762199844E-2</v>
      </c>
    </row>
    <row r="262" spans="1:5" s="183" customFormat="1">
      <c r="A262" s="186"/>
      <c r="B262" s="191">
        <v>40563</v>
      </c>
      <c r="C262" s="180">
        <v>146.88499999999999</v>
      </c>
      <c r="D262" s="189">
        <v>-0.25529617014206196</v>
      </c>
      <c r="E262" s="189">
        <v>6.3720196062141729E-2</v>
      </c>
    </row>
    <row r="263" spans="1:5" s="183" customFormat="1">
      <c r="A263" s="186"/>
      <c r="B263" s="191">
        <v>40564</v>
      </c>
      <c r="C263" s="180">
        <v>146.97999999999999</v>
      </c>
      <c r="D263" s="189">
        <v>-5.3882438316400577E-2</v>
      </c>
      <c r="E263" s="189">
        <v>-5.3882438316400577E-2</v>
      </c>
    </row>
    <row r="264" spans="1:5" s="183" customFormat="1">
      <c r="A264" s="186"/>
      <c r="B264" s="191">
        <v>40567</v>
      </c>
      <c r="C264" s="180">
        <v>146.85</v>
      </c>
      <c r="D264" s="189">
        <v>-0.31058749110460981</v>
      </c>
      <c r="E264" s="189">
        <v>9.6465564956116079E-3</v>
      </c>
    </row>
    <row r="265" spans="1:5" s="183" customFormat="1">
      <c r="A265" s="186"/>
      <c r="B265" s="191">
        <v>40568</v>
      </c>
      <c r="C265" s="180">
        <v>146.80500000000001</v>
      </c>
      <c r="D265" s="189">
        <v>-0.26860927152317882</v>
      </c>
      <c r="E265" s="189">
        <v>6.0044150110375276E-3</v>
      </c>
    </row>
    <row r="266" spans="1:5" s="183" customFormat="1">
      <c r="A266" s="186"/>
      <c r="B266" s="191">
        <v>40569</v>
      </c>
      <c r="C266" s="180">
        <v>146.80500000000001</v>
      </c>
      <c r="D266" s="189">
        <v>1.7556279201472461E-2</v>
      </c>
      <c r="E266" s="189">
        <v>3.1006654396148945E-2</v>
      </c>
    </row>
    <row r="267" spans="1:5" s="183" customFormat="1">
      <c r="A267" s="186"/>
      <c r="B267" s="191">
        <v>40570</v>
      </c>
      <c r="C267" s="180">
        <v>146.77500000000001</v>
      </c>
      <c r="D267" s="189">
        <v>-0.29090372120496161</v>
      </c>
      <c r="E267" s="189">
        <v>1.4176018901358535E-2</v>
      </c>
    </row>
    <row r="268" spans="1:5" s="183" customFormat="1">
      <c r="A268" s="186"/>
      <c r="B268" s="191">
        <v>40571</v>
      </c>
      <c r="C268" s="180">
        <v>146.815</v>
      </c>
      <c r="D268" s="189">
        <v>-8.1849511774842038E-3</v>
      </c>
      <c r="E268" s="189">
        <v>9.9080987937966679E-3</v>
      </c>
    </row>
    <row r="269" spans="1:5" s="183" customFormat="1">
      <c r="A269" s="186"/>
      <c r="B269" s="191">
        <v>40574</v>
      </c>
      <c r="C269" s="180">
        <v>146.91999999999999</v>
      </c>
      <c r="D269" s="189">
        <v>3.5943713673906391E-2</v>
      </c>
      <c r="E269" s="189">
        <v>3.5943713673906391E-2</v>
      </c>
    </row>
    <row r="270" spans="1:5" s="183" customFormat="1">
      <c r="A270" s="186"/>
      <c r="B270" s="191">
        <v>40575</v>
      </c>
      <c r="C270" s="180">
        <v>147.03</v>
      </c>
      <c r="D270" s="189">
        <v>1.2563884156729131E-2</v>
      </c>
      <c r="E270" s="189">
        <v>1.2563884156729131E-2</v>
      </c>
    </row>
    <row r="271" spans="1:5" s="183" customFormat="1">
      <c r="A271" s="186"/>
      <c r="B271" s="191">
        <v>40576</v>
      </c>
      <c r="C271" s="180">
        <v>146.99</v>
      </c>
      <c r="D271" s="189">
        <v>3.2944277108433737E-3</v>
      </c>
      <c r="E271" s="189">
        <v>3.2944277108433737E-3</v>
      </c>
    </row>
    <row r="272" spans="1:5" s="183" customFormat="1">
      <c r="A272" s="186"/>
      <c r="B272" s="191">
        <v>40577</v>
      </c>
      <c r="C272" s="180">
        <v>147.035</v>
      </c>
      <c r="D272" s="189">
        <v>-6.9198419778259204E-2</v>
      </c>
      <c r="E272" s="189">
        <v>5.7346756722314257E-3</v>
      </c>
    </row>
    <row r="273" spans="1:5" s="183" customFormat="1">
      <c r="A273" s="186"/>
      <c r="B273" s="191">
        <v>40578</v>
      </c>
      <c r="C273" s="180">
        <v>147.05000000000001</v>
      </c>
      <c r="D273" s="189">
        <v>-2.408912978018669E-2</v>
      </c>
      <c r="E273" s="189">
        <v>-5.1189400782896714E-3</v>
      </c>
    </row>
    <row r="274" spans="1:5" s="183" customFormat="1">
      <c r="A274" s="186"/>
      <c r="B274" s="191">
        <v>40581</v>
      </c>
      <c r="C274" s="180">
        <v>147.02000000000001</v>
      </c>
      <c r="D274" s="189">
        <v>-1.8294758339006126E-2</v>
      </c>
      <c r="E274" s="189">
        <v>1.4380530973451327E-2</v>
      </c>
    </row>
    <row r="275" spans="1:5" s="183" customFormat="1">
      <c r="A275" s="186"/>
      <c r="B275" s="191">
        <v>40582</v>
      </c>
      <c r="C275" s="180">
        <v>146.86500000000001</v>
      </c>
      <c r="D275" s="189">
        <v>-0.45023213679085039</v>
      </c>
      <c r="E275" s="189">
        <v>-3.1253538670592232E-2</v>
      </c>
    </row>
    <row r="276" spans="1:5" s="183" customFormat="1">
      <c r="A276" s="186"/>
      <c r="B276" s="191">
        <v>40583</v>
      </c>
      <c r="C276" s="180">
        <v>146.745</v>
      </c>
      <c r="D276" s="189">
        <v>-0.49065387094463941</v>
      </c>
      <c r="E276" s="189">
        <v>1.7832843944711022E-2</v>
      </c>
    </row>
    <row r="277" spans="1:5" s="183" customFormat="1">
      <c r="A277" s="186"/>
      <c r="B277" s="191">
        <v>40584</v>
      </c>
      <c r="C277" s="180">
        <v>146.70500000000001</v>
      </c>
      <c r="D277" s="189">
        <v>-0.411917579357713</v>
      </c>
      <c r="E277" s="189">
        <v>-2.2090217189530352E-2</v>
      </c>
    </row>
    <row r="278" spans="1:5" s="183" customFormat="1">
      <c r="A278" s="186"/>
      <c r="B278" s="191">
        <v>40585</v>
      </c>
      <c r="C278" s="180">
        <v>146.72</v>
      </c>
      <c r="D278" s="189">
        <v>-2.7593582887700533E-2</v>
      </c>
      <c r="E278" s="189">
        <v>-2.7593582887700533E-2</v>
      </c>
    </row>
    <row r="279" spans="1:5" s="183" customFormat="1">
      <c r="A279" s="186"/>
      <c r="B279" s="191">
        <v>40588</v>
      </c>
      <c r="C279" s="180">
        <v>146.71</v>
      </c>
      <c r="D279" s="189">
        <v>0.22921539442908781</v>
      </c>
      <c r="E279" s="189">
        <v>0.22921539442908781</v>
      </c>
    </row>
    <row r="280" spans="1:5" s="183" customFormat="1">
      <c r="A280" s="186"/>
      <c r="B280" s="191">
        <v>40589</v>
      </c>
      <c r="C280" s="180">
        <v>146.61500000000001</v>
      </c>
      <c r="D280" s="189">
        <v>-0.23457131023056743</v>
      </c>
      <c r="E280" s="189">
        <v>5.5501863868562748E-2</v>
      </c>
    </row>
    <row r="281" spans="1:5" s="183" customFormat="1">
      <c r="A281" s="186"/>
      <c r="B281" s="191">
        <v>40590</v>
      </c>
      <c r="C281" s="180">
        <v>146.655</v>
      </c>
      <c r="D281" s="189">
        <v>-6.9420927869962748E-2</v>
      </c>
      <c r="E281" s="189">
        <v>2.2124393272378372E-2</v>
      </c>
    </row>
    <row r="282" spans="1:5" s="183" customFormat="1">
      <c r="A282" s="186"/>
      <c r="B282" s="191">
        <v>40591</v>
      </c>
      <c r="C282" s="180">
        <v>146.57</v>
      </c>
      <c r="D282" s="189">
        <v>-0.52796156983594666</v>
      </c>
      <c r="E282" s="189">
        <v>-3.58016858515363E-2</v>
      </c>
    </row>
    <row r="283" spans="1:5" s="183" customFormat="1">
      <c r="A283" s="186"/>
      <c r="B283" s="191">
        <v>40592</v>
      </c>
      <c r="C283" s="180">
        <v>146.495</v>
      </c>
      <c r="D283" s="189">
        <v>-0.30138900304101257</v>
      </c>
      <c r="E283" s="189">
        <v>1.8328264979041671E-2</v>
      </c>
    </row>
    <row r="284" spans="1:5" s="183" customFormat="1">
      <c r="A284" s="186"/>
      <c r="B284" s="191">
        <v>40595</v>
      </c>
      <c r="C284" s="180">
        <v>146.47999999999999</v>
      </c>
      <c r="D284" s="189">
        <v>0.13138156302927656</v>
      </c>
      <c r="E284" s="189">
        <v>0.13138156302927656</v>
      </c>
    </row>
    <row r="285" spans="1:5" s="183" customFormat="1">
      <c r="A285" s="186"/>
      <c r="B285" s="191">
        <v>40596</v>
      </c>
      <c r="C285" s="180">
        <v>146.44999999999999</v>
      </c>
      <c r="D285" s="189">
        <v>-0.18076319916361736</v>
      </c>
      <c r="E285" s="189">
        <v>7.4228959749085208E-3</v>
      </c>
    </row>
    <row r="286" spans="1:5" s="183" customFormat="1">
      <c r="A286" s="186"/>
      <c r="B286" s="191">
        <v>40597</v>
      </c>
      <c r="C286" s="180">
        <v>146.44</v>
      </c>
      <c r="D286" s="189">
        <v>-0.28671274961597543</v>
      </c>
      <c r="E286" s="189">
        <v>3.6098310291858681E-3</v>
      </c>
    </row>
    <row r="287" spans="1:5" s="183" customFormat="1">
      <c r="A287" s="186"/>
      <c r="B287" s="191">
        <v>40598</v>
      </c>
      <c r="C287" s="180">
        <v>146.495</v>
      </c>
      <c r="D287" s="189">
        <v>-0.4386339381003202</v>
      </c>
      <c r="E287" s="189">
        <v>4.1622198505869797E-2</v>
      </c>
    </row>
    <row r="288" spans="1:5" s="183" customFormat="1">
      <c r="A288" s="186"/>
      <c r="B288" s="191">
        <v>40599</v>
      </c>
      <c r="C288" s="180">
        <v>146.005</v>
      </c>
      <c r="D288" s="189">
        <v>-4.074952026188057E-2</v>
      </c>
      <c r="E288" s="189">
        <v>-2.9461564510667119E-2</v>
      </c>
    </row>
    <row r="289" spans="1:5" s="183" customFormat="1">
      <c r="A289" s="186"/>
      <c r="B289" s="191">
        <v>40602</v>
      </c>
      <c r="C289" s="180">
        <v>146.01</v>
      </c>
      <c r="D289" s="189">
        <v>-0.17516826071555083</v>
      </c>
      <c r="E289" s="189">
        <v>1.6117605384342898E-2</v>
      </c>
    </row>
    <row r="290" spans="1:5" s="183" customFormat="1">
      <c r="A290" s="186"/>
      <c r="B290" s="191">
        <v>40603</v>
      </c>
      <c r="C290" s="180">
        <v>146.5</v>
      </c>
      <c r="D290" s="189">
        <v>-0.57907041990086972</v>
      </c>
      <c r="E290" s="189">
        <v>1.1970447956607125E-2</v>
      </c>
    </row>
    <row r="291" spans="1:5" s="183" customFormat="1">
      <c r="A291" s="186"/>
      <c r="B291" s="191">
        <v>40604</v>
      </c>
      <c r="C291" s="180">
        <v>146.47499999999999</v>
      </c>
      <c r="D291" s="189">
        <v>-8.2696629213483142E-2</v>
      </c>
      <c r="E291" s="189">
        <v>6.1123595505617981E-2</v>
      </c>
    </row>
    <row r="292" spans="1:5" s="183" customFormat="1">
      <c r="A292" s="186"/>
      <c r="B292" s="191">
        <v>40605</v>
      </c>
      <c r="C292" s="180">
        <v>146.55500000000001</v>
      </c>
      <c r="D292" s="189">
        <v>-0.38728668941979522</v>
      </c>
      <c r="E292" s="189">
        <v>7.3464163822525602E-2</v>
      </c>
    </row>
    <row r="293" spans="1:5" s="183" customFormat="1">
      <c r="A293" s="186"/>
      <c r="B293" s="191">
        <v>40606</v>
      </c>
      <c r="C293" s="180">
        <v>146.47499999999999</v>
      </c>
      <c r="D293" s="189">
        <v>-0.5475202429149798</v>
      </c>
      <c r="E293" s="189">
        <v>-5.1568825910931176E-2</v>
      </c>
    </row>
    <row r="294" spans="1:5" s="183" customFormat="1">
      <c r="A294" s="186"/>
      <c r="B294" s="191">
        <v>40607</v>
      </c>
      <c r="C294" s="180">
        <v>146.44499999999999</v>
      </c>
      <c r="D294" s="189">
        <v>-0.5499260355029586</v>
      </c>
      <c r="E294" s="189">
        <v>1.1464497041420118E-2</v>
      </c>
    </row>
    <row r="295" spans="1:5" s="183" customFormat="1">
      <c r="A295" s="186"/>
      <c r="B295" s="191">
        <v>40611</v>
      </c>
      <c r="C295" s="180">
        <v>146.38999999999999</v>
      </c>
      <c r="D295" s="189">
        <v>-0.11611858319836631</v>
      </c>
      <c r="E295" s="189">
        <v>-0.11449897894514471</v>
      </c>
    </row>
    <row r="296" spans="1:5" s="183" customFormat="1">
      <c r="A296" s="186"/>
      <c r="B296" s="191">
        <v>40612</v>
      </c>
      <c r="C296" s="180">
        <v>146.285</v>
      </c>
      <c r="D296" s="189">
        <v>-0.28177203507152748</v>
      </c>
      <c r="E296" s="189">
        <v>2.0673742501153669E-2</v>
      </c>
    </row>
    <row r="297" spans="1:5" s="183" customFormat="1">
      <c r="A297" s="186"/>
      <c r="B297" s="191">
        <v>40613</v>
      </c>
      <c r="C297" s="180">
        <v>146.33000000000001</v>
      </c>
      <c r="D297" s="189">
        <v>0.10076441973592773</v>
      </c>
      <c r="E297" s="189">
        <v>0.10076441973592773</v>
      </c>
    </row>
    <row r="298" spans="1:5" s="183" customFormat="1">
      <c r="A298" s="186"/>
      <c r="B298" s="191">
        <v>40616</v>
      </c>
      <c r="C298" s="180">
        <v>146.43</v>
      </c>
      <c r="D298" s="189">
        <v>0.23743297587131368</v>
      </c>
      <c r="E298" s="189">
        <v>-6.9202412868632712E-2</v>
      </c>
    </row>
    <row r="299" spans="1:5" s="183" customFormat="1">
      <c r="A299" s="186"/>
      <c r="B299" s="191">
        <v>40617</v>
      </c>
      <c r="C299" s="180">
        <v>146.47</v>
      </c>
      <c r="D299" s="189">
        <v>0.15692532141880186</v>
      </c>
      <c r="E299" s="189">
        <v>-3.5470046503145801E-2</v>
      </c>
    </row>
    <row r="300" spans="1:5" s="183" customFormat="1">
      <c r="A300" s="186"/>
      <c r="B300" s="191">
        <v>40618</v>
      </c>
      <c r="C300" s="180">
        <v>146.27000000000001</v>
      </c>
      <c r="D300" s="189">
        <v>-0.14509959763548755</v>
      </c>
      <c r="E300" s="189">
        <v>3.3729074561621379E-2</v>
      </c>
    </row>
    <row r="301" spans="1:5" s="183" customFormat="1">
      <c r="A301" s="186"/>
      <c r="B301" s="191">
        <v>40619</v>
      </c>
      <c r="C301" s="180">
        <v>146.37</v>
      </c>
      <c r="D301" s="189">
        <v>1.027317300957273E-2</v>
      </c>
      <c r="E301" s="189">
        <v>1.027317300957273E-2</v>
      </c>
    </row>
    <row r="302" spans="1:5" s="183" customFormat="1">
      <c r="A302" s="186"/>
      <c r="B302" s="191">
        <v>40620</v>
      </c>
      <c r="C302" s="180">
        <v>146.33000000000001</v>
      </c>
      <c r="D302" s="189">
        <v>9.5949439816144788E-2</v>
      </c>
      <c r="E302" s="189">
        <v>9.5949439816144788E-2</v>
      </c>
    </row>
    <row r="303" spans="1:5" s="183" customFormat="1">
      <c r="A303" s="186"/>
      <c r="B303" s="191">
        <v>40626</v>
      </c>
      <c r="C303" s="180">
        <v>146.435</v>
      </c>
      <c r="D303" s="189">
        <v>0.54150013941816155</v>
      </c>
      <c r="E303" s="189">
        <v>7.249744400037178E-2</v>
      </c>
    </row>
    <row r="304" spans="1:5" s="183" customFormat="1">
      <c r="A304" s="186"/>
      <c r="B304" s="191">
        <v>40627</v>
      </c>
      <c r="C304" s="180">
        <v>146.215</v>
      </c>
      <c r="D304" s="189">
        <v>-0.14221120186697783</v>
      </c>
      <c r="E304" s="189">
        <v>-2.2607934655775961E-2</v>
      </c>
    </row>
    <row r="305" spans="1:5" s="183" customFormat="1">
      <c r="A305" s="186"/>
      <c r="B305" s="191">
        <v>40630</v>
      </c>
      <c r="C305" s="180">
        <v>146.16999999999999</v>
      </c>
      <c r="D305" s="189">
        <v>0.2032542372881356</v>
      </c>
      <c r="E305" s="189">
        <v>0.2032542372881356</v>
      </c>
    </row>
    <row r="306" spans="1:5" s="183" customFormat="1">
      <c r="A306" s="186"/>
      <c r="B306" s="191">
        <v>40631</v>
      </c>
      <c r="C306" s="180">
        <v>146.19499999999999</v>
      </c>
      <c r="D306" s="189">
        <v>6.8455031166518257E-2</v>
      </c>
      <c r="E306" s="189">
        <v>6.8455031166518257E-2</v>
      </c>
    </row>
    <row r="307" spans="1:5" s="183" customFormat="1">
      <c r="A307" s="186"/>
      <c r="B307" s="191">
        <v>40632</v>
      </c>
      <c r="C307" s="180">
        <v>146.33500000000001</v>
      </c>
      <c r="D307" s="189">
        <v>-0.36538241682862693</v>
      </c>
      <c r="E307" s="189">
        <v>-0.36538241682862693</v>
      </c>
    </row>
    <row r="308" spans="1:5" s="183" customFormat="1">
      <c r="A308" s="186"/>
      <c r="B308" s="191">
        <v>40633</v>
      </c>
      <c r="C308" s="180">
        <v>145.70500000000001</v>
      </c>
      <c r="D308" s="189">
        <v>1.3937282229965157E-2</v>
      </c>
      <c r="E308" s="189">
        <v>1.3937282229965157E-2</v>
      </c>
    </row>
    <row r="309" spans="1:5" s="183" customFormat="1">
      <c r="A309" s="186"/>
      <c r="B309" s="191">
        <v>40634</v>
      </c>
      <c r="C309" s="180">
        <v>146.38999999999999</v>
      </c>
      <c r="D309" s="189">
        <v>-2.5101320434043665E-2</v>
      </c>
      <c r="E309" s="189">
        <v>-2.5101320434043665E-2</v>
      </c>
    </row>
    <row r="310" spans="1:5" s="183" customFormat="1">
      <c r="A310" s="186"/>
      <c r="B310" s="191">
        <v>40637</v>
      </c>
      <c r="C310" s="180">
        <v>146.465</v>
      </c>
      <c r="D310" s="189">
        <v>7.0717967158096612E-2</v>
      </c>
      <c r="E310" s="189">
        <v>7.0717967158096612E-2</v>
      </c>
    </row>
    <row r="311" spans="1:5" s="183" customFormat="1">
      <c r="A311" s="186"/>
      <c r="B311" s="191">
        <v>40638</v>
      </c>
      <c r="C311" s="180">
        <v>146.47</v>
      </c>
      <c r="D311" s="189">
        <v>-8.2030214683275912E-2</v>
      </c>
      <c r="E311" s="189">
        <v>-8.2030214683275912E-2</v>
      </c>
    </row>
    <row r="312" spans="1:5" s="183" customFormat="1">
      <c r="A312" s="186"/>
      <c r="B312" s="191">
        <v>40639</v>
      </c>
      <c r="C312" s="180">
        <v>146.35</v>
      </c>
      <c r="D312" s="189">
        <v>-0.27633191550717323</v>
      </c>
      <c r="E312" s="189">
        <v>4.8302213250666862E-3</v>
      </c>
    </row>
    <row r="313" spans="1:5" s="183" customFormat="1">
      <c r="A313" s="186"/>
      <c r="B313" s="191">
        <v>40640</v>
      </c>
      <c r="C313" s="180">
        <v>146.375</v>
      </c>
      <c r="D313" s="189">
        <v>0.13958333333333334</v>
      </c>
      <c r="E313" s="189">
        <v>0.14479166666666668</v>
      </c>
    </row>
    <row r="314" spans="1:5" s="183" customFormat="1">
      <c r="A314" s="186"/>
      <c r="B314" s="191">
        <v>40641</v>
      </c>
      <c r="C314" s="180">
        <v>146.24</v>
      </c>
      <c r="D314" s="189">
        <v>3.2509537236689333E-2</v>
      </c>
      <c r="E314" s="189">
        <v>6.7341184275999333E-2</v>
      </c>
    </row>
    <row r="315" spans="1:5" s="183" customFormat="1">
      <c r="A315" s="186"/>
      <c r="B315" s="191">
        <v>40644</v>
      </c>
      <c r="C315" s="180">
        <v>146.21</v>
      </c>
      <c r="D315" s="189">
        <v>0.21480435659540137</v>
      </c>
      <c r="E315" s="189">
        <v>0.22488906817265025</v>
      </c>
    </row>
    <row r="316" spans="1:5" s="183" customFormat="1">
      <c r="A316" s="186"/>
      <c r="B316" s="191">
        <v>40645</v>
      </c>
      <c r="C316" s="180">
        <v>146.185</v>
      </c>
      <c r="D316" s="189">
        <v>-0.24043154379655793</v>
      </c>
      <c r="E316" s="189">
        <v>-2.9797071667094787E-2</v>
      </c>
    </row>
    <row r="317" spans="1:5" s="183" customFormat="1">
      <c r="A317" s="186"/>
      <c r="B317" s="191">
        <v>40647</v>
      </c>
      <c r="C317" s="180">
        <v>146.19499999999999</v>
      </c>
      <c r="D317" s="189">
        <v>-0.16644420715429792</v>
      </c>
      <c r="E317" s="189">
        <v>6.3134009610250938E-2</v>
      </c>
    </row>
    <row r="318" spans="1:5" s="183" customFormat="1">
      <c r="A318" s="186"/>
      <c r="B318" s="191">
        <v>40648</v>
      </c>
      <c r="C318" s="180">
        <v>146.125</v>
      </c>
      <c r="D318" s="189">
        <v>-4.0662108672184241E-2</v>
      </c>
      <c r="E318" s="189">
        <v>3.8503058654192159E-2</v>
      </c>
    </row>
    <row r="319" spans="1:5" s="183" customFormat="1">
      <c r="A319" s="186"/>
      <c r="B319" s="191">
        <v>40651</v>
      </c>
      <c r="C319" s="180">
        <v>146.08000000000001</v>
      </c>
      <c r="D319" s="189">
        <v>-0.31148384441243054</v>
      </c>
      <c r="E319" s="189">
        <v>2.9121218357686766E-2</v>
      </c>
    </row>
    <row r="320" spans="1:5" s="183" customFormat="1">
      <c r="A320" s="186"/>
      <c r="B320" s="191">
        <v>40652</v>
      </c>
      <c r="C320" s="180">
        <v>146.125</v>
      </c>
      <c r="D320" s="189">
        <v>-4.7637565623177133E-3</v>
      </c>
      <c r="E320" s="189">
        <v>-4.7637565623177133E-3</v>
      </c>
    </row>
    <row r="321" spans="1:5" s="183" customFormat="1">
      <c r="A321" s="186"/>
      <c r="B321" s="191">
        <v>40653</v>
      </c>
      <c r="C321" s="180">
        <v>146.16499999999999</v>
      </c>
      <c r="D321" s="189">
        <v>-5.3157992220781623E-2</v>
      </c>
      <c r="E321" s="189">
        <v>-5.3157992220781623E-2</v>
      </c>
    </row>
    <row r="322" spans="1:5" s="183" customFormat="1">
      <c r="A322" s="186"/>
      <c r="B322" s="191">
        <v>40654</v>
      </c>
      <c r="C322" s="180">
        <v>146.16499999999999</v>
      </c>
      <c r="D322" s="189">
        <v>3.6733790661650806E-2</v>
      </c>
      <c r="E322" s="189">
        <v>3.6733790661650806E-2</v>
      </c>
    </row>
    <row r="323" spans="1:5" s="183" customFormat="1">
      <c r="A323" s="186"/>
      <c r="B323" s="191">
        <v>40655</v>
      </c>
      <c r="C323" s="180">
        <v>146.06</v>
      </c>
      <c r="D323" s="189">
        <v>-0.1261507334344967</v>
      </c>
      <c r="E323" s="189">
        <v>9.2969145169448666E-2</v>
      </c>
    </row>
    <row r="324" spans="1:5" s="183" customFormat="1">
      <c r="A324" s="186"/>
      <c r="B324" s="191">
        <v>40658</v>
      </c>
      <c r="C324" s="180">
        <v>146.03</v>
      </c>
      <c r="D324" s="189">
        <v>0.16674013665417678</v>
      </c>
      <c r="E324" s="189">
        <v>0.16894423627947983</v>
      </c>
    </row>
    <row r="325" spans="1:5" s="183" customFormat="1">
      <c r="A325" s="186"/>
      <c r="B325" s="191">
        <v>40659</v>
      </c>
      <c r="C325" s="180">
        <v>146.09</v>
      </c>
      <c r="D325" s="189">
        <v>0.14243453489646105</v>
      </c>
      <c r="E325" s="189">
        <v>0.14243453489646105</v>
      </c>
    </row>
    <row r="326" spans="1:5" s="183" customFormat="1">
      <c r="A326" s="186"/>
      <c r="B326" s="191">
        <v>40660</v>
      </c>
      <c r="C326" s="180">
        <v>146.215</v>
      </c>
      <c r="D326" s="189">
        <v>0.12216046399226679</v>
      </c>
      <c r="E326" s="189">
        <v>0.12216046399226679</v>
      </c>
    </row>
    <row r="327" spans="1:5" s="183" customFormat="1">
      <c r="A327" s="186"/>
      <c r="B327" s="191">
        <v>40661</v>
      </c>
      <c r="C327" s="180">
        <v>145.42500000000001</v>
      </c>
      <c r="D327" s="189">
        <v>2.4068830320191678E-2</v>
      </c>
      <c r="E327" s="189">
        <v>2.4068830320191678E-2</v>
      </c>
    </row>
    <row r="328" spans="1:5" s="183" customFormat="1">
      <c r="A328" s="186"/>
      <c r="B328" s="191">
        <v>40662</v>
      </c>
      <c r="C328" s="180">
        <v>145.57</v>
      </c>
      <c r="D328" s="189">
        <v>8.1437873517081441E-2</v>
      </c>
      <c r="E328" s="189">
        <v>1.7215235037017215E-2</v>
      </c>
    </row>
    <row r="329" spans="1:5" s="183" customFormat="1">
      <c r="A329" s="186"/>
      <c r="B329" s="191">
        <v>40666</v>
      </c>
      <c r="C329" s="180">
        <v>146.44499999999999</v>
      </c>
      <c r="D329" s="189">
        <v>0.26934905176832391</v>
      </c>
      <c r="E329" s="189">
        <v>0.21937467965146079</v>
      </c>
    </row>
    <row r="330" spans="1:5" s="183" customFormat="1">
      <c r="A330" s="186"/>
      <c r="B330" s="191">
        <v>40667</v>
      </c>
      <c r="C330" s="180">
        <v>146.46</v>
      </c>
      <c r="D330" s="189">
        <v>-5.5285385206040441E-2</v>
      </c>
      <c r="E330" s="189">
        <v>-5.5285385206040441E-2</v>
      </c>
    </row>
    <row r="331" spans="1:5" s="183" customFormat="1">
      <c r="A331" s="186"/>
      <c r="B331" s="191">
        <v>40668</v>
      </c>
      <c r="C331" s="180">
        <v>146.51499999999999</v>
      </c>
      <c r="D331" s="189">
        <v>-3.9489489489489486E-2</v>
      </c>
      <c r="E331" s="189">
        <v>-3.9489489489489486E-2</v>
      </c>
    </row>
    <row r="332" spans="1:5" s="183" customFormat="1">
      <c r="A332" s="186"/>
      <c r="B332" s="191">
        <v>40669</v>
      </c>
      <c r="C332" s="180">
        <v>146.47499999999999</v>
      </c>
      <c r="D332" s="189">
        <v>-1.8117369042930289E-2</v>
      </c>
      <c r="E332" s="189">
        <v>-1.8117369042930289E-2</v>
      </c>
    </row>
    <row r="333" spans="1:5" s="183" customFormat="1">
      <c r="A333" s="186"/>
      <c r="B333" s="191">
        <v>40673</v>
      </c>
      <c r="C333" s="180">
        <v>146.60499999999999</v>
      </c>
      <c r="D333" s="189">
        <v>0.23442136498516319</v>
      </c>
      <c r="E333" s="189">
        <v>0.1099837273858524</v>
      </c>
    </row>
    <row r="334" spans="1:5" s="183" customFormat="1">
      <c r="A334" s="186"/>
      <c r="B334" s="191">
        <v>40674</v>
      </c>
      <c r="C334" s="180">
        <v>146.41499999999999</v>
      </c>
      <c r="D334" s="189">
        <v>0.10912476722532588</v>
      </c>
      <c r="E334" s="189">
        <v>0.10912476722532588</v>
      </c>
    </row>
    <row r="335" spans="1:5" s="183" customFormat="1">
      <c r="A335" s="186"/>
      <c r="B335" s="191">
        <v>40675</v>
      </c>
      <c r="C335" s="180">
        <v>146.38</v>
      </c>
      <c r="D335" s="189">
        <v>-1.842319154700623E-2</v>
      </c>
      <c r="E335" s="189">
        <v>-1.842319154700623E-2</v>
      </c>
    </row>
    <row r="336" spans="1:5" s="183" customFormat="1">
      <c r="A336" s="186"/>
      <c r="B336" s="191">
        <v>40676</v>
      </c>
      <c r="C336" s="180">
        <v>146.36500000000001</v>
      </c>
      <c r="D336" s="189">
        <v>-3.3654517525485268E-2</v>
      </c>
      <c r="E336" s="189">
        <v>-3.3654517525485268E-2</v>
      </c>
    </row>
    <row r="337" spans="1:5" s="183" customFormat="1">
      <c r="A337" s="186"/>
      <c r="B337" s="191">
        <v>40679</v>
      </c>
      <c r="C337" s="180">
        <v>146.4</v>
      </c>
      <c r="D337" s="189">
        <v>0.11879332958590968</v>
      </c>
      <c r="E337" s="189">
        <v>0.11879332958590968</v>
      </c>
    </row>
    <row r="338" spans="1:5" s="183" customFormat="1">
      <c r="A338" s="186"/>
      <c r="B338" s="191">
        <v>40680</v>
      </c>
      <c r="C338" s="180">
        <v>146.345</v>
      </c>
      <c r="D338" s="189">
        <v>1.2939425168899576E-2</v>
      </c>
      <c r="E338" s="189">
        <v>1.2939425168899576E-2</v>
      </c>
    </row>
    <row r="339" spans="1:5" s="183" customFormat="1">
      <c r="A339" s="186"/>
      <c r="B339" s="191">
        <v>40681</v>
      </c>
      <c r="C339" s="180">
        <v>146.24</v>
      </c>
      <c r="D339" s="189">
        <v>-7.2627501613944478E-4</v>
      </c>
      <c r="E339" s="189">
        <v>-7.2627501613944478E-4</v>
      </c>
    </row>
    <row r="340" spans="1:5" s="183" customFormat="1">
      <c r="A340" s="186"/>
      <c r="B340" s="191">
        <v>40682</v>
      </c>
      <c r="C340" s="180">
        <v>146.215</v>
      </c>
      <c r="D340" s="189">
        <v>3.6529680365296802E-2</v>
      </c>
      <c r="E340" s="189">
        <v>3.6529680365296802E-2</v>
      </c>
    </row>
    <row r="341" spans="1:5" s="183" customFormat="1">
      <c r="A341" s="186"/>
      <c r="B341" s="191">
        <v>40683</v>
      </c>
      <c r="C341" s="180">
        <v>146.03</v>
      </c>
      <c r="D341" s="189">
        <v>-2.0164851339417134E-2</v>
      </c>
      <c r="E341" s="189">
        <v>2.3991757433029143E-2</v>
      </c>
    </row>
    <row r="342" spans="1:5" s="183" customFormat="1">
      <c r="A342" s="186"/>
      <c r="B342" s="191">
        <v>40686</v>
      </c>
      <c r="C342" s="180">
        <v>146.01499999999999</v>
      </c>
      <c r="D342" s="189">
        <v>-7.5240410017964707E-2</v>
      </c>
      <c r="E342" s="189">
        <v>-6.4672936700834835E-2</v>
      </c>
    </row>
    <row r="343" spans="1:5" s="183" customFormat="1">
      <c r="A343" s="186"/>
      <c r="B343" s="191">
        <v>40687</v>
      </c>
      <c r="C343" s="180">
        <v>146.095</v>
      </c>
      <c r="D343" s="189">
        <v>-0.14339660141111002</v>
      </c>
      <c r="E343" s="189">
        <v>-0.14339660141111002</v>
      </c>
    </row>
    <row r="344" spans="1:5" s="183" customFormat="1">
      <c r="A344" s="186"/>
      <c r="B344" s="191">
        <v>40688</v>
      </c>
      <c r="C344" s="180">
        <v>146.02000000000001</v>
      </c>
      <c r="D344" s="189">
        <v>-5.9370816599732264E-2</v>
      </c>
      <c r="E344" s="189">
        <v>-5.9370816599732264E-2</v>
      </c>
    </row>
    <row r="345" spans="1:5" s="183" customFormat="1">
      <c r="A345" s="186"/>
      <c r="B345" s="191">
        <v>40689</v>
      </c>
      <c r="C345" s="180">
        <v>145.98500000000001</v>
      </c>
      <c r="D345" s="189">
        <v>-0.17124067282155053</v>
      </c>
      <c r="E345" s="189">
        <v>8.9287972682433284E-2</v>
      </c>
    </row>
    <row r="346" spans="1:5" s="183" customFormat="1">
      <c r="A346" s="186"/>
      <c r="B346" s="191">
        <v>40690</v>
      </c>
      <c r="C346" s="180">
        <v>146.13499999999999</v>
      </c>
      <c r="D346" s="189">
        <v>-7.7558114273300019E-2</v>
      </c>
      <c r="E346" s="189">
        <v>-7.7558114273300019E-2</v>
      </c>
    </row>
    <row r="347" spans="1:5" s="183" customFormat="1">
      <c r="A347" s="186"/>
      <c r="B347" s="191">
        <v>40693</v>
      </c>
      <c r="C347" s="180">
        <v>145.32</v>
      </c>
      <c r="D347" s="189">
        <v>-2.7491408934707903E-2</v>
      </c>
      <c r="E347" s="189">
        <v>-2.7491408934707903E-2</v>
      </c>
    </row>
    <row r="348" spans="1:5" s="183" customFormat="1">
      <c r="A348" s="186"/>
      <c r="B348" s="191">
        <v>40694</v>
      </c>
      <c r="C348" s="180">
        <v>145.41999999999999</v>
      </c>
      <c r="D348" s="189">
        <v>-0.1244349274327861</v>
      </c>
      <c r="E348" s="189">
        <v>-0.1244349274327861</v>
      </c>
    </row>
    <row r="349" spans="1:5" s="183" customFormat="1">
      <c r="A349" s="186"/>
      <c r="B349" s="191">
        <v>40695</v>
      </c>
      <c r="C349" s="180">
        <v>146.215</v>
      </c>
      <c r="D349" s="189">
        <v>-8.9300582847626972E-2</v>
      </c>
      <c r="E349" s="189">
        <v>-8.9300582847626972E-2</v>
      </c>
    </row>
    <row r="350" spans="1:5" s="183" customFormat="1">
      <c r="A350" s="186"/>
      <c r="B350" s="191">
        <v>40696</v>
      </c>
      <c r="C350" s="180">
        <v>146.31</v>
      </c>
      <c r="D350" s="189">
        <v>-0.13067929554536037</v>
      </c>
      <c r="E350" s="189">
        <v>-0.13067929554536037</v>
      </c>
    </row>
    <row r="351" spans="1:5" s="183" customFormat="1">
      <c r="A351" s="186"/>
      <c r="B351" s="191">
        <v>40697</v>
      </c>
      <c r="C351" s="180">
        <v>146.42500000000001</v>
      </c>
      <c r="D351" s="189">
        <v>-1.9820601851851853E-2</v>
      </c>
      <c r="E351" s="189">
        <v>-1.9820601851851853E-2</v>
      </c>
    </row>
    <row r="352" spans="1:5" s="183" customFormat="1">
      <c r="A352" s="186"/>
      <c r="B352" s="191">
        <v>40700</v>
      </c>
      <c r="C352" s="180">
        <v>146.41</v>
      </c>
      <c r="D352" s="189">
        <v>-0.18192868719611022</v>
      </c>
      <c r="E352" s="189">
        <v>-0.18192868719611022</v>
      </c>
    </row>
    <row r="353" spans="1:5" s="183" customFormat="1">
      <c r="A353" s="186"/>
      <c r="B353" s="191">
        <v>40701</v>
      </c>
      <c r="C353" s="180">
        <v>146.38999999999999</v>
      </c>
      <c r="D353" s="189">
        <v>6.6974252120851315E-3</v>
      </c>
      <c r="E353" s="189">
        <v>6.6974252120851315E-3</v>
      </c>
    </row>
    <row r="354" spans="1:5" s="183" customFormat="1">
      <c r="A354" s="186"/>
      <c r="B354" s="191">
        <v>40702</v>
      </c>
      <c r="C354" s="180">
        <v>146.285</v>
      </c>
      <c r="D354" s="189">
        <v>-2.1127808361850915E-2</v>
      </c>
      <c r="E354" s="189">
        <v>-2.1127808361850915E-2</v>
      </c>
    </row>
    <row r="355" spans="1:5" s="183" customFormat="1">
      <c r="A355" s="186"/>
      <c r="B355" s="191">
        <v>40703</v>
      </c>
      <c r="C355" s="180">
        <v>146.25</v>
      </c>
      <c r="D355" s="189">
        <v>-2.3529411764705882E-2</v>
      </c>
      <c r="E355" s="189">
        <v>-2.3529411764705882E-2</v>
      </c>
    </row>
    <row r="356" spans="1:5" s="183" customFormat="1">
      <c r="A356" s="186"/>
      <c r="B356" s="191">
        <v>40704</v>
      </c>
      <c r="C356" s="180">
        <v>146.26</v>
      </c>
      <c r="D356" s="189">
        <v>-0.3213657162970785</v>
      </c>
      <c r="E356" s="189">
        <v>-0.3213657162970785</v>
      </c>
    </row>
    <row r="357" spans="1:5" s="183" customFormat="1">
      <c r="A357" s="186"/>
      <c r="B357" s="191">
        <v>40707</v>
      </c>
      <c r="C357" s="180">
        <v>146.375</v>
      </c>
      <c r="D357" s="189">
        <v>5.2868094105207507E-2</v>
      </c>
      <c r="E357" s="189">
        <v>5.2868094105207507E-2</v>
      </c>
    </row>
    <row r="358" spans="1:5" s="183" customFormat="1">
      <c r="A358" s="186"/>
      <c r="B358" s="191">
        <v>40708</v>
      </c>
      <c r="C358" s="180">
        <v>146.345</v>
      </c>
      <c r="D358" s="189">
        <v>-0.15629095674967233</v>
      </c>
      <c r="E358" s="189">
        <v>-0.15629095674967233</v>
      </c>
    </row>
    <row r="359" spans="1:5" s="183" customFormat="1">
      <c r="A359" s="186"/>
      <c r="B359" s="191">
        <v>40709</v>
      </c>
      <c r="C359" s="180">
        <v>146.31</v>
      </c>
      <c r="D359" s="189">
        <v>-1.9988577955454025E-2</v>
      </c>
      <c r="E359" s="189">
        <v>-1.9988577955454025E-2</v>
      </c>
    </row>
    <row r="360" spans="1:5" s="183" customFormat="1">
      <c r="A360" s="186"/>
      <c r="B360" s="191">
        <v>40710</v>
      </c>
      <c r="C360" s="180">
        <v>146.285</v>
      </c>
      <c r="D360" s="189">
        <v>3.3731553056921992E-2</v>
      </c>
      <c r="E360" s="189">
        <v>-2.6503363116152995E-2</v>
      </c>
    </row>
    <row r="361" spans="1:5" s="183" customFormat="1">
      <c r="A361" s="186"/>
      <c r="B361" s="191">
        <v>40711</v>
      </c>
      <c r="C361" s="180">
        <v>146.38</v>
      </c>
      <c r="D361" s="189">
        <v>0.21185496844449944</v>
      </c>
      <c r="E361" s="189">
        <v>-0.1945303799034773</v>
      </c>
    </row>
    <row r="362" spans="1:5" s="183" customFormat="1">
      <c r="A362" s="186"/>
      <c r="B362" s="191">
        <v>40714</v>
      </c>
      <c r="C362" s="180">
        <v>146.41499999999999</v>
      </c>
      <c r="D362" s="189">
        <v>0.46904379729419859</v>
      </c>
      <c r="E362" s="189">
        <v>4.3224031185507911E-2</v>
      </c>
    </row>
    <row r="363" spans="1:5" s="183" customFormat="1">
      <c r="A363" s="186"/>
      <c r="B363" s="191">
        <v>40715</v>
      </c>
      <c r="C363" s="180">
        <v>146.32499999999999</v>
      </c>
      <c r="D363" s="189">
        <v>0.10507004669779853</v>
      </c>
      <c r="E363" s="189">
        <v>0.10507004669779853</v>
      </c>
    </row>
    <row r="364" spans="1:5" s="183" customFormat="1">
      <c r="A364" s="186"/>
      <c r="B364" s="191">
        <v>40716</v>
      </c>
      <c r="C364" s="180">
        <v>146.34</v>
      </c>
      <c r="D364" s="189">
        <v>6.3475724824155087E-3</v>
      </c>
      <c r="E364" s="189">
        <v>6.3475724824155087E-3</v>
      </c>
    </row>
    <row r="365" spans="1:5" s="183" customFormat="1">
      <c r="A365" s="186"/>
      <c r="B365" s="191">
        <v>40717</v>
      </c>
      <c r="C365" s="180">
        <v>146.4</v>
      </c>
      <c r="D365" s="189">
        <v>-1.7850312380466658E-3</v>
      </c>
      <c r="E365" s="189">
        <v>-1.7850312380466658E-3</v>
      </c>
    </row>
    <row r="366" spans="1:5" s="183" customFormat="1">
      <c r="A366" s="186"/>
      <c r="B366" s="191">
        <v>40718</v>
      </c>
      <c r="C366" s="180">
        <v>146.54499999999999</v>
      </c>
      <c r="D366" s="189">
        <v>0.53296966216862862</v>
      </c>
      <c r="E366" s="189">
        <v>-3.9525313427122212E-2</v>
      </c>
    </row>
    <row r="367" spans="1:5" s="183" customFormat="1">
      <c r="A367" s="186"/>
      <c r="B367" s="191">
        <v>40721</v>
      </c>
      <c r="C367" s="180">
        <v>146.285</v>
      </c>
      <c r="D367" s="189">
        <v>0.37530487804878049</v>
      </c>
      <c r="E367" s="189">
        <v>-1.6463414634146342E-2</v>
      </c>
    </row>
    <row r="368" spans="1:5" s="183" customFormat="1">
      <c r="A368" s="186"/>
      <c r="B368" s="191">
        <v>40722</v>
      </c>
      <c r="C368" s="180">
        <v>146.35499999999999</v>
      </c>
      <c r="D368" s="189">
        <v>0.29089128305582762</v>
      </c>
      <c r="E368" s="189">
        <v>-0.10088148873653281</v>
      </c>
    </row>
    <row r="369" spans="1:5" s="183" customFormat="1">
      <c r="A369" s="186"/>
      <c r="B369" s="191">
        <v>40723</v>
      </c>
      <c r="C369" s="180">
        <v>146.17500000000001</v>
      </c>
      <c r="D369" s="189">
        <v>-6.774313288789903E-2</v>
      </c>
      <c r="E369" s="189">
        <v>-6.774313288789903E-2</v>
      </c>
    </row>
    <row r="370" spans="1:5" s="183" customFormat="1">
      <c r="A370" s="186"/>
      <c r="B370" s="191">
        <v>40724</v>
      </c>
      <c r="C370" s="180">
        <v>145.88999999999999</v>
      </c>
      <c r="D370" s="189">
        <v>-6.4053867403314924E-2</v>
      </c>
      <c r="E370" s="189">
        <v>-6.4053867403314924E-2</v>
      </c>
    </row>
    <row r="371" spans="1:5" s="183" customFormat="1">
      <c r="A371" s="186"/>
      <c r="B371" s="191">
        <v>40725</v>
      </c>
      <c r="C371" s="180">
        <v>146.44999999999999</v>
      </c>
      <c r="D371" s="189">
        <v>-1.5286270150083379E-2</v>
      </c>
      <c r="E371" s="189">
        <v>-1.5286270150083379E-2</v>
      </c>
    </row>
    <row r="372" spans="1:5" s="183" customFormat="1">
      <c r="A372" s="186"/>
      <c r="B372" s="191">
        <v>40728</v>
      </c>
      <c r="C372" s="180">
        <v>146.47499999999999</v>
      </c>
      <c r="D372" s="189">
        <v>-4.424379232505643E-2</v>
      </c>
      <c r="E372" s="189">
        <v>-4.424379232505643E-2</v>
      </c>
    </row>
    <row r="373" spans="1:5" s="183" customFormat="1">
      <c r="A373" s="186"/>
      <c r="B373" s="191">
        <v>40729</v>
      </c>
      <c r="C373" s="180">
        <v>146.51499999999999</v>
      </c>
      <c r="D373" s="189">
        <v>-5.0920801046593536E-2</v>
      </c>
      <c r="E373" s="189">
        <v>-5.0920801046593536E-2</v>
      </c>
    </row>
    <row r="374" spans="1:5" s="183" customFormat="1">
      <c r="A374" s="186"/>
      <c r="B374" s="191">
        <v>40731</v>
      </c>
      <c r="C374" s="180">
        <v>146.38</v>
      </c>
      <c r="D374" s="189">
        <v>-0.38545793521323701</v>
      </c>
      <c r="E374" s="189">
        <v>-1.2584479142391051E-2</v>
      </c>
    </row>
    <row r="375" spans="1:5" s="183" customFormat="1">
      <c r="A375" s="186"/>
      <c r="B375" s="191">
        <v>40732</v>
      </c>
      <c r="C375" s="180">
        <v>146.37</v>
      </c>
      <c r="D375" s="189">
        <v>-0.3121937157682329</v>
      </c>
      <c r="E375" s="189">
        <v>-8.1579705967137497E-2</v>
      </c>
    </row>
    <row r="376" spans="1:5" s="183" customFormat="1">
      <c r="A376" s="186"/>
      <c r="B376" s="191">
        <v>40735</v>
      </c>
      <c r="C376" s="180">
        <v>146.35</v>
      </c>
      <c r="D376" s="189">
        <v>-7.9867674858223062E-2</v>
      </c>
      <c r="E376" s="189">
        <v>-7.9867674858223062E-2</v>
      </c>
    </row>
    <row r="377" spans="1:5" s="183" customFormat="1">
      <c r="A377" s="186"/>
      <c r="B377" s="191">
        <v>40736</v>
      </c>
      <c r="C377" s="180">
        <v>146.58000000000001</v>
      </c>
      <c r="D377" s="189">
        <v>0.195822454308094</v>
      </c>
      <c r="E377" s="189">
        <v>0.1204177545691906</v>
      </c>
    </row>
    <row r="378" spans="1:5" s="183" customFormat="1">
      <c r="A378" s="186"/>
      <c r="B378" s="191">
        <v>40737</v>
      </c>
      <c r="C378" s="180">
        <v>146.565</v>
      </c>
      <c r="D378" s="189">
        <v>-5.1293847038527893E-2</v>
      </c>
      <c r="E378" s="189">
        <v>-5.1293847038527893E-2</v>
      </c>
    </row>
    <row r="379" spans="1:5" s="183" customFormat="1">
      <c r="A379" s="186"/>
      <c r="B379" s="191">
        <v>40738</v>
      </c>
      <c r="C379" s="180">
        <v>146.595</v>
      </c>
      <c r="D379" s="189">
        <v>-0.15392706872370265</v>
      </c>
      <c r="E379" s="189">
        <v>-0.15392706872370265</v>
      </c>
    </row>
    <row r="380" spans="1:5" s="183" customFormat="1">
      <c r="A380" s="186"/>
      <c r="B380" s="191">
        <v>40739</v>
      </c>
      <c r="C380" s="180">
        <v>146.48500000000001</v>
      </c>
      <c r="D380" s="189">
        <v>6.5692026546119067E-2</v>
      </c>
      <c r="E380" s="189">
        <v>6.5692026546119067E-2</v>
      </c>
    </row>
    <row r="381" spans="1:5" s="183" customFormat="1">
      <c r="A381" s="186"/>
      <c r="B381" s="191">
        <v>40742</v>
      </c>
      <c r="C381" s="180">
        <v>146.375</v>
      </c>
      <c r="D381" s="189">
        <v>8.4629235554100513E-2</v>
      </c>
      <c r="E381" s="189">
        <v>8.4629235554100513E-2</v>
      </c>
    </row>
    <row r="382" spans="1:5" s="183" customFormat="1">
      <c r="A382" s="186"/>
      <c r="B382" s="191">
        <v>40743</v>
      </c>
      <c r="C382" s="180">
        <v>146.63</v>
      </c>
      <c r="D382" s="189">
        <v>0.22354694485842028</v>
      </c>
      <c r="E382" s="189">
        <v>4.7391952309985094E-2</v>
      </c>
    </row>
    <row r="383" spans="1:5" s="183" customFormat="1">
      <c r="A383" s="186"/>
      <c r="B383" s="191">
        <v>40744</v>
      </c>
      <c r="C383" s="180">
        <v>146.655</v>
      </c>
      <c r="D383" s="189">
        <v>0.53532240167673528</v>
      </c>
      <c r="E383" s="189">
        <v>1.5411170016027617E-2</v>
      </c>
    </row>
    <row r="384" spans="1:5" s="183" customFormat="1">
      <c r="A384" s="186"/>
      <c r="B384" s="191">
        <v>40745</v>
      </c>
      <c r="C384" s="180">
        <v>146.505</v>
      </c>
      <c r="D384" s="189">
        <v>-8.6840484500102649E-2</v>
      </c>
      <c r="E384" s="189">
        <v>-8.6840484500102649E-2</v>
      </c>
    </row>
    <row r="385" spans="1:5" s="183" customFormat="1">
      <c r="A385" s="186"/>
      <c r="B385" s="191">
        <v>40746</v>
      </c>
      <c r="C385" s="180">
        <v>146.43</v>
      </c>
      <c r="D385" s="189">
        <v>-2.206449621971918E-2</v>
      </c>
      <c r="E385" s="189">
        <v>-2.206449621971918E-2</v>
      </c>
    </row>
    <row r="386" spans="1:5" s="183" customFormat="1">
      <c r="A386" s="186"/>
      <c r="B386" s="191">
        <v>40749</v>
      </c>
      <c r="C386" s="180">
        <v>146.33500000000001</v>
      </c>
      <c r="D386" s="189">
        <v>-4.7415024278777494E-2</v>
      </c>
      <c r="E386" s="189">
        <v>-4.7415024278777494E-2</v>
      </c>
    </row>
    <row r="387" spans="1:5" s="183" customFormat="1">
      <c r="A387" s="186"/>
      <c r="B387" s="191">
        <v>40750</v>
      </c>
      <c r="C387" s="180">
        <v>146.1</v>
      </c>
      <c r="D387" s="189">
        <v>-0.33685700016647246</v>
      </c>
      <c r="E387" s="189">
        <v>-4.5530214749458967E-2</v>
      </c>
    </row>
    <row r="388" spans="1:5" s="183" customFormat="1">
      <c r="A388" s="186"/>
      <c r="B388" s="191">
        <v>40751</v>
      </c>
      <c r="C388" s="180">
        <v>146.245</v>
      </c>
      <c r="D388" s="189">
        <v>-3.2148900169204735E-2</v>
      </c>
      <c r="E388" s="189">
        <v>-3.2148900169204735E-2</v>
      </c>
    </row>
    <row r="389" spans="1:5" s="183" customFormat="1">
      <c r="A389" s="186"/>
      <c r="B389" s="191">
        <v>40752</v>
      </c>
      <c r="C389" s="180">
        <v>146.11500000000001</v>
      </c>
      <c r="D389" s="189">
        <v>-3.8765254845656856E-2</v>
      </c>
      <c r="E389" s="189">
        <v>-3.8765254845656856E-2</v>
      </c>
    </row>
    <row r="390" spans="1:5" s="183" customFormat="1">
      <c r="A390" s="186"/>
      <c r="B390" s="191">
        <v>40753</v>
      </c>
      <c r="C390" s="180">
        <v>146.245</v>
      </c>
      <c r="D390" s="189">
        <v>-2.615062761506276E-2</v>
      </c>
      <c r="E390" s="189">
        <v>-2.615062761506276E-2</v>
      </c>
    </row>
    <row r="391" spans="1:5" s="183" customFormat="1">
      <c r="A391" s="186"/>
      <c r="B391" s="191">
        <v>40756</v>
      </c>
      <c r="C391" s="180">
        <v>146.495</v>
      </c>
      <c r="D391" s="189">
        <v>-0.16067702295386041</v>
      </c>
      <c r="E391" s="189">
        <v>-0.16067702295386041</v>
      </c>
    </row>
    <row r="392" spans="1:5" s="183" customFormat="1">
      <c r="A392" s="186"/>
      <c r="B392" s="191">
        <v>40757</v>
      </c>
      <c r="C392" s="180">
        <v>146.63</v>
      </c>
      <c r="D392" s="189">
        <v>-0.12209910098264687</v>
      </c>
      <c r="E392" s="189">
        <v>-0.12209910098264687</v>
      </c>
    </row>
    <row r="393" spans="1:5" s="183" customFormat="1">
      <c r="A393" s="186"/>
      <c r="B393" s="191">
        <v>40758</v>
      </c>
      <c r="C393" s="180">
        <v>146.785</v>
      </c>
      <c r="D393" s="189">
        <v>-1.69971671388102E-2</v>
      </c>
      <c r="E393" s="189">
        <v>-1.69971671388102E-2</v>
      </c>
    </row>
    <row r="394" spans="1:5" s="183" customFormat="1">
      <c r="A394" s="186"/>
      <c r="B394" s="191">
        <v>40759</v>
      </c>
      <c r="C394" s="180">
        <v>146.86500000000001</v>
      </c>
      <c r="D394" s="189">
        <v>9.4847906611291957E-2</v>
      </c>
      <c r="E394" s="189">
        <v>1.2459310809293972E-2</v>
      </c>
    </row>
    <row r="395" spans="1:5" s="183" customFormat="1">
      <c r="A395" s="186"/>
      <c r="B395" s="191">
        <v>40760</v>
      </c>
      <c r="C395" s="180">
        <v>146.91999999999999</v>
      </c>
      <c r="D395" s="189">
        <v>0.59072011878247954</v>
      </c>
      <c r="E395" s="189">
        <v>1.2620638455827764E-3</v>
      </c>
    </row>
    <row r="396" spans="1:5" s="183" customFormat="1">
      <c r="A396" s="186"/>
      <c r="B396" s="191">
        <v>40763</v>
      </c>
      <c r="C396" s="180">
        <v>146.86500000000001</v>
      </c>
      <c r="D396" s="189">
        <v>0.53175342830515249</v>
      </c>
      <c r="E396" s="189">
        <v>-3.4083344428172013E-2</v>
      </c>
    </row>
    <row r="397" spans="1:5" s="183" customFormat="1">
      <c r="A397" s="186"/>
      <c r="B397" s="191">
        <v>40764</v>
      </c>
      <c r="C397" s="180">
        <v>146.93</v>
      </c>
      <c r="D397" s="189">
        <v>0.6090308370044053</v>
      </c>
      <c r="E397" s="189">
        <v>-8.5903083700440523E-3</v>
      </c>
    </row>
    <row r="398" spans="1:5" s="183" customFormat="1">
      <c r="A398" s="186"/>
      <c r="B398" s="191">
        <v>40765</v>
      </c>
      <c r="C398" s="180">
        <v>147.02000000000001</v>
      </c>
      <c r="D398" s="189">
        <v>0.14125519985530838</v>
      </c>
      <c r="E398" s="189">
        <v>-1.067100741544583E-2</v>
      </c>
    </row>
    <row r="399" spans="1:5" s="183" customFormat="1">
      <c r="A399" s="186"/>
      <c r="B399" s="191">
        <v>40766</v>
      </c>
      <c r="C399" s="180">
        <v>147.04</v>
      </c>
      <c r="D399" s="189">
        <v>0.21938824431872664</v>
      </c>
      <c r="E399" s="189">
        <v>-1.0739284686930674E-2</v>
      </c>
    </row>
    <row r="400" spans="1:5" s="183" customFormat="1">
      <c r="A400" s="186"/>
      <c r="B400" s="191">
        <v>40767</v>
      </c>
      <c r="C400" s="180">
        <v>147.06</v>
      </c>
      <c r="D400" s="189">
        <v>0.48964518464880519</v>
      </c>
      <c r="E400" s="189">
        <v>1.0137581462708182E-2</v>
      </c>
    </row>
    <row r="401" spans="1:5" s="183" customFormat="1">
      <c r="A401" s="186"/>
      <c r="B401" s="191">
        <v>40770</v>
      </c>
      <c r="C401" s="180">
        <v>146.97499999999999</v>
      </c>
      <c r="D401" s="189">
        <v>2.2023111706581812E-2</v>
      </c>
      <c r="E401" s="189">
        <v>2.2023111706581812E-2</v>
      </c>
    </row>
    <row r="402" spans="1:5" s="183" customFormat="1">
      <c r="A402" s="186"/>
      <c r="B402" s="191">
        <v>40771</v>
      </c>
      <c r="C402" s="180">
        <v>146.91999999999999</v>
      </c>
      <c r="D402" s="189">
        <v>3.2163466086462963E-3</v>
      </c>
      <c r="E402" s="189">
        <v>3.2163466086462963E-3</v>
      </c>
    </row>
    <row r="403" spans="1:5" s="183" customFormat="1">
      <c r="A403" s="186"/>
      <c r="B403" s="191">
        <v>40772</v>
      </c>
      <c r="C403" s="180">
        <v>146.55500000000001</v>
      </c>
      <c r="D403" s="189">
        <v>-0.21308538769939436</v>
      </c>
      <c r="E403" s="189">
        <v>3.8556683442804746E-2</v>
      </c>
    </row>
    <row r="404" spans="1:5" s="183" customFormat="1">
      <c r="A404" s="186"/>
      <c r="B404" s="191">
        <v>40773</v>
      </c>
      <c r="C404" s="180">
        <v>146.54499999999999</v>
      </c>
      <c r="D404" s="189">
        <v>-4.0656763096168884E-2</v>
      </c>
      <c r="E404" s="189">
        <v>4.0209985479727466E-3</v>
      </c>
    </row>
    <row r="405" spans="1:5" s="183" customFormat="1">
      <c r="A405" s="186"/>
      <c r="B405" s="191">
        <v>40774</v>
      </c>
      <c r="C405" s="180">
        <v>146.80000000000001</v>
      </c>
      <c r="D405" s="189">
        <v>-4.3276661514683151E-2</v>
      </c>
      <c r="E405" s="189">
        <v>-4.3276661514683151E-2</v>
      </c>
    </row>
    <row r="406" spans="1:5" s="183" customFormat="1">
      <c r="A406" s="186"/>
      <c r="B406" s="191">
        <v>40777</v>
      </c>
      <c r="C406" s="180">
        <v>146.73500000000001</v>
      </c>
      <c r="D406" s="189">
        <v>-6.5015479876160992E-2</v>
      </c>
      <c r="E406" s="189">
        <v>-6.5015479876160992E-2</v>
      </c>
    </row>
    <row r="407" spans="1:5" s="183" customFormat="1">
      <c r="A407" s="186"/>
      <c r="B407" s="191">
        <v>40778</v>
      </c>
      <c r="C407" s="180">
        <v>146.60499999999999</v>
      </c>
      <c r="D407" s="189">
        <v>-0.28489507076622744</v>
      </c>
      <c r="E407" s="189">
        <v>7.9306979014153248E-3</v>
      </c>
    </row>
    <row r="408" spans="1:5" s="183" customFormat="1">
      <c r="A408" s="186"/>
      <c r="B408" s="191">
        <v>40779</v>
      </c>
      <c r="C408" s="180">
        <v>146.68</v>
      </c>
      <c r="D408" s="189">
        <v>-3.5375868603916616E-2</v>
      </c>
      <c r="E408" s="189">
        <v>5.3063802905874924E-2</v>
      </c>
    </row>
    <row r="409" spans="1:5" s="183" customFormat="1">
      <c r="A409" s="186"/>
      <c r="B409" s="191">
        <v>40780</v>
      </c>
      <c r="C409" s="180">
        <v>146.42500000000001</v>
      </c>
      <c r="D409" s="189">
        <v>5.8101472995090019E-2</v>
      </c>
      <c r="E409" s="189">
        <v>9.0834697217675939E-2</v>
      </c>
    </row>
    <row r="410" spans="1:5" s="183" customFormat="1">
      <c r="A410" s="186"/>
      <c r="B410" s="191">
        <v>40781</v>
      </c>
      <c r="C410" s="180">
        <v>146.42500000000001</v>
      </c>
      <c r="D410" s="189">
        <v>1.9946808510638299E-2</v>
      </c>
      <c r="E410" s="189">
        <v>1.9946808510638299E-2</v>
      </c>
    </row>
    <row r="411" spans="1:5" s="183" customFormat="1">
      <c r="A411" s="186"/>
      <c r="B411" s="191">
        <v>40782</v>
      </c>
      <c r="C411" s="180">
        <v>146.41499999999999</v>
      </c>
      <c r="D411" s="189">
        <v>1.8681318681318681E-2</v>
      </c>
      <c r="E411" s="189">
        <v>1.8681318681318681E-2</v>
      </c>
    </row>
    <row r="412" spans="1:5" s="183" customFormat="1">
      <c r="A412" s="186"/>
      <c r="B412" s="191">
        <v>40786</v>
      </c>
      <c r="C412" s="180">
        <v>146.52500000000001</v>
      </c>
      <c r="D412" s="189">
        <v>-0.39012797074954297</v>
      </c>
      <c r="E412" s="189">
        <v>-0.39012797074954297</v>
      </c>
    </row>
    <row r="413" spans="1:5" s="183" customFormat="1">
      <c r="B413" s="191">
        <v>40787</v>
      </c>
      <c r="C413" s="180">
        <v>146.87</v>
      </c>
      <c r="D413" s="189">
        <v>-9.1165617538528324E-2</v>
      </c>
      <c r="E413" s="189">
        <v>-9.1165617538528324E-2</v>
      </c>
    </row>
    <row r="414" spans="1:5" s="183" customFormat="1">
      <c r="B414" s="191">
        <v>40788</v>
      </c>
      <c r="C414" s="180">
        <v>146.91499999999999</v>
      </c>
      <c r="D414" s="189">
        <v>-5.7104467584816933E-3</v>
      </c>
      <c r="E414" s="189">
        <v>-5.7104467584816933E-3</v>
      </c>
    </row>
    <row r="415" spans="1:5" s="183" customFormat="1">
      <c r="B415" s="191">
        <v>40791</v>
      </c>
      <c r="C415" s="180">
        <v>147.06</v>
      </c>
      <c r="D415" s="189">
        <v>1.444043321299639E-2</v>
      </c>
      <c r="E415" s="189">
        <v>1.444043321299639E-2</v>
      </c>
    </row>
    <row r="416" spans="1:5" s="183" customFormat="1">
      <c r="B416" s="191">
        <v>40792</v>
      </c>
      <c r="C416" s="180">
        <v>147.09</v>
      </c>
      <c r="D416" s="189">
        <v>-7.08480086697372E-2</v>
      </c>
      <c r="E416" s="189">
        <v>-7.08480086697372E-2</v>
      </c>
    </row>
    <row r="417" spans="2:5" s="183" customFormat="1">
      <c r="B417" s="191">
        <v>40793</v>
      </c>
      <c r="C417" s="180">
        <v>147.09</v>
      </c>
      <c r="D417" s="189">
        <v>-5.0760043431053205E-2</v>
      </c>
      <c r="E417" s="189">
        <v>-5.0760043431053205E-2</v>
      </c>
    </row>
    <row r="418" spans="2:5" s="183" customFormat="1">
      <c r="B418" s="191">
        <v>40794</v>
      </c>
      <c r="C418" s="180">
        <v>146.99</v>
      </c>
      <c r="D418" s="189">
        <v>-4.7789725209080045E-3</v>
      </c>
      <c r="E418" s="189">
        <v>-4.7789725209080045E-3</v>
      </c>
    </row>
    <row r="419" spans="2:5" s="183" customFormat="1">
      <c r="B419" s="191">
        <v>40795</v>
      </c>
      <c r="C419" s="180">
        <v>147.065</v>
      </c>
      <c r="D419" s="189">
        <v>4.3773584905660377E-2</v>
      </c>
      <c r="E419" s="189">
        <v>3.8742138364779875E-2</v>
      </c>
    </row>
    <row r="420" spans="2:5" s="183" customFormat="1">
      <c r="B420" s="191">
        <v>40798</v>
      </c>
      <c r="C420" s="180">
        <v>147.155</v>
      </c>
      <c r="D420" s="189">
        <v>0.46517270910648018</v>
      </c>
      <c r="E420" s="189">
        <v>-4.0822152440765057E-2</v>
      </c>
    </row>
    <row r="421" spans="2:5" s="183" customFormat="1">
      <c r="B421" s="191">
        <v>40799</v>
      </c>
      <c r="C421" s="180">
        <v>147.17500000000001</v>
      </c>
      <c r="D421" s="189">
        <v>1.6253987543673097E-2</v>
      </c>
      <c r="E421" s="189">
        <v>-2.0507367461643628E-2</v>
      </c>
    </row>
    <row r="422" spans="2:5" s="183" customFormat="1">
      <c r="B422" s="191">
        <v>40800</v>
      </c>
      <c r="C422" s="180">
        <v>147.11500000000001</v>
      </c>
      <c r="D422" s="189">
        <v>-2.7584732171495777E-2</v>
      </c>
      <c r="E422" s="189">
        <v>-2.7584732171495777E-2</v>
      </c>
    </row>
    <row r="423" spans="2:5" s="183" customFormat="1">
      <c r="B423" s="191">
        <v>40801</v>
      </c>
      <c r="C423" s="180">
        <v>146.97999999999999</v>
      </c>
      <c r="D423" s="189">
        <v>-1.8505942275042445E-2</v>
      </c>
      <c r="E423" s="189">
        <v>-1.8505942275042445E-2</v>
      </c>
    </row>
    <row r="424" spans="2:5" s="183" customFormat="1">
      <c r="B424" s="191">
        <v>40802</v>
      </c>
      <c r="C424" s="180">
        <v>147.01499999999999</v>
      </c>
      <c r="D424" s="189">
        <v>-5.3198226725775809E-2</v>
      </c>
      <c r="E424" s="189">
        <v>-5.3198226725775809E-2</v>
      </c>
    </row>
    <row r="425" spans="2:5" s="183" customFormat="1">
      <c r="B425" s="191">
        <v>40805</v>
      </c>
      <c r="C425" s="180">
        <v>146.97</v>
      </c>
      <c r="D425" s="189">
        <v>2.3881893182805036E-2</v>
      </c>
      <c r="E425" s="189">
        <v>2.3881893182805036E-2</v>
      </c>
    </row>
    <row r="426" spans="2:5" s="183" customFormat="1">
      <c r="B426" s="191">
        <v>40806</v>
      </c>
      <c r="C426" s="180">
        <v>147.07499999999999</v>
      </c>
      <c r="D426" s="189">
        <v>-8.644126873475079E-2</v>
      </c>
      <c r="E426" s="189">
        <v>-8.644126873475079E-2</v>
      </c>
    </row>
    <row r="427" spans="2:5" s="183" customFormat="1">
      <c r="B427" s="191">
        <v>40807</v>
      </c>
      <c r="C427" s="180">
        <v>147.095</v>
      </c>
      <c r="D427" s="189">
        <v>0.20224586288416074</v>
      </c>
      <c r="E427" s="189">
        <v>-2.9196217494089835E-2</v>
      </c>
    </row>
    <row r="428" spans="2:5" s="183" customFormat="1">
      <c r="B428" s="191">
        <v>40808</v>
      </c>
      <c r="C428" s="180">
        <v>147.13499999999999</v>
      </c>
      <c r="D428" s="189">
        <v>0.52270456311757518</v>
      </c>
      <c r="E428" s="189">
        <v>6.5282558010436323E-2</v>
      </c>
    </row>
    <row r="429" spans="2:5" s="183" customFormat="1">
      <c r="B429" s="191">
        <v>40809</v>
      </c>
      <c r="C429" s="180">
        <v>147.24</v>
      </c>
      <c r="D429" s="189">
        <v>0.49206984940724124</v>
      </c>
      <c r="E429" s="189">
        <v>1.1454661967318168E-2</v>
      </c>
    </row>
    <row r="430" spans="2:5" s="183" customFormat="1">
      <c r="B430" s="191">
        <v>40812</v>
      </c>
      <c r="C430" s="180">
        <v>147.375</v>
      </c>
      <c r="D430" s="189">
        <v>0.37487645779798379</v>
      </c>
      <c r="E430" s="189">
        <v>-8.5985372603281287E-3</v>
      </c>
    </row>
    <row r="431" spans="2:5" s="183" customFormat="1">
      <c r="B431" s="191">
        <v>40813</v>
      </c>
      <c r="C431" s="180">
        <v>147.69499999999999</v>
      </c>
      <c r="D431" s="189">
        <v>-1.7623885548413851E-2</v>
      </c>
      <c r="E431" s="189">
        <v>-1.7623885548413851E-2</v>
      </c>
    </row>
    <row r="432" spans="2:5" s="183" customFormat="1">
      <c r="B432" s="191">
        <v>40814</v>
      </c>
      <c r="C432" s="180">
        <v>147.72</v>
      </c>
      <c r="D432" s="189">
        <v>5.5211186391812023E-2</v>
      </c>
      <c r="E432" s="189">
        <v>-3.3155542741819229E-3</v>
      </c>
    </row>
    <row r="433" spans="2:5" s="183" customFormat="1">
      <c r="B433" s="191">
        <v>40815</v>
      </c>
      <c r="C433" s="180">
        <v>147.88499999999999</v>
      </c>
      <c r="D433" s="189">
        <v>0.32545847681588852</v>
      </c>
      <c r="E433" s="189">
        <v>-5.4857051333386725E-2</v>
      </c>
    </row>
    <row r="434" spans="2:5" s="183" customFormat="1">
      <c r="B434" s="191">
        <v>40816</v>
      </c>
      <c r="C434" s="180">
        <v>148.04</v>
      </c>
      <c r="D434" s="189">
        <v>0.61595212299437652</v>
      </c>
      <c r="E434" s="189">
        <v>2.2132796780684104E-2</v>
      </c>
    </row>
    <row r="435" spans="2:5" s="183" customFormat="1">
      <c r="B435" s="191">
        <v>40819</v>
      </c>
      <c r="C435" s="182">
        <v>148.19</v>
      </c>
      <c r="D435" s="189">
        <v>0.79854813709207428</v>
      </c>
      <c r="E435" s="189">
        <v>0.38279656550317059</v>
      </c>
    </row>
    <row r="436" spans="2:5" s="183" customFormat="1">
      <c r="B436" s="191">
        <v>40820</v>
      </c>
      <c r="C436" s="182">
        <v>148.16999999999999</v>
      </c>
      <c r="D436" s="189">
        <v>3.7139199307538009</v>
      </c>
      <c r="E436" s="189">
        <v>1.5368854266251541</v>
      </c>
    </row>
    <row r="437" spans="2:5" s="183" customFormat="1">
      <c r="B437" s="191">
        <v>40821</v>
      </c>
      <c r="C437" s="182">
        <v>148.19999999999999</v>
      </c>
      <c r="D437" s="189">
        <v>1.3937788490186072</v>
      </c>
      <c r="E437" s="189">
        <v>0.61842659249513343</v>
      </c>
    </row>
    <row r="438" spans="2:5" s="183" customFormat="1">
      <c r="B438" s="191">
        <v>40822</v>
      </c>
      <c r="C438" s="182">
        <v>148.34</v>
      </c>
      <c r="D438" s="189">
        <v>3.1415347717861879</v>
      </c>
      <c r="E438" s="189">
        <v>1.3102991168885285</v>
      </c>
    </row>
    <row r="439" spans="2:5" s="183" customFormat="1">
      <c r="B439" s="191">
        <v>40823</v>
      </c>
      <c r="C439" s="182">
        <v>148.36000000000001</v>
      </c>
      <c r="D439" s="189">
        <v>-0.56126174669928175</v>
      </c>
      <c r="E439" s="189">
        <v>-0.15550233810118907</v>
      </c>
    </row>
    <row r="440" spans="2:5" s="183" customFormat="1">
      <c r="B440" s="191">
        <v>40827</v>
      </c>
      <c r="C440" s="182">
        <v>148.08000000000001</v>
      </c>
      <c r="D440" s="189">
        <v>0.15366952886350002</v>
      </c>
      <c r="E440" s="189">
        <v>0.12751275568155412</v>
      </c>
    </row>
    <row r="441" spans="2:5" s="183" customFormat="1">
      <c r="B441" s="191">
        <v>40828</v>
      </c>
      <c r="C441" s="182">
        <v>147.88999999999999</v>
      </c>
      <c r="D441" s="189">
        <v>-1.008401073450184</v>
      </c>
      <c r="E441" s="189">
        <v>-0.33250841241895268</v>
      </c>
    </row>
    <row r="442" spans="2:5" s="183" customFormat="1">
      <c r="B442" s="191">
        <v>40829</v>
      </c>
      <c r="C442" s="182">
        <v>147.72</v>
      </c>
      <c r="D442" s="189">
        <v>1.2469016188359385</v>
      </c>
      <c r="E442" s="189">
        <v>0.56028327929069222</v>
      </c>
    </row>
    <row r="443" spans="2:5" s="183" customFormat="1">
      <c r="B443" s="191">
        <v>40830</v>
      </c>
      <c r="C443" s="182">
        <v>147.72</v>
      </c>
      <c r="D443" s="189">
        <v>-0.18509948025985073</v>
      </c>
      <c r="E443" s="189">
        <v>-6.5934810504444247E-3</v>
      </c>
    </row>
    <row r="444" spans="2:5" s="183" customFormat="1">
      <c r="B444" s="191">
        <v>40833</v>
      </c>
      <c r="C444" s="182">
        <v>147.87</v>
      </c>
      <c r="D444" s="189">
        <v>-2.8610192030374346</v>
      </c>
      <c r="E444" s="189">
        <v>-1.0658920418818141</v>
      </c>
    </row>
    <row r="445" spans="2:5" s="183" customFormat="1">
      <c r="B445" s="191">
        <v>40834</v>
      </c>
      <c r="C445" s="182">
        <v>147.88999999999999</v>
      </c>
      <c r="D445" s="189">
        <v>0.20842299834853453</v>
      </c>
      <c r="E445" s="189">
        <v>0.1491876478437964</v>
      </c>
    </row>
    <row r="446" spans="2:5" s="183" customFormat="1">
      <c r="B446" s="191">
        <v>40835</v>
      </c>
      <c r="C446" s="182">
        <v>147.85</v>
      </c>
      <c r="D446" s="189">
        <v>-0.3267014335392715</v>
      </c>
      <c r="E446" s="189">
        <v>-6.2648505438135604E-2</v>
      </c>
    </row>
    <row r="447" spans="2:5" s="183" customFormat="1">
      <c r="B447" s="191">
        <v>40836</v>
      </c>
      <c r="C447" s="182">
        <v>147.91999999999999</v>
      </c>
      <c r="D447" s="189">
        <v>0.46368983810299813</v>
      </c>
      <c r="E447" s="189">
        <v>0.25023843560778736</v>
      </c>
    </row>
    <row r="448" spans="2:5" s="183" customFormat="1">
      <c r="B448" s="191">
        <v>40837</v>
      </c>
      <c r="C448" s="182">
        <v>148</v>
      </c>
      <c r="D448" s="189">
        <v>0.64346235580297162</v>
      </c>
      <c r="E448" s="189">
        <v>0.3214037877129492</v>
      </c>
    </row>
    <row r="449" spans="2:5" s="183" customFormat="1">
      <c r="B449" s="191">
        <v>40840</v>
      </c>
      <c r="C449" s="182">
        <v>147.97</v>
      </c>
      <c r="D449" s="189">
        <v>0.71501759236950868</v>
      </c>
      <c r="E449" s="189">
        <v>0.34972988377243891</v>
      </c>
    </row>
    <row r="450" spans="2:5" s="183" customFormat="1">
      <c r="B450" s="191">
        <v>40841</v>
      </c>
      <c r="C450" s="182">
        <v>147.96</v>
      </c>
      <c r="D450" s="189">
        <v>-0.49469247175397069</v>
      </c>
      <c r="E450" s="189">
        <v>-0.12915000154007583</v>
      </c>
    </row>
    <row r="451" spans="2:5" s="183" customFormat="1">
      <c r="B451" s="191">
        <v>40842</v>
      </c>
      <c r="C451" s="182">
        <v>147.96</v>
      </c>
      <c r="D451" s="189">
        <v>-0.49540874502851884</v>
      </c>
      <c r="E451" s="189">
        <v>-0.12943354788208017</v>
      </c>
    </row>
    <row r="452" spans="2:5" s="183" customFormat="1">
      <c r="B452" s="191">
        <v>40843</v>
      </c>
      <c r="C452" s="182">
        <v>147.85</v>
      </c>
      <c r="D452" s="189">
        <v>-0.51024255969532206</v>
      </c>
      <c r="E452" s="189">
        <v>-0.13530571153274212</v>
      </c>
    </row>
    <row r="453" spans="2:5" s="183" customFormat="1">
      <c r="B453" s="191">
        <v>40844</v>
      </c>
      <c r="C453" s="182">
        <v>147.54</v>
      </c>
      <c r="D453" s="189">
        <v>-1.7200989900410983</v>
      </c>
      <c r="E453" s="189">
        <v>-0.61424353786916486</v>
      </c>
    </row>
    <row r="454" spans="2:5" s="183" customFormat="1">
      <c r="B454" s="191">
        <v>40847</v>
      </c>
      <c r="C454" s="182">
        <v>147.77000000000001</v>
      </c>
      <c r="D454" s="189">
        <v>0.26532955779437195</v>
      </c>
      <c r="E454" s="189">
        <v>0.17171486942287617</v>
      </c>
    </row>
    <row r="455" spans="2:5" s="183" customFormat="1">
      <c r="B455" s="191">
        <v>40848</v>
      </c>
      <c r="C455" s="182">
        <v>147.99</v>
      </c>
      <c r="D455" s="189">
        <v>-0.11307492025856598</v>
      </c>
      <c r="E455" s="189">
        <v>2.1918402958796115E-2</v>
      </c>
    </row>
    <row r="456" spans="2:5" s="183" customFormat="1">
      <c r="B456" s="191">
        <v>40849</v>
      </c>
      <c r="C456" s="182">
        <v>148.04</v>
      </c>
      <c r="D456" s="189">
        <v>0.28886691008682175</v>
      </c>
      <c r="E456" s="189">
        <v>0.18103244468380092</v>
      </c>
    </row>
    <row r="457" spans="2:5" s="183" customFormat="1">
      <c r="B457" s="191">
        <v>40850</v>
      </c>
      <c r="C457" s="182">
        <v>147.91</v>
      </c>
      <c r="D457" s="189">
        <v>2.0907879338894261E-2</v>
      </c>
      <c r="E457" s="189">
        <v>7.4957283602953673E-2</v>
      </c>
    </row>
    <row r="458" spans="2:5" s="183" customFormat="1">
      <c r="B458" s="191">
        <v>40851</v>
      </c>
      <c r="C458" s="182">
        <v>147.94</v>
      </c>
      <c r="D458" s="189">
        <v>-0.10441616152988843</v>
      </c>
      <c r="E458" s="189">
        <v>2.5346088244643745E-2</v>
      </c>
    </row>
    <row r="459" spans="2:5" s="183" customFormat="1">
      <c r="B459" s="191">
        <v>40854</v>
      </c>
      <c r="C459" s="182">
        <v>147.97</v>
      </c>
      <c r="D459" s="189">
        <v>-0.27270236525502273</v>
      </c>
      <c r="E459" s="189">
        <v>-4.1272253066720929E-2</v>
      </c>
    </row>
    <row r="460" spans="2:5" s="183" customFormat="1">
      <c r="B460" s="191">
        <v>40855</v>
      </c>
      <c r="C460" s="182">
        <v>147.97999999999999</v>
      </c>
      <c r="D460" s="189">
        <v>-0.60799487609520197</v>
      </c>
      <c r="E460" s="189">
        <v>-0.17400227152253225</v>
      </c>
    </row>
    <row r="461" spans="2:5" s="183" customFormat="1">
      <c r="B461" s="191">
        <v>40856</v>
      </c>
      <c r="C461" s="182">
        <v>147.91</v>
      </c>
      <c r="D461" s="189">
        <v>-0.45093354564038979</v>
      </c>
      <c r="E461" s="189">
        <v>-0.11182744621037871</v>
      </c>
    </row>
    <row r="462" spans="2:5" s="183" customFormat="1">
      <c r="B462" s="191">
        <v>40857</v>
      </c>
      <c r="C462" s="182">
        <v>148.08000000000001</v>
      </c>
      <c r="D462" s="189">
        <v>0.14456663104458692</v>
      </c>
      <c r="E462" s="189">
        <v>0.12390925200508336</v>
      </c>
    </row>
    <row r="463" spans="2:5" s="183" customFormat="1">
      <c r="B463" s="191">
        <v>40861</v>
      </c>
      <c r="C463" s="182">
        <v>148.13999999999999</v>
      </c>
      <c r="D463" s="189">
        <v>0.48207657608380095</v>
      </c>
      <c r="E463" s="189">
        <v>0.25751707140379354</v>
      </c>
    </row>
    <row r="464" spans="2:5" s="183" customFormat="1">
      <c r="B464" s="191">
        <v>40862</v>
      </c>
      <c r="C464" s="182">
        <v>148.22</v>
      </c>
      <c r="D464" s="189">
        <v>0.46187806789553881</v>
      </c>
      <c r="E464" s="189">
        <v>0.2495212221738482</v>
      </c>
    </row>
    <row r="465" spans="2:5" s="183" customFormat="1">
      <c r="B465" s="191">
        <v>40863</v>
      </c>
      <c r="C465" s="182">
        <v>148.08000000000001</v>
      </c>
      <c r="D465" s="189">
        <v>-0.50570729897949651</v>
      </c>
      <c r="E465" s="189">
        <v>-0.13351036800715893</v>
      </c>
    </row>
    <row r="466" spans="2:5" s="183" customFormat="1">
      <c r="B466" s="191">
        <v>40864</v>
      </c>
      <c r="C466" s="182">
        <v>148.01</v>
      </c>
      <c r="D466" s="189">
        <v>-3.7176192642058833E-2</v>
      </c>
      <c r="E466" s="189">
        <v>5.1963927960437119E-2</v>
      </c>
    </row>
    <row r="467" spans="2:5" s="183" customFormat="1">
      <c r="B467" s="191">
        <v>40865</v>
      </c>
      <c r="C467" s="182">
        <v>148.02000000000001</v>
      </c>
      <c r="D467" s="189">
        <v>-0.8525688424884752</v>
      </c>
      <c r="E467" s="189">
        <v>-0.27082014255653114</v>
      </c>
    </row>
    <row r="468" spans="2:5" s="183" customFormat="1">
      <c r="B468" s="191">
        <v>40868</v>
      </c>
      <c r="C468" s="182">
        <v>147.94999999999999</v>
      </c>
      <c r="D468" s="189">
        <v>-0.54898130962466052</v>
      </c>
      <c r="E468" s="189">
        <v>-0.15064096307233599</v>
      </c>
    </row>
    <row r="469" spans="2:5" s="183" customFormat="1">
      <c r="B469" s="191">
        <v>40869</v>
      </c>
      <c r="C469" s="182">
        <v>147.57</v>
      </c>
      <c r="D469" s="189">
        <v>-0.18543704048269988</v>
      </c>
      <c r="E469" s="189">
        <v>-6.7271087729856831E-3</v>
      </c>
    </row>
    <row r="470" spans="2:5" s="183" customFormat="1">
      <c r="B470" s="191">
        <v>40870</v>
      </c>
      <c r="C470" s="182">
        <v>147.34</v>
      </c>
      <c r="D470" s="189">
        <v>-1.4412076392494344</v>
      </c>
      <c r="E470" s="189">
        <v>-0.5038406718910805</v>
      </c>
    </row>
    <row r="471" spans="2:5" s="183" customFormat="1">
      <c r="B471" s="191">
        <v>40872</v>
      </c>
      <c r="C471" s="182">
        <v>147.22999999999999</v>
      </c>
      <c r="D471" s="189">
        <v>-0.50596094859039031</v>
      </c>
      <c r="E471" s="189">
        <v>-0.13361077859327936</v>
      </c>
    </row>
    <row r="472" spans="2:5" s="183" customFormat="1">
      <c r="B472" s="191">
        <v>40875</v>
      </c>
      <c r="C472" s="182">
        <v>147.47999999999999</v>
      </c>
      <c r="D472" s="189">
        <v>-0.49398120933913947</v>
      </c>
      <c r="E472" s="189">
        <v>-0.1288684388138136</v>
      </c>
    </row>
    <row r="473" spans="2:5" s="183" customFormat="1">
      <c r="B473" s="191">
        <v>40876</v>
      </c>
      <c r="C473" s="182">
        <v>147.72</v>
      </c>
      <c r="D473" s="189">
        <v>-0.69833792077948365</v>
      </c>
      <c r="E473" s="189">
        <v>-0.20976577234827734</v>
      </c>
    </row>
    <row r="474" spans="2:5" s="183" customFormat="1">
      <c r="B474" s="191">
        <v>40877</v>
      </c>
      <c r="C474" s="182">
        <v>147.69</v>
      </c>
      <c r="D474" s="189">
        <v>-0.64881872490175907</v>
      </c>
      <c r="E474" s="189">
        <v>-0.19016293730046366</v>
      </c>
    </row>
    <row r="475" spans="2:5" s="183" customFormat="1">
      <c r="B475" s="191">
        <v>40878</v>
      </c>
      <c r="C475" s="182">
        <v>147.68</v>
      </c>
      <c r="D475" s="189">
        <v>-1.3986442265162022</v>
      </c>
      <c r="E475" s="189">
        <v>-0.48699137649981816</v>
      </c>
    </row>
    <row r="476" spans="2:5" s="183" customFormat="1">
      <c r="B476" s="191">
        <v>40879</v>
      </c>
      <c r="C476" s="182">
        <v>147.59</v>
      </c>
      <c r="D476" s="189">
        <v>0.19694638685548324</v>
      </c>
      <c r="E476" s="189">
        <v>0.14464447790699764</v>
      </c>
    </row>
    <row r="477" spans="2:5" s="183" customFormat="1">
      <c r="B477" s="191">
        <v>40882</v>
      </c>
      <c r="C477" s="182">
        <v>147.63</v>
      </c>
      <c r="D477" s="189">
        <v>1.2564672631876461</v>
      </c>
      <c r="E477" s="189">
        <v>0.56406996736243697</v>
      </c>
    </row>
    <row r="478" spans="2:5" s="183" customFormat="1">
      <c r="B478" s="191">
        <v>40883</v>
      </c>
      <c r="C478" s="182">
        <v>147.65</v>
      </c>
      <c r="D478" s="189">
        <v>0.23727911717858891</v>
      </c>
      <c r="E478" s="189">
        <v>0.16061072787406241</v>
      </c>
    </row>
    <row r="479" spans="2:5" s="183" customFormat="1">
      <c r="B479" s="191">
        <v>40884</v>
      </c>
      <c r="C479" s="182">
        <v>147.68</v>
      </c>
      <c r="D479" s="189">
        <v>-0.53121876803072055</v>
      </c>
      <c r="E479" s="189">
        <v>-0.14360942375259989</v>
      </c>
    </row>
    <row r="480" spans="2:5" s="183" customFormat="1">
      <c r="B480" s="191">
        <v>40885</v>
      </c>
      <c r="C480" s="182">
        <v>147.63999999999999</v>
      </c>
      <c r="D480" s="189">
        <v>-0.15702651544259688</v>
      </c>
      <c r="E480" s="189">
        <v>4.5195770043462598E-3</v>
      </c>
    </row>
    <row r="481" spans="2:5" s="183" customFormat="1">
      <c r="B481" s="191">
        <v>40886</v>
      </c>
      <c r="C481" s="182">
        <v>147.80000000000001</v>
      </c>
      <c r="D481" s="189">
        <v>-0.69683589066288887</v>
      </c>
      <c r="E481" s="189">
        <v>-0.20917117366607821</v>
      </c>
    </row>
    <row r="482" spans="2:5" s="183" customFormat="1">
      <c r="B482" s="191">
        <v>40889</v>
      </c>
      <c r="C482" s="182">
        <v>147.87</v>
      </c>
      <c r="D482" s="189">
        <v>0.14057111595293356</v>
      </c>
      <c r="E482" s="189">
        <v>0.12232757399346679</v>
      </c>
    </row>
    <row r="483" spans="2:5" s="183" customFormat="1">
      <c r="B483" s="191">
        <v>40890</v>
      </c>
      <c r="C483" s="182">
        <v>147.88999999999999</v>
      </c>
      <c r="D483" s="189">
        <v>0.53848912567708929</v>
      </c>
      <c r="E483" s="189">
        <v>0.27984873258493337</v>
      </c>
    </row>
    <row r="484" spans="2:5" s="183" customFormat="1">
      <c r="B484" s="191">
        <v>40891</v>
      </c>
      <c r="C484" s="182">
        <v>147.96</v>
      </c>
      <c r="D484" s="189">
        <v>0.32860501644716794</v>
      </c>
      <c r="E484" s="189">
        <v>0.19676330481363502</v>
      </c>
    </row>
    <row r="485" spans="2:5" s="183" customFormat="1">
      <c r="B485" s="191">
        <v>40892</v>
      </c>
      <c r="C485" s="182">
        <v>148.08000000000001</v>
      </c>
      <c r="D485" s="189">
        <v>0.92035793457763038</v>
      </c>
      <c r="E485" s="189">
        <v>0.43101660068332726</v>
      </c>
    </row>
    <row r="486" spans="2:5" s="183" customFormat="1">
      <c r="B486" s="191">
        <v>40897</v>
      </c>
      <c r="C486" s="182">
        <v>148.27000000000001</v>
      </c>
      <c r="D486" s="189">
        <v>-0.11724165736751289</v>
      </c>
      <c r="E486" s="189">
        <v>2.0268944424857504E-2</v>
      </c>
    </row>
    <row r="487" spans="2:5" s="183" customFormat="1">
      <c r="B487" s="191">
        <v>40898</v>
      </c>
      <c r="C487" s="182">
        <v>147.83000000000001</v>
      </c>
      <c r="D487" s="189">
        <v>4.8618839986368503E-3</v>
      </c>
      <c r="E487" s="189">
        <v>6.860526204327913E-2</v>
      </c>
    </row>
    <row r="488" spans="2:5" s="183" customFormat="1">
      <c r="B488" s="191">
        <v>40899</v>
      </c>
      <c r="C488" s="182">
        <v>147.99</v>
      </c>
      <c r="D488" s="189">
        <v>0.40688066407302398</v>
      </c>
      <c r="E488" s="189">
        <v>0.2277497653462198</v>
      </c>
    </row>
    <row r="489" spans="2:5" s="183" customFormat="1">
      <c r="B489" s="191">
        <v>40900</v>
      </c>
      <c r="C489" s="182">
        <v>148.11000000000001</v>
      </c>
      <c r="D489" s="189">
        <v>0.12141212341792186</v>
      </c>
      <c r="E489" s="189">
        <v>0.11474323091823779</v>
      </c>
    </row>
    <row r="490" spans="2:5" s="183" customFormat="1">
      <c r="B490" s="191">
        <v>40904</v>
      </c>
      <c r="C490" s="182">
        <v>148.26</v>
      </c>
      <c r="D490" s="189">
        <v>0.35134896475815836</v>
      </c>
      <c r="E490" s="189">
        <v>0.20576680051209612</v>
      </c>
    </row>
    <row r="491" spans="2:5" s="183" customFormat="1">
      <c r="B491" s="191">
        <v>40905</v>
      </c>
      <c r="C491" s="182">
        <v>148.28</v>
      </c>
      <c r="D491" s="189">
        <v>-0.10636545901196563</v>
      </c>
      <c r="E491" s="189">
        <v>2.457443280228494E-2</v>
      </c>
    </row>
    <row r="492" spans="2:5" s="183" customFormat="1">
      <c r="B492" s="191">
        <v>40906</v>
      </c>
      <c r="C492" s="182">
        <v>148.04</v>
      </c>
      <c r="D492" s="189">
        <v>-0.1495553782987056</v>
      </c>
      <c r="E492" s="189">
        <v>7.4771264244323744E-3</v>
      </c>
    </row>
    <row r="493" spans="2:5" s="183" customFormat="1">
      <c r="B493" s="191">
        <v>40907</v>
      </c>
      <c r="C493" s="182">
        <v>148.4</v>
      </c>
      <c r="D493" s="189">
        <v>1.5248117787862532</v>
      </c>
      <c r="E493" s="189">
        <v>0.67029772776981533</v>
      </c>
    </row>
    <row r="494" spans="2:5" s="183" customFormat="1">
      <c r="B494" s="191">
        <v>40912</v>
      </c>
      <c r="C494" s="182">
        <v>148.22999999999999</v>
      </c>
      <c r="D494" s="189">
        <v>-1.350127430150611</v>
      </c>
      <c r="E494" s="189">
        <v>-0.46778535468655041</v>
      </c>
    </row>
    <row r="495" spans="2:5" s="183" customFormat="1">
      <c r="B495" s="191">
        <v>40913</v>
      </c>
      <c r="C495" s="182">
        <v>148.08000000000001</v>
      </c>
      <c r="D495" s="189">
        <v>1.3270567607310941</v>
      </c>
      <c r="E495" s="189">
        <v>0.59201376273159245</v>
      </c>
    </row>
    <row r="496" spans="2:5" s="183" customFormat="1">
      <c r="B496" s="191">
        <v>40914</v>
      </c>
      <c r="C496" s="182">
        <v>148.29</v>
      </c>
      <c r="D496" s="189">
        <v>0.52155502303887702</v>
      </c>
      <c r="E496" s="189">
        <v>0.27314514189013883</v>
      </c>
    </row>
    <row r="497" spans="2:5" s="183" customFormat="1">
      <c r="B497" s="191">
        <v>40917</v>
      </c>
      <c r="C497" s="182">
        <v>148.54</v>
      </c>
      <c r="D497" s="189">
        <v>1.663027321869317</v>
      </c>
      <c r="E497" s="189">
        <v>0.72501219645366721</v>
      </c>
    </row>
    <row r="498" spans="2:5" s="183" customFormat="1">
      <c r="B498" s="191">
        <v>40918</v>
      </c>
      <c r="C498" s="182">
        <v>148.59</v>
      </c>
      <c r="D498" s="189">
        <v>0.46910294383060763</v>
      </c>
      <c r="E498" s="189">
        <v>0.25238128580545055</v>
      </c>
    </row>
    <row r="499" spans="2:5" s="183" customFormat="1">
      <c r="B499" s="191">
        <v>40919</v>
      </c>
      <c r="C499" s="182">
        <v>148.4</v>
      </c>
      <c r="D499" s="189">
        <v>-0.29683720807141012</v>
      </c>
      <c r="E499" s="189">
        <v>-5.0826352931403411E-2</v>
      </c>
    </row>
    <row r="500" spans="2:5" s="183" customFormat="1">
      <c r="B500" s="191">
        <v>40920</v>
      </c>
      <c r="C500" s="182">
        <v>148.52000000000001</v>
      </c>
      <c r="D500" s="189">
        <v>1.0682925381706565</v>
      </c>
      <c r="E500" s="189">
        <v>0.48957848927413711</v>
      </c>
    </row>
    <row r="501" spans="2:5" s="183" customFormat="1">
      <c r="B501" s="191">
        <v>40921</v>
      </c>
      <c r="C501" s="182">
        <v>148.16999999999999</v>
      </c>
      <c r="D501" s="189">
        <v>0.55485340877718603</v>
      </c>
      <c r="E501" s="189">
        <v>0.28632675260527102</v>
      </c>
    </row>
    <row r="502" spans="2:5" s="183" customFormat="1">
      <c r="B502" s="191">
        <v>40925</v>
      </c>
      <c r="C502" s="182">
        <v>148.35</v>
      </c>
      <c r="D502" s="189">
        <v>0.43302345214567212</v>
      </c>
      <c r="E502" s="189">
        <v>0.23809873715794905</v>
      </c>
    </row>
    <row r="503" spans="2:5" s="183" customFormat="1">
      <c r="B503" s="191">
        <v>40926</v>
      </c>
      <c r="C503" s="182">
        <v>148.30000000000001</v>
      </c>
      <c r="D503" s="189">
        <v>0.1224982687553153</v>
      </c>
      <c r="E503" s="189">
        <v>0.11517319605619056</v>
      </c>
    </row>
    <row r="504" spans="2:5" s="183" customFormat="1">
      <c r="B504" s="191">
        <v>40927</v>
      </c>
      <c r="C504" s="182">
        <v>148.19999999999999</v>
      </c>
      <c r="D504" s="189">
        <v>1.3540511935155304</v>
      </c>
      <c r="E504" s="189">
        <v>0.60269986947672716</v>
      </c>
    </row>
    <row r="505" spans="2:5" s="183" customFormat="1">
      <c r="B505" s="191">
        <v>40928</v>
      </c>
      <c r="C505" s="182">
        <v>148.32</v>
      </c>
      <c r="D505" s="189">
        <v>1.2677351409024864</v>
      </c>
      <c r="E505" s="189">
        <v>0.56853050724536169</v>
      </c>
    </row>
    <row r="506" spans="2:5" s="183" customFormat="1">
      <c r="B506" s="191">
        <v>40931</v>
      </c>
      <c r="C506" s="182">
        <v>148.44</v>
      </c>
      <c r="D506" s="189">
        <v>0.36186734824508898</v>
      </c>
      <c r="E506" s="189">
        <v>0.20993064309494186</v>
      </c>
    </row>
    <row r="507" spans="2:5" s="183" customFormat="1">
      <c r="B507" s="191">
        <v>40932</v>
      </c>
      <c r="C507" s="182">
        <v>148.41999999999999</v>
      </c>
      <c r="D507" s="189">
        <v>1.7290672985197577</v>
      </c>
      <c r="E507" s="189">
        <v>0.75115500321564854</v>
      </c>
    </row>
    <row r="508" spans="2:5" s="183" customFormat="1">
      <c r="B508" s="191">
        <v>40933</v>
      </c>
      <c r="C508" s="182">
        <v>148.61000000000001</v>
      </c>
      <c r="D508" s="189">
        <v>-0.18368853360942927</v>
      </c>
      <c r="E508" s="189">
        <v>-6.034938974806248E-3</v>
      </c>
    </row>
    <row r="509" spans="2:5" s="183" customFormat="1">
      <c r="B509" s="191">
        <v>40934</v>
      </c>
      <c r="C509" s="182">
        <v>148.35</v>
      </c>
      <c r="D509" s="189">
        <v>0.391215558602027</v>
      </c>
      <c r="E509" s="189">
        <v>0.22154852412831272</v>
      </c>
    </row>
    <row r="510" spans="2:5" s="183" customFormat="1">
      <c r="B510" s="191">
        <v>40935</v>
      </c>
      <c r="C510" s="182">
        <v>148.37</v>
      </c>
      <c r="D510" s="189">
        <v>0.72962753988580342</v>
      </c>
      <c r="E510" s="189">
        <v>0.35551342662168722</v>
      </c>
    </row>
    <row r="511" spans="2:5" s="183" customFormat="1">
      <c r="B511" s="191">
        <v>40938</v>
      </c>
      <c r="C511" s="182">
        <v>148.6</v>
      </c>
      <c r="D511" s="189">
        <v>0.74595150698633539</v>
      </c>
      <c r="E511" s="189">
        <v>0.36197548701515198</v>
      </c>
    </row>
    <row r="512" spans="2:5" s="183" customFormat="1">
      <c r="B512" s="191">
        <v>40939</v>
      </c>
      <c r="C512" s="182">
        <v>148.56</v>
      </c>
      <c r="D512" s="189">
        <v>0.49083921445200679</v>
      </c>
      <c r="E512" s="189">
        <v>0.26098587883232555</v>
      </c>
    </row>
    <row r="513" spans="2:5" s="183" customFormat="1">
      <c r="B513" s="191">
        <v>40940</v>
      </c>
      <c r="C513" s="182">
        <v>148.69999999999999</v>
      </c>
      <c r="D513" s="189">
        <v>0.35817015811314185</v>
      </c>
      <c r="E513" s="189">
        <v>0.20846706100294013</v>
      </c>
    </row>
    <row r="514" spans="2:5" s="183" customFormat="1">
      <c r="B514" s="191">
        <v>40941</v>
      </c>
      <c r="C514" s="182">
        <v>148.61000000000001</v>
      </c>
      <c r="D514" s="189">
        <v>0.88327218057370172</v>
      </c>
      <c r="E514" s="189">
        <v>0.41633570965759409</v>
      </c>
    </row>
    <row r="515" spans="2:5" s="183" customFormat="1">
      <c r="B515" s="191">
        <v>40942</v>
      </c>
      <c r="C515" s="182">
        <v>148.72</v>
      </c>
      <c r="D515" s="189">
        <v>0.24807966553196031</v>
      </c>
      <c r="E515" s="189">
        <v>0.16488626918777577</v>
      </c>
    </row>
    <row r="516" spans="2:5" s="183" customFormat="1">
      <c r="B516" s="191">
        <v>40945</v>
      </c>
      <c r="C516" s="182">
        <v>148.66</v>
      </c>
      <c r="D516" s="189">
        <v>0.77615438448509688</v>
      </c>
      <c r="E516" s="189">
        <v>0.37393169945122418</v>
      </c>
    </row>
    <row r="517" spans="2:5" s="183" customFormat="1">
      <c r="B517" s="191">
        <v>40946</v>
      </c>
      <c r="C517" s="182">
        <v>148.63</v>
      </c>
      <c r="D517" s="189">
        <v>-0.14749018341479303</v>
      </c>
      <c r="E517" s="189">
        <v>8.2946614011894879E-3</v>
      </c>
    </row>
    <row r="518" spans="2:5" s="183" customFormat="1">
      <c r="B518" s="191">
        <v>40947</v>
      </c>
      <c r="C518" s="182">
        <v>148.59</v>
      </c>
      <c r="D518" s="189">
        <v>-1.9510539791302084</v>
      </c>
      <c r="E518" s="189">
        <v>-0.70567015484741036</v>
      </c>
    </row>
    <row r="519" spans="2:5" s="183" customFormat="1">
      <c r="B519" s="191">
        <v>40948</v>
      </c>
      <c r="C519" s="182">
        <v>148.49</v>
      </c>
      <c r="D519" s="189">
        <v>-1.0653775092481808</v>
      </c>
      <c r="E519" s="189">
        <v>-0.35506329548527676</v>
      </c>
    </row>
    <row r="520" spans="2:5" s="183" customFormat="1">
      <c r="B520" s="191">
        <v>40949</v>
      </c>
      <c r="C520" s="182">
        <v>148.37</v>
      </c>
      <c r="D520" s="189">
        <v>-0.78334093274508099</v>
      </c>
      <c r="E520" s="189">
        <v>-0.24341534990287772</v>
      </c>
    </row>
    <row r="521" spans="2:5" s="183" customFormat="1">
      <c r="B521" s="191">
        <v>40952</v>
      </c>
      <c r="C521" s="182">
        <v>148.37</v>
      </c>
      <c r="D521" s="189">
        <v>-1.4435436611948436</v>
      </c>
      <c r="E521" s="189">
        <v>-0.50476541737719471</v>
      </c>
    </row>
    <row r="522" spans="2:5" s="183" customFormat="1">
      <c r="B522" s="191">
        <v>40953</v>
      </c>
      <c r="C522" s="182">
        <v>148.37</v>
      </c>
      <c r="D522" s="189">
        <v>-0.30585584541567401</v>
      </c>
      <c r="E522" s="189">
        <v>-5.4396500973633313E-2</v>
      </c>
    </row>
    <row r="523" spans="2:5" s="183" customFormat="1">
      <c r="B523" s="191">
        <v>40954</v>
      </c>
      <c r="C523" s="182">
        <v>148.29</v>
      </c>
      <c r="D523" s="189">
        <v>-0.16106286486326818</v>
      </c>
      <c r="E523" s="189">
        <v>2.9217341782201175E-3</v>
      </c>
    </row>
    <row r="524" spans="2:5" s="183" customFormat="1">
      <c r="B524" s="191">
        <v>40955</v>
      </c>
      <c r="C524" s="182">
        <v>148.12</v>
      </c>
      <c r="D524" s="189">
        <v>-1.134381193241278</v>
      </c>
      <c r="E524" s="189">
        <v>-0.382379325381001</v>
      </c>
    </row>
    <row r="525" spans="2:5" s="183" customFormat="1">
      <c r="B525" s="191">
        <v>40956</v>
      </c>
      <c r="C525" s="182">
        <v>148.12</v>
      </c>
      <c r="D525" s="189">
        <v>-0.73463846762380869</v>
      </c>
      <c r="E525" s="189">
        <v>-0.22413582863295214</v>
      </c>
    </row>
    <row r="526" spans="2:5" s="183" customFormat="1">
      <c r="B526" s="191">
        <v>40960</v>
      </c>
      <c r="C526" s="182">
        <v>148.02000000000001</v>
      </c>
      <c r="D526" s="189">
        <v>-1.261678048581891</v>
      </c>
      <c r="E526" s="189">
        <v>-0.43277148569614754</v>
      </c>
    </row>
    <row r="527" spans="2:5" s="183" customFormat="1">
      <c r="B527" s="191">
        <v>40961</v>
      </c>
      <c r="C527" s="182">
        <v>148.01</v>
      </c>
      <c r="D527" s="189">
        <v>-1.8982937825166994</v>
      </c>
      <c r="E527" s="189">
        <v>-0.68478432637275866</v>
      </c>
    </row>
    <row r="528" spans="2:5" s="183" customFormat="1">
      <c r="B528" s="191">
        <v>40962</v>
      </c>
      <c r="C528" s="182">
        <v>147.83000000000001</v>
      </c>
      <c r="D528" s="189">
        <v>-1.2962028497609632</v>
      </c>
      <c r="E528" s="189">
        <v>-0.4464385893430457</v>
      </c>
    </row>
    <row r="529" spans="2:5" s="183" customFormat="1">
      <c r="B529" s="191">
        <v>40963</v>
      </c>
      <c r="C529" s="182">
        <v>147.62</v>
      </c>
      <c r="D529" s="189">
        <v>-2.0272136684928954</v>
      </c>
      <c r="E529" s="189">
        <v>-0.73581898504158294</v>
      </c>
    </row>
    <row r="530" spans="2:5" s="183" customFormat="1">
      <c r="B530" s="191">
        <v>40966</v>
      </c>
      <c r="C530" s="182">
        <v>147.62</v>
      </c>
      <c r="D530" s="189">
        <v>-0.53581096183835841</v>
      </c>
      <c r="E530" s="189">
        <v>-0.14542730500295373</v>
      </c>
    </row>
    <row r="531" spans="2:5" s="183" customFormat="1">
      <c r="B531" s="191">
        <v>40967</v>
      </c>
      <c r="C531" s="182">
        <v>147.65</v>
      </c>
      <c r="D531" s="189">
        <v>-0.28332587474099719</v>
      </c>
      <c r="E531" s="189">
        <v>-4.547771118031118E-2</v>
      </c>
    </row>
    <row r="532" spans="2:5" s="183" customFormat="1">
      <c r="B532" s="191">
        <v>40968</v>
      </c>
      <c r="C532" s="182">
        <v>147.74</v>
      </c>
      <c r="D532" s="189">
        <v>-0.28795048226053277</v>
      </c>
      <c r="E532" s="189">
        <v>-4.7308423831425028E-2</v>
      </c>
    </row>
    <row r="533" spans="2:5" s="183" customFormat="1">
      <c r="B533" s="191">
        <v>40969</v>
      </c>
      <c r="C533" s="182">
        <v>147.78</v>
      </c>
      <c r="D533" s="189">
        <v>2.2220272055693158E-2</v>
      </c>
      <c r="E533" s="189">
        <v>7.5476811787718354E-2</v>
      </c>
    </row>
    <row r="534" spans="2:5" s="183" customFormat="1">
      <c r="B534" s="191">
        <v>40970</v>
      </c>
      <c r="C534" s="182">
        <v>147.93</v>
      </c>
      <c r="D534" s="189">
        <v>-0.47533535495638141</v>
      </c>
      <c r="E534" s="189">
        <v>-0.12148722832943293</v>
      </c>
    </row>
    <row r="535" spans="2:5" s="183" customFormat="1">
      <c r="B535" s="191">
        <v>40973</v>
      </c>
      <c r="C535" s="182">
        <v>147.94999999999999</v>
      </c>
      <c r="D535" s="189">
        <v>-0.66581500404754823</v>
      </c>
      <c r="E535" s="189">
        <v>-0.19689114139618841</v>
      </c>
    </row>
    <row r="536" spans="2:5" s="183" customFormat="1">
      <c r="B536" s="191">
        <v>40974</v>
      </c>
      <c r="C536" s="182">
        <v>147.93</v>
      </c>
      <c r="D536" s="189">
        <v>-0.84894123677939992</v>
      </c>
      <c r="E536" s="189">
        <v>-0.26938410638766641</v>
      </c>
    </row>
    <row r="537" spans="2:5" s="183" customFormat="1">
      <c r="B537" s="191">
        <v>40975</v>
      </c>
      <c r="C537" s="182">
        <v>147.96</v>
      </c>
      <c r="D537" s="189">
        <v>-3.7216812574569581E-2</v>
      </c>
      <c r="E537" s="189">
        <v>5.1947848017648311E-2</v>
      </c>
    </row>
    <row r="538" spans="2:5" s="183" customFormat="1">
      <c r="B538" s="191">
        <v>40980</v>
      </c>
      <c r="C538" s="182">
        <v>147.93</v>
      </c>
      <c r="D538" s="189">
        <v>-0.58037992184032672</v>
      </c>
      <c r="E538" s="189">
        <v>-0.16307052306587469</v>
      </c>
    </row>
    <row r="539" spans="2:5" s="183" customFormat="1">
      <c r="B539" s="191">
        <v>40981</v>
      </c>
      <c r="C539" s="182">
        <v>147.94999999999999</v>
      </c>
      <c r="D539" s="189">
        <v>-0.1574162526996423</v>
      </c>
      <c r="E539" s="189">
        <v>4.3652943059617044E-3</v>
      </c>
    </row>
    <row r="540" spans="2:5" s="183" customFormat="1">
      <c r="B540" s="191">
        <v>40982</v>
      </c>
      <c r="C540" s="182">
        <v>147.72999999999999</v>
      </c>
      <c r="D540" s="189">
        <v>-1.4017525513310278</v>
      </c>
      <c r="E540" s="189">
        <v>-0.48822184839137522</v>
      </c>
    </row>
    <row r="541" spans="2:5" s="183" customFormat="1">
      <c r="B541" s="191">
        <v>40983</v>
      </c>
      <c r="C541" s="182">
        <v>147.51</v>
      </c>
      <c r="D541" s="189">
        <v>-0.97117748283579974</v>
      </c>
      <c r="E541" s="189">
        <v>-0.31777295693007712</v>
      </c>
    </row>
    <row r="542" spans="2:5" s="183" customFormat="1">
      <c r="B542" s="191">
        <v>40984</v>
      </c>
      <c r="C542" s="182">
        <v>147.72</v>
      </c>
      <c r="D542" s="189">
        <v>-0.70897788281106</v>
      </c>
      <c r="E542" s="189">
        <v>-0.21397774342177811</v>
      </c>
    </row>
    <row r="543" spans="2:5" s="183" customFormat="1">
      <c r="B543" s="191">
        <v>40987</v>
      </c>
      <c r="C543" s="182">
        <v>147.71</v>
      </c>
      <c r="D543" s="189">
        <v>0.90813595555545557</v>
      </c>
      <c r="E543" s="189">
        <v>0.42617836705527867</v>
      </c>
    </row>
    <row r="544" spans="2:5" s="183" customFormat="1">
      <c r="B544" s="191">
        <v>40988</v>
      </c>
      <c r="C544" s="182">
        <v>147.75</v>
      </c>
      <c r="D544" s="189">
        <v>-0.41893184375841414</v>
      </c>
      <c r="E544" s="189">
        <v>-9.915914511779432E-2</v>
      </c>
    </row>
    <row r="545" spans="2:5" s="183" customFormat="1">
      <c r="B545" s="191">
        <v>40994</v>
      </c>
      <c r="C545" s="182">
        <v>147.66</v>
      </c>
      <c r="D545" s="189">
        <v>-0.55149370457667535</v>
      </c>
      <c r="E545" s="189">
        <v>-0.151635528168686</v>
      </c>
    </row>
    <row r="546" spans="2:5" s="183" customFormat="1">
      <c r="B546" s="191">
        <v>40995</v>
      </c>
      <c r="C546" s="182">
        <v>147.75</v>
      </c>
      <c r="D546" s="189">
        <v>-0.67504078777545606</v>
      </c>
      <c r="E546" s="189">
        <v>-0.20054329110095237</v>
      </c>
    </row>
    <row r="547" spans="2:5" s="183" customFormat="1">
      <c r="B547" s="191">
        <v>40996</v>
      </c>
      <c r="C547" s="182">
        <v>147.56</v>
      </c>
      <c r="D547" s="189">
        <v>-0.38315683410949053</v>
      </c>
      <c r="E547" s="189">
        <v>-8.4997129750794834E-2</v>
      </c>
    </row>
    <row r="548" spans="2:5" s="183" customFormat="1">
      <c r="B548" s="191">
        <v>40997</v>
      </c>
      <c r="C548" s="182">
        <v>147.65</v>
      </c>
      <c r="D548" s="189">
        <v>0.68206860649494794</v>
      </c>
      <c r="E548" s="189">
        <v>0.33668658765982368</v>
      </c>
    </row>
    <row r="549" spans="2:5" s="183" customFormat="1">
      <c r="B549" s="191">
        <v>40998</v>
      </c>
      <c r="C549" s="182">
        <v>147.77000000000001</v>
      </c>
      <c r="D549" s="189">
        <v>0.32290514446928487</v>
      </c>
      <c r="E549" s="189">
        <v>0.19450693436585967</v>
      </c>
    </row>
    <row r="550" spans="2:5" s="183" customFormat="1">
      <c r="B550" s="191">
        <v>41001</v>
      </c>
      <c r="C550" s="182">
        <v>147.91999999999999</v>
      </c>
      <c r="D550" s="189">
        <v>0.30542992335644314</v>
      </c>
      <c r="E550" s="189">
        <v>0.18758913469590976</v>
      </c>
    </row>
    <row r="551" spans="2:5" s="183" customFormat="1">
      <c r="B551" s="191">
        <v>41002</v>
      </c>
      <c r="C551" s="182">
        <v>148.04</v>
      </c>
      <c r="D551" s="189">
        <v>1.001935015409249</v>
      </c>
      <c r="E551" s="189">
        <v>0.463309977643104</v>
      </c>
    </row>
    <row r="552" spans="2:5" s="183" customFormat="1">
      <c r="B552" s="191">
        <v>41003</v>
      </c>
      <c r="C552" s="182">
        <v>148.11000000000001</v>
      </c>
      <c r="D552" s="189">
        <v>0.2454953519837664</v>
      </c>
      <c r="E552" s="189">
        <v>0.16386323415461071</v>
      </c>
    </row>
    <row r="553" spans="2:5" s="183" customFormat="1">
      <c r="B553" s="191">
        <v>41004</v>
      </c>
      <c r="C553" s="182">
        <v>148.29</v>
      </c>
      <c r="D553" s="189">
        <v>-1.2550058308911893</v>
      </c>
      <c r="E553" s="189">
        <v>-0.430130199211672</v>
      </c>
    </row>
    <row r="554" spans="2:5" s="183" customFormat="1">
      <c r="B554" s="191">
        <v>41005</v>
      </c>
      <c r="C554" s="182">
        <v>148.07</v>
      </c>
      <c r="D554" s="189">
        <v>-0.22124101666729143</v>
      </c>
      <c r="E554" s="189">
        <v>-2.0900590929995404E-2</v>
      </c>
    </row>
    <row r="555" spans="2:5" s="183" customFormat="1">
      <c r="B555" s="191">
        <v>41008</v>
      </c>
      <c r="C555" s="182">
        <v>147.52000000000001</v>
      </c>
      <c r="D555" s="189">
        <v>0.3338111511254232</v>
      </c>
      <c r="E555" s="189">
        <v>0.19882422275718445</v>
      </c>
    </row>
    <row r="556" spans="2:5" s="183" customFormat="1">
      <c r="B556" s="191">
        <v>41009</v>
      </c>
      <c r="C556" s="182">
        <v>147.58000000000001</v>
      </c>
      <c r="D556" s="189">
        <v>0.44349204908551265</v>
      </c>
      <c r="E556" s="189">
        <v>0.24224287107119891</v>
      </c>
    </row>
    <row r="557" spans="2:5" s="183" customFormat="1">
      <c r="B557" s="191">
        <v>41010</v>
      </c>
      <c r="C557" s="182">
        <v>147.66</v>
      </c>
      <c r="D557" s="189">
        <v>0.65148947594933604</v>
      </c>
      <c r="E557" s="189">
        <v>0.3245814304300626</v>
      </c>
    </row>
    <row r="558" spans="2:5" s="183" customFormat="1">
      <c r="B558" s="191">
        <v>41011</v>
      </c>
      <c r="C558" s="182">
        <v>147.63999999999999</v>
      </c>
      <c r="D558" s="189">
        <v>3.8038367478049231E-3</v>
      </c>
      <c r="E558" s="189">
        <v>6.8186419908159143E-2</v>
      </c>
    </row>
    <row r="559" spans="2:5" s="183" customFormat="1">
      <c r="B559" s="191">
        <v>41012</v>
      </c>
      <c r="C559" s="182">
        <v>147.63</v>
      </c>
      <c r="D559" s="189">
        <v>-1.1691147807046851</v>
      </c>
      <c r="E559" s="189">
        <v>-0.39612907986702367</v>
      </c>
    </row>
    <row r="560" spans="2:5" s="183" customFormat="1">
      <c r="B560" s="191">
        <v>41015</v>
      </c>
      <c r="C560" s="182">
        <v>147.5</v>
      </c>
      <c r="D560" s="189">
        <v>-0.18693775618785863</v>
      </c>
      <c r="E560" s="189">
        <v>-7.3211871278630828E-3</v>
      </c>
    </row>
    <row r="561" spans="2:5" s="183" customFormat="1">
      <c r="B561" s="191">
        <v>41016</v>
      </c>
      <c r="C561" s="182">
        <v>147.54</v>
      </c>
      <c r="D561" s="189">
        <v>0.74251227677959386</v>
      </c>
      <c r="E561" s="189">
        <v>0.36061402180475788</v>
      </c>
    </row>
    <row r="562" spans="2:5" s="183" customFormat="1">
      <c r="B562" s="191">
        <v>41017</v>
      </c>
      <c r="C562" s="182">
        <v>147.63999999999999</v>
      </c>
      <c r="D562" s="189">
        <v>0.22893348377327752</v>
      </c>
      <c r="E562" s="189">
        <v>0.15730699742945245</v>
      </c>
    </row>
    <row r="563" spans="2:5" s="183" customFormat="1">
      <c r="B563" s="191">
        <v>41018</v>
      </c>
      <c r="C563" s="182">
        <v>147.76</v>
      </c>
      <c r="D563" s="189">
        <v>0.51658341412050246</v>
      </c>
      <c r="E563" s="189">
        <v>0.27117706410087539</v>
      </c>
    </row>
    <row r="564" spans="2:5" s="183" customFormat="1">
      <c r="B564" s="191">
        <v>41019</v>
      </c>
      <c r="C564" s="182">
        <v>147.96</v>
      </c>
      <c r="D564" s="189">
        <v>2.4908657844742561E-2</v>
      </c>
      <c r="E564" s="189">
        <v>7.654104520737548E-2</v>
      </c>
    </row>
    <row r="565" spans="2:5" s="183" customFormat="1">
      <c r="B565" s="191">
        <v>41022</v>
      </c>
      <c r="C565" s="182">
        <v>147.82</v>
      </c>
      <c r="D565" s="189">
        <v>-0.65281178395325246</v>
      </c>
      <c r="E565" s="189">
        <v>-0.19174364305578098</v>
      </c>
    </row>
    <row r="566" spans="2:5" s="183" customFormat="1">
      <c r="B566" s="191">
        <v>41023</v>
      </c>
      <c r="C566" s="182">
        <v>147.66999999999999</v>
      </c>
      <c r="D566" s="189">
        <v>5.7499553499800356E-3</v>
      </c>
      <c r="E566" s="189">
        <v>6.8956816948452793E-2</v>
      </c>
    </row>
    <row r="567" spans="2:5" s="183" customFormat="1">
      <c r="B567" s="191">
        <v>41024</v>
      </c>
      <c r="C567" s="182">
        <v>147.75</v>
      </c>
      <c r="D567" s="189">
        <v>0.85275525264697039</v>
      </c>
      <c r="E567" s="189">
        <v>0.40425517616527151</v>
      </c>
    </row>
    <row r="568" spans="2:5" s="183" customFormat="1">
      <c r="B568" s="191">
        <v>41025</v>
      </c>
      <c r="C568" s="182">
        <v>147.9</v>
      </c>
      <c r="D568" s="189">
        <v>0.70900718400846074</v>
      </c>
      <c r="E568" s="189">
        <v>0.34735058334998148</v>
      </c>
    </row>
    <row r="569" spans="2:5" s="183" customFormat="1">
      <c r="B569" s="191">
        <v>41026</v>
      </c>
      <c r="C569" s="182">
        <v>147.9</v>
      </c>
      <c r="D569" s="189">
        <v>-0.66834691831988546</v>
      </c>
      <c r="E569" s="189">
        <v>-0.19789343347618071</v>
      </c>
    </row>
    <row r="570" spans="2:5" s="183" customFormat="1">
      <c r="B570" s="191">
        <v>41031</v>
      </c>
      <c r="C570" s="182">
        <v>148.06</v>
      </c>
      <c r="D570" s="189">
        <v>0.53547052120173222</v>
      </c>
      <c r="E570" s="189">
        <v>0.27865377768802568</v>
      </c>
    </row>
    <row r="571" spans="2:5" s="183" customFormat="1">
      <c r="B571" s="191">
        <v>41032</v>
      </c>
      <c r="C571" s="182">
        <v>147.87</v>
      </c>
      <c r="D571" s="189">
        <v>0.25928020905496535</v>
      </c>
      <c r="E571" s="189">
        <v>0.16932015393157251</v>
      </c>
    </row>
    <row r="572" spans="2:5" s="183" customFormat="1">
      <c r="B572" s="191">
        <v>41033</v>
      </c>
      <c r="C572" s="182">
        <v>147.94999999999999</v>
      </c>
      <c r="D572" s="189">
        <v>0.34877586685698531</v>
      </c>
      <c r="E572" s="189">
        <v>0.20474820534259619</v>
      </c>
    </row>
    <row r="573" spans="2:5" s="183" customFormat="1">
      <c r="B573" s="191">
        <v>41036</v>
      </c>
      <c r="C573" s="182">
        <v>147.85</v>
      </c>
      <c r="D573" s="189">
        <v>0.12273602607721978</v>
      </c>
      <c r="E573" s="189">
        <v>0.11526731546746315</v>
      </c>
    </row>
    <row r="574" spans="2:5" s="183" customFormat="1">
      <c r="B574" s="191">
        <v>41037</v>
      </c>
      <c r="C574" s="182">
        <v>147.94</v>
      </c>
      <c r="D574" s="189">
        <v>-0.11448206905606757</v>
      </c>
      <c r="E574" s="189">
        <v>2.1361364313958964E-2</v>
      </c>
    </row>
    <row r="575" spans="2:5" s="183" customFormat="1">
      <c r="B575" s="191">
        <v>41039</v>
      </c>
      <c r="C575" s="182">
        <v>147.82</v>
      </c>
      <c r="D575" s="189">
        <v>-0.29199390696358252</v>
      </c>
      <c r="E575" s="189">
        <v>-4.8909067502575468E-2</v>
      </c>
    </row>
    <row r="576" spans="2:5" s="183" customFormat="1">
      <c r="B576" s="191">
        <v>41040</v>
      </c>
      <c r="C576" s="182">
        <v>147.87</v>
      </c>
      <c r="D576" s="189">
        <v>0.83529318721624968</v>
      </c>
      <c r="E576" s="189">
        <v>0.39734258434779152</v>
      </c>
    </row>
    <row r="577" spans="2:5" s="183" customFormat="1">
      <c r="B577" s="191">
        <v>41043</v>
      </c>
      <c r="C577" s="182">
        <v>148</v>
      </c>
      <c r="D577" s="189">
        <v>0.78048095444653143</v>
      </c>
      <c r="E577" s="189">
        <v>0.37564442995448699</v>
      </c>
    </row>
    <row r="578" spans="2:5" s="183" customFormat="1">
      <c r="B578" s="191">
        <v>41044</v>
      </c>
      <c r="C578" s="182">
        <v>148</v>
      </c>
      <c r="D578" s="189">
        <v>-0.94748976047448985</v>
      </c>
      <c r="E578" s="189">
        <v>-0.30839585566910843</v>
      </c>
    </row>
    <row r="579" spans="2:5" s="183" customFormat="1">
      <c r="B579" s="191">
        <v>41045</v>
      </c>
      <c r="C579" s="182">
        <v>147.94</v>
      </c>
      <c r="D579" s="189">
        <v>-0.26531693192348244</v>
      </c>
      <c r="E579" s="189">
        <v>-3.8348630645381625E-2</v>
      </c>
    </row>
    <row r="580" spans="2:5" s="183" customFormat="1">
      <c r="B580" s="191">
        <v>41046</v>
      </c>
      <c r="C580" s="182">
        <v>148.03</v>
      </c>
      <c r="D580" s="189">
        <v>-7.304537154012479E-2</v>
      </c>
      <c r="E580" s="189">
        <v>3.7764634438475823E-2</v>
      </c>
    </row>
    <row r="581" spans="2:5" s="183" customFormat="1">
      <c r="B581" s="191">
        <v>41047</v>
      </c>
      <c r="C581" s="182">
        <v>147.72</v>
      </c>
      <c r="D581" s="189">
        <v>-0.27624531855357976</v>
      </c>
      <c r="E581" s="189">
        <v>-4.2674778448296494E-2</v>
      </c>
    </row>
    <row r="582" spans="2:5" s="183" customFormat="1">
      <c r="B582" s="191">
        <v>41050</v>
      </c>
      <c r="C582" s="182">
        <v>147.99</v>
      </c>
      <c r="D582" s="189">
        <v>0.55060157379763397</v>
      </c>
      <c r="E582" s="189">
        <v>0.28464360694271845</v>
      </c>
    </row>
    <row r="583" spans="2:5" s="183" customFormat="1">
      <c r="B583" s="191">
        <v>41051</v>
      </c>
      <c r="C583" s="182">
        <v>147.88999999999999</v>
      </c>
      <c r="D583" s="189">
        <v>-1.5861443537127333</v>
      </c>
      <c r="E583" s="189">
        <v>-0.56121580603121668</v>
      </c>
    </row>
    <row r="584" spans="2:5" s="183" customFormat="1">
      <c r="B584" s="191">
        <v>41052</v>
      </c>
      <c r="C584" s="182">
        <v>147.78</v>
      </c>
      <c r="D584" s="189">
        <v>-0.40806866061759761</v>
      </c>
      <c r="E584" s="189">
        <v>-9.4858808986944335E-2</v>
      </c>
    </row>
    <row r="585" spans="2:5" s="183" customFormat="1">
      <c r="B585" s="191">
        <v>41053</v>
      </c>
      <c r="C585" s="182">
        <v>147.66999999999999</v>
      </c>
      <c r="D585" s="189">
        <v>-0.3716375536066544</v>
      </c>
      <c r="E585" s="189">
        <v>-8.0437068716601626E-2</v>
      </c>
    </row>
    <row r="586" spans="2:5" s="183" customFormat="1">
      <c r="B586" s="191">
        <v>41054</v>
      </c>
      <c r="C586" s="182">
        <v>147.62</v>
      </c>
      <c r="D586" s="189">
        <v>-0.26250325047080253</v>
      </c>
      <c r="E586" s="189">
        <v>-3.7234797263874943E-2</v>
      </c>
    </row>
    <row r="587" spans="2:5" s="183" customFormat="1">
      <c r="B587" s="191">
        <v>41058</v>
      </c>
      <c r="C587" s="182">
        <v>147.96</v>
      </c>
      <c r="D587" s="189">
        <v>-0.55057023778927627</v>
      </c>
      <c r="E587" s="189">
        <v>-0.15126996150742161</v>
      </c>
    </row>
    <row r="588" spans="2:5" s="183" customFormat="1">
      <c r="B588" s="191">
        <v>41059</v>
      </c>
      <c r="C588" s="182">
        <v>147.91</v>
      </c>
      <c r="D588" s="189">
        <v>-0.17156173583226103</v>
      </c>
      <c r="E588" s="189">
        <v>-1.23438411379815E-3</v>
      </c>
    </row>
    <row r="589" spans="2:5" s="183" customFormat="1">
      <c r="B589" s="191">
        <v>41060</v>
      </c>
      <c r="C589" s="182">
        <v>148.06</v>
      </c>
      <c r="D589" s="189">
        <v>3.0928251857126198E-3</v>
      </c>
      <c r="E589" s="189">
        <v>6.7904956485303897E-2</v>
      </c>
    </row>
    <row r="590" spans="2:5" s="183" customFormat="1">
      <c r="B590" s="191">
        <v>41061</v>
      </c>
      <c r="C590" s="182">
        <v>148.02000000000001</v>
      </c>
      <c r="D590" s="189">
        <v>-0.98656053753736506</v>
      </c>
      <c r="E590" s="189">
        <v>-0.32386254458394143</v>
      </c>
    </row>
    <row r="591" spans="2:5" s="183" customFormat="1">
      <c r="B591" s="191">
        <v>41064</v>
      </c>
      <c r="C591" s="182">
        <v>148.76</v>
      </c>
      <c r="D591" s="189">
        <v>0.9461779677295854</v>
      </c>
      <c r="E591" s="189">
        <v>0.44123780564910775</v>
      </c>
    </row>
    <row r="592" spans="2:5" s="183" customFormat="1">
      <c r="B592" s="191">
        <v>41065</v>
      </c>
      <c r="C592" s="182">
        <v>148.83000000000001</v>
      </c>
      <c r="D592" s="189">
        <v>0.58830359041604308</v>
      </c>
      <c r="E592" s="189">
        <v>0.29956845375496366</v>
      </c>
    </row>
    <row r="593" spans="2:5" s="183" customFormat="1">
      <c r="B593" s="191">
        <v>41066</v>
      </c>
      <c r="C593" s="182">
        <v>148.88999999999999</v>
      </c>
      <c r="D593" s="189">
        <v>-0.1221096726160498</v>
      </c>
      <c r="E593" s="189">
        <v>1.8341875573357095E-2</v>
      </c>
    </row>
    <row r="594" spans="2:5" s="183" customFormat="1">
      <c r="B594" s="191">
        <v>41067</v>
      </c>
      <c r="C594" s="182">
        <v>148.63999999999999</v>
      </c>
      <c r="D594" s="189">
        <v>0.13786987371680978</v>
      </c>
      <c r="E594" s="189">
        <v>0.12125825117752943</v>
      </c>
    </row>
    <row r="595" spans="2:5" s="183" customFormat="1">
      <c r="B595" s="191">
        <v>41068</v>
      </c>
      <c r="C595" s="182">
        <v>148.63999999999999</v>
      </c>
      <c r="D595" s="189">
        <v>-0.33616983751614327</v>
      </c>
      <c r="E595" s="189">
        <v>-6.6396699608796045E-2</v>
      </c>
    </row>
    <row r="596" spans="2:5" s="183" customFormat="1">
      <c r="B596" s="191">
        <v>41071</v>
      </c>
      <c r="C596" s="182">
        <v>148.69999999999999</v>
      </c>
      <c r="D596" s="189">
        <v>-0.67032252294530603</v>
      </c>
      <c r="E596" s="189">
        <v>-0.19867550295258024</v>
      </c>
    </row>
    <row r="597" spans="2:5" s="183" customFormat="1">
      <c r="B597" s="191">
        <v>41072</v>
      </c>
      <c r="C597" s="182">
        <v>148.83000000000001</v>
      </c>
      <c r="D597" s="189">
        <v>-0.15767488474868321</v>
      </c>
      <c r="E597" s="189">
        <v>4.2629113551572121E-3</v>
      </c>
    </row>
    <row r="598" spans="2:5" s="183" customFormat="1">
      <c r="B598" s="191">
        <v>41073</v>
      </c>
      <c r="C598" s="182">
        <v>148.9</v>
      </c>
      <c r="D598" s="189">
        <v>0.75085551186266608</v>
      </c>
      <c r="E598" s="189">
        <v>0.36391680284147837</v>
      </c>
    </row>
    <row r="599" spans="2:5" s="183" customFormat="1">
      <c r="B599" s="191">
        <v>41074</v>
      </c>
      <c r="C599" s="182">
        <v>148.96</v>
      </c>
      <c r="D599" s="189">
        <v>-0.21633922373881348</v>
      </c>
      <c r="E599" s="189">
        <v>-1.8960150732768428E-2</v>
      </c>
    </row>
    <row r="600" spans="2:5" s="183" customFormat="1">
      <c r="B600" s="191">
        <v>41075</v>
      </c>
      <c r="C600" s="182">
        <v>148.99</v>
      </c>
      <c r="D600" s="189">
        <v>-0.44054528007669769</v>
      </c>
      <c r="E600" s="189">
        <v>-0.10771511254525262</v>
      </c>
    </row>
    <row r="601" spans="2:5" s="183" customFormat="1">
      <c r="B601" s="191">
        <v>41078</v>
      </c>
      <c r="C601" s="182">
        <v>148.91999999999999</v>
      </c>
      <c r="D601" s="189">
        <v>0.69776479960043769</v>
      </c>
      <c r="E601" s="189">
        <v>0.34290013533303931</v>
      </c>
    </row>
    <row r="602" spans="2:5" s="183" customFormat="1">
      <c r="B602" s="191">
        <v>41079</v>
      </c>
      <c r="C602" s="182">
        <v>148.88</v>
      </c>
      <c r="D602" s="189">
        <v>-0.10088027988644324</v>
      </c>
      <c r="E602" s="189">
        <v>2.6745814217096944E-2</v>
      </c>
    </row>
    <row r="603" spans="2:5" s="183" customFormat="1">
      <c r="B603" s="191">
        <v>41080</v>
      </c>
      <c r="C603" s="182">
        <v>148.80000000000001</v>
      </c>
      <c r="D603" s="189">
        <v>0.5909322899265258</v>
      </c>
      <c r="E603" s="189">
        <v>0.30060905956410289</v>
      </c>
    </row>
    <row r="604" spans="2:5" s="183" customFormat="1">
      <c r="B604" s="191">
        <v>41081</v>
      </c>
      <c r="C604" s="182">
        <v>148.99</v>
      </c>
      <c r="D604" s="189">
        <v>0.75722805213408673</v>
      </c>
      <c r="E604" s="189">
        <v>0.36643945801715344</v>
      </c>
    </row>
    <row r="605" spans="2:5" s="183" customFormat="1">
      <c r="B605" s="191">
        <v>41082</v>
      </c>
      <c r="C605" s="182">
        <v>149.16999999999999</v>
      </c>
      <c r="D605" s="189">
        <v>1.1080156085810013</v>
      </c>
      <c r="E605" s="189">
        <v>0.50530339722234874</v>
      </c>
    </row>
    <row r="606" spans="2:5" s="183" customFormat="1">
      <c r="B606" s="191">
        <v>41085</v>
      </c>
      <c r="C606" s="182">
        <v>149.22</v>
      </c>
      <c r="D606" s="189">
        <v>0.13801939071190678</v>
      </c>
      <c r="E606" s="189">
        <v>0.12131743947693091</v>
      </c>
    </row>
    <row r="607" spans="2:5" s="183" customFormat="1">
      <c r="B607" s="191">
        <v>41086</v>
      </c>
      <c r="C607" s="182">
        <v>149.31</v>
      </c>
      <c r="D607" s="189">
        <v>0.85827813722483237</v>
      </c>
      <c r="E607" s="189">
        <v>0.40644148378697187</v>
      </c>
    </row>
    <row r="608" spans="2:5" s="183" customFormat="1">
      <c r="B608" s="191">
        <v>41087</v>
      </c>
      <c r="C608" s="182">
        <v>149.32</v>
      </c>
      <c r="D608" s="189">
        <v>-0.1373974196448528</v>
      </c>
      <c r="E608" s="189">
        <v>1.229001673464891E-2</v>
      </c>
    </row>
    <row r="609" spans="2:5" s="183" customFormat="1">
      <c r="B609" s="191">
        <v>41088</v>
      </c>
      <c r="C609" s="182">
        <v>149.16999999999999</v>
      </c>
      <c r="D609" s="189">
        <v>0.12313501106341083</v>
      </c>
      <c r="E609" s="189">
        <v>0.11542525900293917</v>
      </c>
    </row>
    <row r="610" spans="2:5" s="183" customFormat="1">
      <c r="B610" s="191">
        <v>41089</v>
      </c>
      <c r="C610" s="182">
        <v>149.41999999999999</v>
      </c>
      <c r="D610" s="189">
        <v>0.40428518026735188</v>
      </c>
      <c r="E610" s="189">
        <v>0.22672230841744626</v>
      </c>
    </row>
    <row r="611" spans="2:5" s="183" customFormat="1">
      <c r="B611" s="191">
        <v>41092</v>
      </c>
      <c r="C611" s="182">
        <v>149.29</v>
      </c>
      <c r="D611" s="189">
        <v>0.56622163461376274</v>
      </c>
      <c r="E611" s="189">
        <v>0.29082701663239657</v>
      </c>
    </row>
    <row r="612" spans="2:5" s="183" customFormat="1">
      <c r="B612" s="191">
        <v>41093</v>
      </c>
      <c r="C612" s="182">
        <v>149.44999999999999</v>
      </c>
      <c r="D612" s="189">
        <v>-9.3634975531763295E-3</v>
      </c>
      <c r="E612" s="189">
        <v>6.2973954767188131E-2</v>
      </c>
    </row>
    <row r="613" spans="2:5" s="183" customFormat="1">
      <c r="B613" s="191">
        <v>41095</v>
      </c>
      <c r="C613" s="182">
        <v>149.57</v>
      </c>
      <c r="D613" s="189">
        <v>0.4071400654634037</v>
      </c>
      <c r="E613" s="189">
        <v>0.22785245285106825</v>
      </c>
    </row>
    <row r="614" spans="2:5" s="183" customFormat="1">
      <c r="B614" s="191">
        <v>41099</v>
      </c>
      <c r="C614" s="182">
        <v>149.69999999999999</v>
      </c>
      <c r="D614" s="189">
        <v>1.1343237090149674</v>
      </c>
      <c r="E614" s="189">
        <v>0.51571781014015494</v>
      </c>
    </row>
    <row r="615" spans="2:5" s="183" customFormat="1">
      <c r="B615" s="191">
        <v>41100</v>
      </c>
      <c r="C615" s="182">
        <v>149.86000000000001</v>
      </c>
      <c r="D615" s="189">
        <v>-0.27153002899029899</v>
      </c>
      <c r="E615" s="189">
        <v>-4.0808168099051127E-2</v>
      </c>
    </row>
    <row r="616" spans="2:5" s="183" customFormat="1">
      <c r="B616" s="191">
        <v>41101</v>
      </c>
      <c r="C616" s="182">
        <v>149.91</v>
      </c>
      <c r="D616" s="189">
        <v>-0.70464909004457521</v>
      </c>
      <c r="E616" s="189">
        <v>-0.21226413299144919</v>
      </c>
    </row>
    <row r="617" spans="2:5" s="183" customFormat="1">
      <c r="B617" s="191">
        <v>41102</v>
      </c>
      <c r="C617" s="182">
        <v>149.88999999999999</v>
      </c>
      <c r="D617" s="189">
        <v>7.6762249699262416E-2</v>
      </c>
      <c r="E617" s="189">
        <v>9.7067982079911713E-2</v>
      </c>
    </row>
    <row r="618" spans="2:5" s="183" customFormat="1">
      <c r="B618" s="191">
        <v>41103</v>
      </c>
      <c r="C618" s="182">
        <v>149.86000000000001</v>
      </c>
      <c r="D618" s="189">
        <v>-0.64895356748916422</v>
      </c>
      <c r="E618" s="189">
        <v>-0.1902163165395945</v>
      </c>
    </row>
    <row r="619" spans="2:5" s="183" customFormat="1">
      <c r="B619" s="191">
        <v>41106</v>
      </c>
      <c r="C619" s="182">
        <v>149.94999999999999</v>
      </c>
      <c r="D619" s="189">
        <v>0.29148841699078726</v>
      </c>
      <c r="E619" s="189">
        <v>0.18207020320358855</v>
      </c>
    </row>
    <row r="620" spans="2:5" s="183" customFormat="1">
      <c r="B620" s="191">
        <v>41107</v>
      </c>
      <c r="C620" s="182">
        <v>149.88999999999999</v>
      </c>
      <c r="D620" s="189">
        <v>-0.62968425254907912</v>
      </c>
      <c r="E620" s="189">
        <v>-0.18258830086689296</v>
      </c>
    </row>
    <row r="621" spans="2:5" s="183" customFormat="1">
      <c r="B621" s="191">
        <v>41108</v>
      </c>
      <c r="C621" s="182">
        <v>149.66</v>
      </c>
      <c r="D621" s="189">
        <v>-0.13529891307280939</v>
      </c>
      <c r="E621" s="189">
        <v>1.3120738588050905E-2</v>
      </c>
    </row>
    <row r="622" spans="2:5" s="183" customFormat="1">
      <c r="B622" s="191">
        <v>41109</v>
      </c>
      <c r="C622" s="182">
        <v>149.56</v>
      </c>
      <c r="D622" s="189">
        <v>0.86681384418728946</v>
      </c>
      <c r="E622" s="189">
        <v>0.40982045738772838</v>
      </c>
    </row>
    <row r="623" spans="2:5" s="183" customFormat="1">
      <c r="B623" s="191">
        <v>41110</v>
      </c>
      <c r="C623" s="182">
        <v>149.51</v>
      </c>
      <c r="D623" s="189">
        <v>-0.72164563272328497</v>
      </c>
      <c r="E623" s="189">
        <v>-0.21899244141020013</v>
      </c>
    </row>
    <row r="624" spans="2:5" s="183" customFormat="1">
      <c r="B624" s="191">
        <v>41113</v>
      </c>
      <c r="C624" s="182">
        <v>149.74</v>
      </c>
      <c r="D624" s="189">
        <v>-0.50237191958515248</v>
      </c>
      <c r="E624" s="189">
        <v>-0.13219001352784446</v>
      </c>
    </row>
    <row r="625" spans="2:5" s="183" customFormat="1">
      <c r="B625" s="191">
        <v>41114</v>
      </c>
      <c r="C625" s="182">
        <v>149.91999999999999</v>
      </c>
      <c r="D625" s="189">
        <v>-0.24937791209751783</v>
      </c>
      <c r="E625" s="189">
        <v>-3.2038956771764313E-2</v>
      </c>
    </row>
    <row r="626" spans="2:5" s="183" customFormat="1">
      <c r="B626" s="191">
        <v>41115</v>
      </c>
      <c r="C626" s="182">
        <v>150.03</v>
      </c>
      <c r="D626" s="189">
        <v>0.26643104804842116</v>
      </c>
      <c r="E626" s="189">
        <v>0.17215090905102801</v>
      </c>
    </row>
    <row r="627" spans="2:5" s="183" customFormat="1">
      <c r="B627" s="191">
        <v>41116</v>
      </c>
      <c r="C627" s="182">
        <v>150.03</v>
      </c>
      <c r="D627" s="189">
        <v>-0.11047495261002364</v>
      </c>
      <c r="E627" s="189">
        <v>2.2947634876654337E-2</v>
      </c>
    </row>
    <row r="628" spans="2:5" s="183" customFormat="1">
      <c r="B628" s="191">
        <v>41117</v>
      </c>
      <c r="C628" s="182">
        <v>149.93</v>
      </c>
      <c r="D628" s="189">
        <v>7.7094840381646004E-2</v>
      </c>
      <c r="E628" s="189">
        <v>9.7199642543488382E-2</v>
      </c>
    </row>
    <row r="629" spans="2:5" s="183" customFormat="1">
      <c r="B629" s="191">
        <v>41120</v>
      </c>
      <c r="C629" s="182">
        <v>149.93</v>
      </c>
      <c r="D629" s="189">
        <v>0.22341787128185131</v>
      </c>
      <c r="E629" s="189">
        <v>0.15512356856029091</v>
      </c>
    </row>
    <row r="630" spans="2:5" s="183" customFormat="1">
      <c r="B630" s="191">
        <v>41121</v>
      </c>
      <c r="C630" s="182">
        <v>150.01</v>
      </c>
      <c r="D630" s="189">
        <v>5.05814992654652E-2</v>
      </c>
      <c r="E630" s="189">
        <v>8.6703982360510648E-2</v>
      </c>
    </row>
    <row r="631" spans="2:5" s="183" customFormat="1">
      <c r="B631" s="191">
        <v>41122</v>
      </c>
      <c r="C631" s="182">
        <v>150.08000000000001</v>
      </c>
      <c r="D631" s="189">
        <v>0.20013421458772696</v>
      </c>
      <c r="E631" s="189">
        <v>0.14590642209022558</v>
      </c>
    </row>
    <row r="632" spans="2:5" s="183" customFormat="1">
      <c r="B632" s="191">
        <v>41123</v>
      </c>
      <c r="C632" s="182">
        <v>150.15</v>
      </c>
      <c r="D632" s="189">
        <v>0.69879083537256081</v>
      </c>
      <c r="E632" s="189">
        <v>0.34330630529677925</v>
      </c>
    </row>
    <row r="633" spans="2:5" s="183" customFormat="1">
      <c r="B633" s="191">
        <v>41124</v>
      </c>
      <c r="C633" s="182">
        <v>150.22</v>
      </c>
      <c r="D633" s="189">
        <v>1.0776621981509984</v>
      </c>
      <c r="E633" s="189">
        <v>0.49328759431498387</v>
      </c>
    </row>
    <row r="634" spans="2:5" s="183" customFormat="1">
      <c r="B634" s="191">
        <v>41127</v>
      </c>
      <c r="C634" s="182">
        <v>150.13999999999999</v>
      </c>
      <c r="D634" s="189">
        <v>-0.42646866326560218</v>
      </c>
      <c r="E634" s="189">
        <v>-0.1021426957786202</v>
      </c>
    </row>
    <row r="635" spans="2:5" s="183" customFormat="1">
      <c r="B635" s="191">
        <v>41128</v>
      </c>
      <c r="C635" s="182">
        <v>150.05000000000001</v>
      </c>
      <c r="D635" s="189">
        <v>9.6381269683828236E-2</v>
      </c>
      <c r="E635" s="189">
        <v>0.10483443316499901</v>
      </c>
    </row>
    <row r="636" spans="2:5" s="183" customFormat="1">
      <c r="B636" s="191">
        <v>41129</v>
      </c>
      <c r="C636" s="182">
        <v>150.09</v>
      </c>
      <c r="D636" s="189">
        <v>1.2340855015513588</v>
      </c>
      <c r="E636" s="189">
        <v>0.55520984809638507</v>
      </c>
    </row>
    <row r="637" spans="2:5" s="183" customFormat="1">
      <c r="B637" s="191">
        <v>41130</v>
      </c>
      <c r="C637" s="182">
        <v>149.94999999999999</v>
      </c>
      <c r="D637" s="189">
        <v>-2.3550619805566497</v>
      </c>
      <c r="E637" s="189">
        <v>-0.86560211798984821</v>
      </c>
    </row>
    <row r="638" spans="2:5" s="183" customFormat="1">
      <c r="B638" s="191">
        <v>41131</v>
      </c>
      <c r="C638" s="182">
        <v>149.71</v>
      </c>
      <c r="D638" s="189">
        <v>-0.93541657497491881</v>
      </c>
      <c r="E638" s="189">
        <v>-0.30361652394421246</v>
      </c>
    </row>
    <row r="639" spans="2:5" s="183" customFormat="1">
      <c r="B639" s="191">
        <v>41134</v>
      </c>
      <c r="C639" s="182">
        <v>149.63999999999999</v>
      </c>
      <c r="D639" s="189">
        <v>-0.58724250128410804</v>
      </c>
      <c r="E639" s="189">
        <v>-0.16578716679270622</v>
      </c>
    </row>
    <row r="640" spans="2:5" s="183" customFormat="1">
      <c r="B640" s="191">
        <v>41135</v>
      </c>
      <c r="C640" s="182">
        <v>149.41999999999999</v>
      </c>
      <c r="D640" s="189">
        <v>-2.0759654933713647</v>
      </c>
      <c r="E640" s="189">
        <v>-0.75511804603062516</v>
      </c>
    </row>
    <row r="641" spans="2:5" s="183" customFormat="1">
      <c r="B641" s="191">
        <v>41136</v>
      </c>
      <c r="C641" s="182">
        <v>149.22</v>
      </c>
      <c r="D641" s="189">
        <v>-0.16900880672224761</v>
      </c>
      <c r="E641" s="189">
        <v>-2.2377302964551003E-4</v>
      </c>
    </row>
    <row r="642" spans="2:5" s="183" customFormat="1">
      <c r="B642" s="191">
        <v>41137</v>
      </c>
      <c r="C642" s="182">
        <v>149.22</v>
      </c>
      <c r="D642" s="189">
        <v>-1.0068853655229211</v>
      </c>
      <c r="E642" s="189">
        <v>-0.33190839919272486</v>
      </c>
    </row>
    <row r="643" spans="2:5" s="183" customFormat="1">
      <c r="B643" s="191">
        <v>41138</v>
      </c>
      <c r="C643" s="182">
        <v>149.18</v>
      </c>
      <c r="D643" s="189">
        <v>-3.2869556866220673E-2</v>
      </c>
      <c r="E643" s="189">
        <v>5.3668767250098212E-2</v>
      </c>
    </row>
    <row r="644" spans="2:5" s="183" customFormat="1">
      <c r="B644" s="191">
        <v>41141</v>
      </c>
      <c r="C644" s="182">
        <v>149.22</v>
      </c>
      <c r="D644" s="189">
        <v>0.63306515324613744</v>
      </c>
      <c r="E644" s="189">
        <v>0.31728791621972874</v>
      </c>
    </row>
    <row r="645" spans="2:5" s="183" customFormat="1">
      <c r="B645" s="191">
        <v>41142</v>
      </c>
      <c r="C645" s="182">
        <v>149.35</v>
      </c>
      <c r="D645" s="189">
        <v>-2.1585432761212896E-2</v>
      </c>
      <c r="E645" s="189">
        <v>5.813573848355133E-2</v>
      </c>
    </row>
    <row r="646" spans="2:5" s="183" customFormat="1">
      <c r="B646" s="191">
        <v>41143</v>
      </c>
      <c r="C646" s="182">
        <v>149.11000000000001</v>
      </c>
      <c r="D646" s="189">
        <v>-0.44301372918094073</v>
      </c>
      <c r="E646" s="189">
        <v>-0.10869228109083813</v>
      </c>
    </row>
    <row r="647" spans="2:5" s="183" customFormat="1">
      <c r="B647" s="191">
        <v>41144</v>
      </c>
      <c r="C647" s="182">
        <v>148.99</v>
      </c>
      <c r="D647" s="189">
        <v>-1.1784539310483728</v>
      </c>
      <c r="E647" s="189">
        <v>-0.39982610726072565</v>
      </c>
    </row>
    <row r="648" spans="2:5" s="183" customFormat="1">
      <c r="B648" s="191">
        <v>41145</v>
      </c>
      <c r="C648" s="182">
        <v>148.86000000000001</v>
      </c>
      <c r="D648" s="189">
        <v>-0.99737545083141421</v>
      </c>
      <c r="E648" s="189">
        <v>-0.32814377245127474</v>
      </c>
    </row>
    <row r="649" spans="2:5" s="183" customFormat="1">
      <c r="B649" s="191">
        <v>41148</v>
      </c>
      <c r="C649" s="182">
        <v>148.86000000000001</v>
      </c>
      <c r="D649" s="189">
        <v>-0.25280939013286274</v>
      </c>
      <c r="E649" s="189">
        <v>-3.3397353181575988E-2</v>
      </c>
    </row>
    <row r="650" spans="2:5" s="183" customFormat="1">
      <c r="B650" s="191">
        <v>41149</v>
      </c>
      <c r="C650" s="182">
        <v>148.93</v>
      </c>
      <c r="D650" s="189">
        <v>0.23850557541289616</v>
      </c>
      <c r="E650" s="189">
        <v>0.16109623774622439</v>
      </c>
    </row>
    <row r="651" spans="2:5" s="183" customFormat="1">
      <c r="B651" s="191">
        <v>41150</v>
      </c>
      <c r="C651" s="182">
        <v>149.41</v>
      </c>
      <c r="D651" s="189">
        <v>2.1320058755158677</v>
      </c>
      <c r="E651" s="189">
        <v>0.91066362041451243</v>
      </c>
    </row>
    <row r="652" spans="2:5" s="183" customFormat="1">
      <c r="B652" s="191">
        <v>41152</v>
      </c>
      <c r="C652" s="182">
        <v>149.57</v>
      </c>
      <c r="D652" s="189">
        <v>0.36490976849590084</v>
      </c>
      <c r="E652" s="189">
        <v>0.2111350257846378</v>
      </c>
    </row>
    <row r="653" spans="2:5" s="183" customFormat="1">
      <c r="B653" s="191">
        <v>41156</v>
      </c>
      <c r="C653" s="182">
        <v>149.55000000000001</v>
      </c>
      <c r="D653" s="189">
        <v>-3.7019279521993492E-2</v>
      </c>
      <c r="E653" s="189">
        <v>5.2026044114687156E-2</v>
      </c>
    </row>
    <row r="654" spans="2:5" s="183" customFormat="1">
      <c r="B654" s="191">
        <v>41157</v>
      </c>
      <c r="C654" s="182">
        <v>149.34</v>
      </c>
      <c r="D654" s="189">
        <v>0.75375373432370296</v>
      </c>
      <c r="E654" s="189">
        <v>0.36506410291024083</v>
      </c>
    </row>
    <row r="655" spans="2:5" s="183" customFormat="1">
      <c r="B655" s="191">
        <v>41158</v>
      </c>
      <c r="C655" s="182">
        <v>149.55000000000001</v>
      </c>
      <c r="D655" s="189">
        <v>0.5004044041943202</v>
      </c>
      <c r="E655" s="189">
        <v>0.26477238694087007</v>
      </c>
    </row>
    <row r="656" spans="2:5" s="183" customFormat="1">
      <c r="B656" s="191">
        <v>41159</v>
      </c>
      <c r="C656" s="182">
        <v>149.49</v>
      </c>
      <c r="D656" s="189">
        <v>0.5068928352846539</v>
      </c>
      <c r="E656" s="189">
        <v>0.26734091904500573</v>
      </c>
    </row>
    <row r="657" spans="2:5" s="183" customFormat="1">
      <c r="B657" s="191">
        <v>41162</v>
      </c>
      <c r="C657" s="182">
        <v>149.59</v>
      </c>
      <c r="D657" s="189">
        <v>0.30920538919840979</v>
      </c>
      <c r="E657" s="189">
        <v>0.18908370327314344</v>
      </c>
    </row>
    <row r="658" spans="2:5" s="183" customFormat="1">
      <c r="B658" s="191">
        <v>41163</v>
      </c>
      <c r="C658" s="182">
        <v>149.62</v>
      </c>
      <c r="D658" s="189">
        <v>1.0548116779867289</v>
      </c>
      <c r="E658" s="189">
        <v>0.48424191072506895</v>
      </c>
    </row>
    <row r="659" spans="2:5" s="183" customFormat="1">
      <c r="B659" s="191">
        <v>41164</v>
      </c>
      <c r="C659" s="182">
        <v>149.82</v>
      </c>
      <c r="D659" s="189">
        <v>1.6868542955007007</v>
      </c>
      <c r="E659" s="189">
        <v>0.73444442218968176</v>
      </c>
    </row>
    <row r="660" spans="2:5" s="183" customFormat="1">
      <c r="B660" s="191">
        <v>41165</v>
      </c>
      <c r="C660" s="182">
        <v>149.93</v>
      </c>
      <c r="D660" s="189">
        <v>0.70294729352092844</v>
      </c>
      <c r="E660" s="189">
        <v>0.34495169476689064</v>
      </c>
    </row>
    <row r="661" spans="2:5" s="183" customFormat="1">
      <c r="B661" s="191">
        <v>41166</v>
      </c>
      <c r="C661" s="182">
        <v>149.88</v>
      </c>
      <c r="D661" s="189">
        <v>0.69612650689453592</v>
      </c>
      <c r="E661" s="189">
        <v>0.34225159528499149</v>
      </c>
    </row>
    <row r="662" spans="2:5" s="183" customFormat="1">
      <c r="B662" s="191">
        <v>41169</v>
      </c>
      <c r="C662" s="182">
        <v>149.76</v>
      </c>
      <c r="D662" s="189">
        <v>-0.25674818542365591</v>
      </c>
      <c r="E662" s="189">
        <v>-3.4956577902493874E-2</v>
      </c>
    </row>
    <row r="663" spans="2:5" s="183" customFormat="1">
      <c r="B663" s="191">
        <v>41170</v>
      </c>
      <c r="C663" s="182">
        <v>149.69999999999999</v>
      </c>
      <c r="D663" s="189">
        <v>2.5570030689933079</v>
      </c>
      <c r="E663" s="189">
        <v>1.078904435554034</v>
      </c>
    </row>
    <row r="664" spans="2:5" s="183" customFormat="1">
      <c r="B664" s="191">
        <v>41171</v>
      </c>
      <c r="C664" s="182">
        <v>149.91</v>
      </c>
      <c r="D664" s="189">
        <v>1.3974256664815736</v>
      </c>
      <c r="E664" s="189">
        <v>0.61987023389336093</v>
      </c>
    </row>
    <row r="665" spans="2:5" s="183" customFormat="1">
      <c r="B665" s="191">
        <v>41172</v>
      </c>
      <c r="C665" s="182">
        <v>149.80000000000001</v>
      </c>
      <c r="D665" s="189">
        <v>-0.3512565935197452</v>
      </c>
      <c r="E665" s="189">
        <v>-7.2368993465818404E-2</v>
      </c>
    </row>
    <row r="666" spans="2:5" s="183" customFormat="1">
      <c r="B666" s="191">
        <v>41173</v>
      </c>
      <c r="C666" s="182">
        <v>150.05000000000001</v>
      </c>
      <c r="D666" s="189">
        <v>0.85523233205198057</v>
      </c>
      <c r="E666" s="189">
        <v>0.40523576113067872</v>
      </c>
    </row>
    <row r="667" spans="2:5" s="183" customFormat="1">
      <c r="B667" s="191">
        <v>41176</v>
      </c>
      <c r="C667" s="182">
        <v>150.12</v>
      </c>
      <c r="D667" s="189">
        <v>-9.1926735311150282E-2</v>
      </c>
      <c r="E667" s="189">
        <v>3.0290194417375352E-2</v>
      </c>
    </row>
    <row r="668" spans="2:5" s="183" customFormat="1">
      <c r="B668" s="191">
        <v>41177</v>
      </c>
      <c r="C668" s="182">
        <v>150.01</v>
      </c>
      <c r="D668" s="189">
        <v>-1.9102491550188783E-2</v>
      </c>
      <c r="E668" s="189">
        <v>5.9118643923157209E-2</v>
      </c>
    </row>
    <row r="669" spans="2:5" s="183" customFormat="1">
      <c r="B669" s="191">
        <v>41178</v>
      </c>
      <c r="C669" s="182">
        <v>150.15</v>
      </c>
      <c r="D669" s="189">
        <v>-0.30966931173203999</v>
      </c>
      <c r="E669" s="189">
        <v>-5.5906112546177923E-2</v>
      </c>
    </row>
    <row r="670" spans="2:5" s="183" customFormat="1">
      <c r="B670" s="191">
        <v>41179</v>
      </c>
      <c r="C670" s="182">
        <v>150.01</v>
      </c>
      <c r="D670" s="189">
        <v>0.1044404241633751</v>
      </c>
      <c r="E670" s="189">
        <v>0.1080247571007411</v>
      </c>
    </row>
    <row r="671" spans="2:5" s="183" customFormat="1">
      <c r="B671" s="191">
        <v>41180</v>
      </c>
      <c r="C671" s="182">
        <v>149.86000000000001</v>
      </c>
      <c r="D671" s="189">
        <v>-1.0008948197651555</v>
      </c>
      <c r="E671" s="189">
        <v>-0.32953696164705421</v>
      </c>
    </row>
  </sheetData>
  <hyperlinks>
    <hyperlink ref="G22" location="Contents!B36" display="to contents"/>
  </hyperlinks>
  <pageMargins left="0.75" right="0.75" top="1" bottom="1" header="0.5" footer="0.5"/>
  <headerFooter alignWithMargins="0"/>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T905"/>
  <sheetViews>
    <sheetView workbookViewId="0">
      <selection activeCell="F16" sqref="F16"/>
    </sheetView>
  </sheetViews>
  <sheetFormatPr defaultRowHeight="12.75"/>
  <cols>
    <col min="1" max="1" width="8.42578125" style="190" bestFit="1" customWidth="1"/>
    <col min="2" max="2" width="14.28515625" style="190" customWidth="1"/>
    <col min="3" max="3" width="15.7109375" style="190" customWidth="1"/>
    <col min="4" max="4" width="15.140625" style="190" customWidth="1"/>
    <col min="5" max="5" width="11.5703125" style="190" customWidth="1"/>
    <col min="6" max="6" width="12.140625" style="190" customWidth="1"/>
    <col min="7" max="7" width="10.140625" style="190" bestFit="1" customWidth="1"/>
    <col min="8" max="20" width="9.140625" style="190"/>
    <col min="21" max="16384" width="9.140625" style="81"/>
  </cols>
  <sheetData>
    <row r="2" spans="1:20">
      <c r="A2" s="190" t="s">
        <v>340</v>
      </c>
      <c r="B2" s="177" t="s">
        <v>1066</v>
      </c>
      <c r="H2" s="177" t="s">
        <v>1066</v>
      </c>
    </row>
    <row r="3" spans="1:20">
      <c r="B3" s="177"/>
      <c r="H3" s="177"/>
    </row>
    <row r="4" spans="1:20" ht="38.25">
      <c r="B4" s="192" t="s">
        <v>341</v>
      </c>
      <c r="C4" s="193" t="s">
        <v>926</v>
      </c>
      <c r="D4" s="185" t="s">
        <v>923</v>
      </c>
    </row>
    <row r="5" spans="1:20">
      <c r="B5" s="194">
        <v>40183</v>
      </c>
      <c r="C5" s="748">
        <v>-0.27943119554078577</v>
      </c>
      <c r="D5" s="180">
        <v>148.33500000000001</v>
      </c>
    </row>
    <row r="6" spans="1:20">
      <c r="B6" s="194">
        <v>40184</v>
      </c>
      <c r="C6" s="748">
        <v>-0.65349657916366177</v>
      </c>
      <c r="D6" s="180">
        <v>148.19999999999999</v>
      </c>
      <c r="R6" s="81"/>
      <c r="S6" s="81"/>
      <c r="T6" s="81"/>
    </row>
    <row r="7" spans="1:20">
      <c r="B7" s="194">
        <v>40189</v>
      </c>
      <c r="C7" s="748">
        <v>-9.4055016415455051E-2</v>
      </c>
      <c r="D7" s="180">
        <v>148.13999999999999</v>
      </c>
      <c r="R7" s="81"/>
      <c r="S7" s="81"/>
      <c r="T7" s="81"/>
    </row>
    <row r="8" spans="1:20">
      <c r="B8" s="194">
        <v>40190</v>
      </c>
      <c r="C8" s="748">
        <v>2.4311551660869124E-3</v>
      </c>
      <c r="D8" s="180">
        <v>148.1</v>
      </c>
      <c r="R8" s="81"/>
      <c r="S8" s="81"/>
      <c r="T8" s="81"/>
    </row>
    <row r="9" spans="1:20">
      <c r="B9" s="194">
        <v>40191</v>
      </c>
      <c r="C9" s="748">
        <v>7.4031609806305826E-3</v>
      </c>
      <c r="D9" s="180">
        <v>148.07499999999999</v>
      </c>
      <c r="R9" s="81"/>
      <c r="S9" s="81"/>
      <c r="T9" s="81"/>
    </row>
    <row r="10" spans="1:20">
      <c r="B10" s="194">
        <v>40192</v>
      </c>
      <c r="C10" s="748">
        <v>9.073582829241604E-2</v>
      </c>
      <c r="D10" s="180">
        <v>148.07499999999999</v>
      </c>
      <c r="R10" s="81"/>
      <c r="S10" s="81"/>
      <c r="T10" s="81"/>
    </row>
    <row r="11" spans="1:20">
      <c r="B11" s="194">
        <v>40193</v>
      </c>
      <c r="C11" s="748">
        <v>-0.47409016644554691</v>
      </c>
      <c r="D11" s="180">
        <v>148.02500000000001</v>
      </c>
      <c r="R11" s="81"/>
      <c r="S11" s="81"/>
      <c r="T11" s="81"/>
    </row>
    <row r="12" spans="1:20">
      <c r="B12" s="194">
        <v>40197</v>
      </c>
      <c r="C12" s="748">
        <v>-0.43301908304637232</v>
      </c>
      <c r="D12" s="180">
        <v>147.95500000000001</v>
      </c>
      <c r="R12" s="81"/>
      <c r="S12" s="81"/>
      <c r="T12" s="81"/>
    </row>
    <row r="13" spans="1:20">
      <c r="B13" s="194">
        <v>40198</v>
      </c>
      <c r="C13" s="748">
        <v>-0.28177618979038932</v>
      </c>
      <c r="D13" s="180">
        <v>147.94</v>
      </c>
      <c r="R13" s="81"/>
      <c r="S13" s="81"/>
      <c r="T13" s="81"/>
    </row>
    <row r="14" spans="1:20">
      <c r="B14" s="194">
        <v>40199</v>
      </c>
      <c r="C14" s="748">
        <v>-0.14688739473365509</v>
      </c>
      <c r="D14" s="180">
        <v>147.905</v>
      </c>
      <c r="R14" s="81"/>
      <c r="S14" s="81"/>
      <c r="T14" s="81"/>
    </row>
    <row r="15" spans="1:20">
      <c r="B15" s="194">
        <v>40200</v>
      </c>
      <c r="C15" s="748">
        <v>-6.9214643873133183E-2</v>
      </c>
      <c r="D15" s="180">
        <v>147.875</v>
      </c>
      <c r="R15" s="81"/>
      <c r="S15" s="81"/>
      <c r="T15" s="81"/>
    </row>
    <row r="16" spans="1:20">
      <c r="B16" s="194">
        <v>40203</v>
      </c>
      <c r="C16" s="748">
        <v>0.11789946748931839</v>
      </c>
      <c r="D16" s="180">
        <v>147.99</v>
      </c>
      <c r="R16" s="81"/>
      <c r="S16" s="81"/>
      <c r="T16" s="81"/>
    </row>
    <row r="17" spans="2:20">
      <c r="B17" s="194">
        <v>40204</v>
      </c>
      <c r="C17" s="748">
        <v>3.7795325126607451E-2</v>
      </c>
      <c r="D17" s="180">
        <v>148.01</v>
      </c>
      <c r="R17" s="81"/>
      <c r="S17" s="81"/>
      <c r="T17" s="81"/>
    </row>
    <row r="18" spans="2:20">
      <c r="B18" s="194">
        <v>40205</v>
      </c>
      <c r="C18" s="748">
        <v>0.17670209507911749</v>
      </c>
      <c r="D18" s="180">
        <v>148.10499999999999</v>
      </c>
      <c r="R18" s="81"/>
      <c r="S18" s="81"/>
      <c r="T18" s="81"/>
    </row>
    <row r="19" spans="2:20">
      <c r="B19" s="194">
        <v>40206</v>
      </c>
      <c r="C19" s="748">
        <v>-3.9473879312100876E-2</v>
      </c>
      <c r="D19" s="180">
        <v>148.19999999999999</v>
      </c>
      <c r="H19" s="179" t="s">
        <v>1065</v>
      </c>
      <c r="K19" s="867"/>
      <c r="R19" s="81"/>
      <c r="S19" s="81"/>
      <c r="T19" s="81"/>
    </row>
    <row r="20" spans="2:20">
      <c r="B20" s="194">
        <v>40207</v>
      </c>
      <c r="C20" s="748">
        <v>-0.22093390473663141</v>
      </c>
      <c r="D20" s="180">
        <v>148.095</v>
      </c>
      <c r="R20" s="81"/>
      <c r="S20" s="81"/>
      <c r="T20" s="81"/>
    </row>
    <row r="21" spans="2:20">
      <c r="B21" s="194">
        <v>40210</v>
      </c>
      <c r="C21" s="748">
        <v>0.20010759801216008</v>
      </c>
      <c r="D21" s="180">
        <v>147.995</v>
      </c>
      <c r="H21" s="703" t="s">
        <v>775</v>
      </c>
      <c r="R21" s="81"/>
      <c r="S21" s="81"/>
      <c r="T21" s="81"/>
    </row>
    <row r="22" spans="2:20">
      <c r="B22" s="194">
        <v>40211</v>
      </c>
      <c r="C22" s="748">
        <v>-4.1138306838304772E-3</v>
      </c>
      <c r="D22" s="180">
        <v>147.97</v>
      </c>
      <c r="R22" s="81"/>
      <c r="S22" s="81"/>
      <c r="T22" s="81"/>
    </row>
    <row r="23" spans="2:20">
      <c r="B23" s="194">
        <v>40212</v>
      </c>
      <c r="C23" s="748">
        <v>2.3203180155233538E-2</v>
      </c>
      <c r="D23" s="180">
        <v>147.89500000000001</v>
      </c>
      <c r="R23" s="81"/>
      <c r="S23" s="81"/>
      <c r="T23" s="81"/>
    </row>
    <row r="24" spans="2:20">
      <c r="B24" s="194">
        <v>40213</v>
      </c>
      <c r="C24" s="748">
        <v>-0.19757839548767031</v>
      </c>
      <c r="D24" s="180">
        <v>147.84</v>
      </c>
      <c r="R24" s="81"/>
      <c r="S24" s="81"/>
      <c r="T24" s="81"/>
    </row>
    <row r="25" spans="2:20">
      <c r="B25" s="194">
        <v>40214</v>
      </c>
      <c r="C25" s="748">
        <v>9.1376460485801614E-2</v>
      </c>
      <c r="D25" s="180">
        <v>147.82499999999999</v>
      </c>
      <c r="R25" s="81"/>
      <c r="S25" s="81"/>
      <c r="T25" s="81"/>
    </row>
    <row r="26" spans="2:20">
      <c r="B26" s="194">
        <v>40217</v>
      </c>
      <c r="C26" s="748">
        <v>0.2369902904240358</v>
      </c>
      <c r="D26" s="180">
        <v>147.97499999999999</v>
      </c>
      <c r="R26" s="81"/>
      <c r="S26" s="81"/>
      <c r="T26" s="81"/>
    </row>
    <row r="27" spans="2:20">
      <c r="B27" s="194">
        <v>40218</v>
      </c>
      <c r="C27" s="748">
        <v>-0.21452176834666248</v>
      </c>
      <c r="D27" s="180">
        <v>148.15</v>
      </c>
      <c r="I27" s="608"/>
      <c r="R27" s="81"/>
      <c r="S27" s="81"/>
      <c r="T27" s="81"/>
    </row>
    <row r="28" spans="2:20">
      <c r="B28" s="194">
        <v>40219</v>
      </c>
      <c r="C28" s="748">
        <v>0.10603785728493383</v>
      </c>
      <c r="D28" s="180">
        <v>148.21</v>
      </c>
      <c r="R28" s="81"/>
      <c r="S28" s="81"/>
      <c r="T28" s="81"/>
    </row>
    <row r="29" spans="2:20">
      <c r="B29" s="194">
        <v>40220</v>
      </c>
      <c r="C29" s="748">
        <v>-0.26486354941246915</v>
      </c>
      <c r="D29" s="180">
        <v>147.94999999999999</v>
      </c>
      <c r="R29" s="81"/>
      <c r="S29" s="81"/>
      <c r="T29" s="81"/>
    </row>
    <row r="30" spans="2:20">
      <c r="B30" s="194">
        <v>40221</v>
      </c>
      <c r="C30" s="748">
        <v>3.2456261987433288E-4</v>
      </c>
      <c r="D30" s="180">
        <v>147.9</v>
      </c>
      <c r="R30" s="81"/>
      <c r="S30" s="81"/>
      <c r="T30" s="81"/>
    </row>
    <row r="31" spans="2:20">
      <c r="B31" s="194">
        <v>40225</v>
      </c>
      <c r="C31" s="748">
        <v>4.4529191633955884E-2</v>
      </c>
      <c r="D31" s="180">
        <v>148.155</v>
      </c>
      <c r="R31" s="81"/>
      <c r="S31" s="81"/>
      <c r="T31" s="81"/>
    </row>
    <row r="32" spans="2:20">
      <c r="B32" s="194">
        <v>40226</v>
      </c>
      <c r="C32" s="748">
        <v>-0.25617985926955777</v>
      </c>
      <c r="D32" s="180">
        <v>147.83500000000001</v>
      </c>
      <c r="R32" s="81"/>
      <c r="S32" s="81"/>
      <c r="T32" s="81"/>
    </row>
    <row r="33" spans="2:20">
      <c r="B33" s="194">
        <v>40227</v>
      </c>
      <c r="C33" s="748">
        <v>-0.19524434277125607</v>
      </c>
      <c r="D33" s="180">
        <v>147.76499999999999</v>
      </c>
      <c r="R33" s="81"/>
      <c r="S33" s="81"/>
      <c r="T33" s="81"/>
    </row>
    <row r="34" spans="2:20">
      <c r="B34" s="194">
        <v>40228</v>
      </c>
      <c r="C34" s="748">
        <v>0.17935651880470158</v>
      </c>
      <c r="D34" s="180">
        <v>147.76</v>
      </c>
      <c r="R34" s="81"/>
      <c r="S34" s="81"/>
      <c r="T34" s="81"/>
    </row>
    <row r="35" spans="2:20">
      <c r="B35" s="194">
        <v>40231</v>
      </c>
      <c r="C35" s="748">
        <v>-0.23609392722914815</v>
      </c>
      <c r="D35" s="180">
        <v>147.65</v>
      </c>
      <c r="R35" s="81"/>
      <c r="S35" s="81"/>
      <c r="T35" s="81"/>
    </row>
    <row r="36" spans="2:20">
      <c r="B36" s="194">
        <v>40232</v>
      </c>
      <c r="C36" s="748">
        <v>-0.52573811263183068</v>
      </c>
      <c r="D36" s="180">
        <v>147.47</v>
      </c>
      <c r="R36" s="81"/>
      <c r="S36" s="81"/>
      <c r="T36" s="81"/>
    </row>
    <row r="37" spans="2:20">
      <c r="B37" s="194">
        <v>40233</v>
      </c>
      <c r="C37" s="748">
        <v>-0.7618630028910981</v>
      </c>
      <c r="D37" s="180">
        <v>147.32</v>
      </c>
      <c r="R37" s="81"/>
      <c r="S37" s="81"/>
      <c r="T37" s="81"/>
    </row>
    <row r="38" spans="2:20">
      <c r="B38" s="194">
        <v>40234</v>
      </c>
      <c r="C38" s="748">
        <v>-4.6320611487346827E-2</v>
      </c>
      <c r="D38" s="180">
        <v>147.34</v>
      </c>
      <c r="R38" s="81"/>
      <c r="S38" s="81"/>
      <c r="T38" s="81"/>
    </row>
    <row r="39" spans="2:20">
      <c r="B39" s="194">
        <v>40235</v>
      </c>
      <c r="C39" s="748">
        <v>2.7162367261012593E-3</v>
      </c>
      <c r="D39" s="180">
        <v>147.32</v>
      </c>
      <c r="R39" s="81"/>
      <c r="S39" s="81"/>
      <c r="T39" s="81"/>
    </row>
    <row r="40" spans="2:20">
      <c r="B40" s="194">
        <v>40238</v>
      </c>
      <c r="C40" s="748">
        <v>-8.1079999909408659E-2</v>
      </c>
      <c r="D40" s="180">
        <v>147.22</v>
      </c>
      <c r="R40" s="81"/>
      <c r="S40" s="81"/>
      <c r="T40" s="81"/>
    </row>
    <row r="41" spans="2:20">
      <c r="B41" s="194">
        <v>40239</v>
      </c>
      <c r="C41" s="748">
        <v>0.19560278288140207</v>
      </c>
      <c r="D41" s="180">
        <v>147.36500000000001</v>
      </c>
      <c r="R41" s="81"/>
      <c r="S41" s="81"/>
      <c r="T41" s="81"/>
    </row>
    <row r="42" spans="2:20">
      <c r="B42" s="194">
        <v>40240</v>
      </c>
      <c r="C42" s="748">
        <v>-1.6492541494308038E-2</v>
      </c>
      <c r="D42" s="180">
        <v>147.41499999999999</v>
      </c>
      <c r="R42" s="81"/>
      <c r="S42" s="81"/>
      <c r="T42" s="81"/>
    </row>
    <row r="43" spans="2:20">
      <c r="B43" s="194">
        <v>40241</v>
      </c>
      <c r="C43" s="748">
        <v>0.15019696659093812</v>
      </c>
      <c r="D43" s="180">
        <v>147.28</v>
      </c>
      <c r="R43" s="81"/>
      <c r="S43" s="81"/>
      <c r="T43" s="81"/>
    </row>
    <row r="44" spans="2:20">
      <c r="B44" s="194">
        <v>40242</v>
      </c>
      <c r="C44" s="748">
        <v>3.8117353777287082E-2</v>
      </c>
      <c r="D44" s="180">
        <v>147.22499999999999</v>
      </c>
      <c r="R44" s="81"/>
      <c r="S44" s="81"/>
      <c r="T44" s="81"/>
    </row>
    <row r="45" spans="2:20">
      <c r="B45" s="194">
        <v>40246</v>
      </c>
      <c r="C45" s="748">
        <v>-3.1080041569482214E-2</v>
      </c>
      <c r="D45" s="180">
        <v>147.23500000000001</v>
      </c>
      <c r="R45" s="81"/>
      <c r="S45" s="81"/>
      <c r="T45" s="81"/>
    </row>
    <row r="46" spans="2:20">
      <c r="B46" s="194">
        <v>40247</v>
      </c>
      <c r="C46" s="748">
        <v>7.4376407060999003E-2</v>
      </c>
      <c r="D46" s="180">
        <v>147.285</v>
      </c>
      <c r="R46" s="81"/>
      <c r="S46" s="81"/>
      <c r="T46" s="81"/>
    </row>
    <row r="47" spans="2:20">
      <c r="B47" s="194">
        <v>40248</v>
      </c>
      <c r="C47" s="748">
        <v>0.12427636641464297</v>
      </c>
      <c r="D47" s="180">
        <v>147.14500000000001</v>
      </c>
      <c r="R47" s="81"/>
      <c r="S47" s="81"/>
      <c r="T47" s="81"/>
    </row>
    <row r="48" spans="2:20">
      <c r="B48" s="194">
        <v>40249</v>
      </c>
      <c r="C48" s="748">
        <v>0.10699320982017853</v>
      </c>
      <c r="D48" s="180">
        <v>147.11000000000001</v>
      </c>
      <c r="R48" s="81"/>
      <c r="S48" s="81"/>
      <c r="T48" s="81"/>
    </row>
    <row r="49" spans="2:20">
      <c r="B49" s="194">
        <v>40252</v>
      </c>
      <c r="C49" s="748">
        <v>0.13576688324817515</v>
      </c>
      <c r="D49" s="180">
        <v>147.1</v>
      </c>
      <c r="R49" s="81"/>
      <c r="S49" s="81"/>
      <c r="T49" s="81"/>
    </row>
    <row r="50" spans="2:20">
      <c r="B50" s="194">
        <v>40253</v>
      </c>
      <c r="C50" s="748">
        <v>0.3028690103701302</v>
      </c>
      <c r="D50" s="180">
        <v>147.05000000000001</v>
      </c>
      <c r="R50" s="81"/>
      <c r="S50" s="81"/>
      <c r="T50" s="81"/>
    </row>
    <row r="51" spans="2:20">
      <c r="B51" s="194">
        <v>40254</v>
      </c>
      <c r="C51" s="748">
        <v>8.2907003239525365E-2</v>
      </c>
      <c r="D51" s="180">
        <v>147.01</v>
      </c>
      <c r="R51" s="81"/>
      <c r="S51" s="81"/>
      <c r="T51" s="81"/>
    </row>
    <row r="52" spans="2:20">
      <c r="B52" s="194">
        <v>40255</v>
      </c>
      <c r="C52" s="748">
        <v>0.20669348602770915</v>
      </c>
      <c r="D52" s="180">
        <v>147.04499999999999</v>
      </c>
      <c r="R52" s="81"/>
      <c r="S52" s="81"/>
      <c r="T52" s="81"/>
    </row>
    <row r="53" spans="2:20">
      <c r="B53" s="194">
        <v>40256</v>
      </c>
      <c r="C53" s="748">
        <v>0.10462669597272974</v>
      </c>
      <c r="D53" s="180">
        <v>146.94999999999999</v>
      </c>
      <c r="R53" s="81"/>
      <c r="S53" s="81"/>
      <c r="T53" s="81"/>
    </row>
    <row r="54" spans="2:20">
      <c r="B54" s="194">
        <v>40262</v>
      </c>
      <c r="C54" s="748">
        <v>-0.24467804273780946</v>
      </c>
      <c r="D54" s="180">
        <v>146.89500000000001</v>
      </c>
      <c r="R54" s="81"/>
      <c r="S54" s="81"/>
      <c r="T54" s="81"/>
    </row>
    <row r="55" spans="2:20">
      <c r="B55" s="194">
        <v>40263</v>
      </c>
      <c r="C55" s="748">
        <v>-7.3781355629884984E-2</v>
      </c>
      <c r="D55" s="180">
        <v>146.89500000000001</v>
      </c>
      <c r="R55" s="81"/>
      <c r="S55" s="81"/>
      <c r="T55" s="81"/>
    </row>
    <row r="56" spans="2:20">
      <c r="B56" s="194">
        <v>40266</v>
      </c>
      <c r="C56" s="748">
        <v>0.14310870251698452</v>
      </c>
      <c r="D56" s="180">
        <v>146.97999999999999</v>
      </c>
      <c r="R56" s="81"/>
      <c r="S56" s="81"/>
      <c r="T56" s="81"/>
    </row>
    <row r="57" spans="2:20">
      <c r="B57" s="194">
        <v>40267</v>
      </c>
      <c r="C57" s="748">
        <v>-0.10554281623990397</v>
      </c>
      <c r="D57" s="180">
        <v>147.08500000000001</v>
      </c>
      <c r="R57" s="81"/>
      <c r="S57" s="81"/>
      <c r="T57" s="81"/>
    </row>
    <row r="58" spans="2:20">
      <c r="B58" s="194">
        <v>40268</v>
      </c>
      <c r="C58" s="748">
        <v>0.16494473946521432</v>
      </c>
      <c r="D58" s="180">
        <v>146.97</v>
      </c>
      <c r="R58" s="81"/>
      <c r="S58" s="81"/>
      <c r="T58" s="81"/>
    </row>
    <row r="59" spans="2:20">
      <c r="B59" s="194">
        <v>40269</v>
      </c>
      <c r="C59" s="748">
        <v>-0.14585708810839199</v>
      </c>
      <c r="D59" s="180">
        <v>147.065</v>
      </c>
      <c r="R59" s="81"/>
      <c r="S59" s="81"/>
      <c r="T59" s="81"/>
    </row>
    <row r="60" spans="2:20">
      <c r="B60" s="194">
        <v>40270</v>
      </c>
      <c r="C60" s="748">
        <v>-2.7560377006463938E-2</v>
      </c>
      <c r="D60" s="180">
        <v>146.97999999999999</v>
      </c>
      <c r="R60" s="81"/>
      <c r="S60" s="81"/>
      <c r="T60" s="81"/>
    </row>
    <row r="61" spans="2:20">
      <c r="B61" s="194">
        <v>40273</v>
      </c>
      <c r="C61" s="748">
        <v>5.8696876212798496E-2</v>
      </c>
      <c r="D61" s="180">
        <v>146.88</v>
      </c>
      <c r="R61" s="81"/>
      <c r="S61" s="81"/>
      <c r="T61" s="81"/>
    </row>
    <row r="62" spans="2:20">
      <c r="B62" s="194">
        <v>40274</v>
      </c>
      <c r="C62" s="748">
        <v>1.9757175045097469E-2</v>
      </c>
      <c r="D62" s="180">
        <v>146.905</v>
      </c>
      <c r="R62" s="81"/>
      <c r="S62" s="81"/>
      <c r="T62" s="81"/>
    </row>
    <row r="63" spans="2:20">
      <c r="B63" s="194">
        <v>40275</v>
      </c>
      <c r="C63" s="748">
        <v>3.598508104820114E-2</v>
      </c>
      <c r="D63" s="180">
        <v>146.9</v>
      </c>
      <c r="R63" s="81"/>
      <c r="S63" s="81"/>
      <c r="T63" s="81"/>
    </row>
    <row r="64" spans="2:20">
      <c r="B64" s="194">
        <v>40276</v>
      </c>
      <c r="C64" s="748">
        <v>0.20400675395023635</v>
      </c>
      <c r="D64" s="180">
        <v>146.84</v>
      </c>
      <c r="R64" s="81"/>
      <c r="S64" s="81"/>
      <c r="T64" s="81"/>
    </row>
    <row r="65" spans="2:20">
      <c r="B65" s="194">
        <v>40277</v>
      </c>
      <c r="C65" s="748">
        <v>0.36802076020219499</v>
      </c>
      <c r="D65" s="180">
        <v>146.785</v>
      </c>
      <c r="R65" s="81"/>
      <c r="S65" s="81"/>
      <c r="T65" s="81"/>
    </row>
    <row r="66" spans="2:20">
      <c r="B66" s="194">
        <v>40280</v>
      </c>
      <c r="C66" s="748">
        <v>5.3967533523281472E-2</v>
      </c>
      <c r="D66" s="180">
        <v>146.755</v>
      </c>
      <c r="R66" s="81"/>
      <c r="S66" s="81"/>
      <c r="T66" s="81"/>
    </row>
    <row r="67" spans="2:20">
      <c r="B67" s="194">
        <v>40281</v>
      </c>
      <c r="C67" s="748">
        <v>0.50207319698758368</v>
      </c>
      <c r="D67" s="180">
        <v>146.68</v>
      </c>
      <c r="R67" s="81"/>
      <c r="S67" s="81"/>
      <c r="T67" s="81"/>
    </row>
    <row r="68" spans="2:20">
      <c r="B68" s="194">
        <v>40282</v>
      </c>
      <c r="C68" s="748">
        <v>0.87079080293812583</v>
      </c>
      <c r="D68" s="180">
        <v>146.63499999999999</v>
      </c>
      <c r="R68" s="81"/>
      <c r="S68" s="81"/>
      <c r="T68" s="81"/>
    </row>
    <row r="69" spans="2:20">
      <c r="B69" s="194">
        <v>40283</v>
      </c>
      <c r="C69" s="748">
        <v>0.46885096424712913</v>
      </c>
      <c r="D69" s="180">
        <v>146.57499999999999</v>
      </c>
      <c r="R69" s="81"/>
      <c r="S69" s="81"/>
      <c r="T69" s="81"/>
    </row>
    <row r="70" spans="2:20">
      <c r="B70" s="194">
        <v>40284</v>
      </c>
      <c r="C70" s="748">
        <v>-0.21440867561786497</v>
      </c>
      <c r="D70" s="180">
        <v>146.49</v>
      </c>
      <c r="R70" s="81"/>
      <c r="S70" s="81"/>
      <c r="T70" s="81"/>
    </row>
    <row r="71" spans="2:20">
      <c r="B71" s="194">
        <v>40287</v>
      </c>
      <c r="C71" s="748">
        <v>0.74410477817462062</v>
      </c>
      <c r="D71" s="180">
        <v>146.625</v>
      </c>
      <c r="R71" s="81"/>
      <c r="S71" s="81"/>
      <c r="T71" s="81"/>
    </row>
    <row r="72" spans="2:20">
      <c r="B72" s="194">
        <v>40288</v>
      </c>
      <c r="C72" s="748">
        <v>-0.23384387253247746</v>
      </c>
      <c r="D72" s="180">
        <v>146.63499999999999</v>
      </c>
      <c r="R72" s="81"/>
      <c r="S72" s="81"/>
      <c r="T72" s="81"/>
    </row>
    <row r="73" spans="2:20">
      <c r="B73" s="194">
        <v>40289</v>
      </c>
      <c r="C73" s="748">
        <v>-0.20547661097655162</v>
      </c>
      <c r="D73" s="180">
        <v>146.46</v>
      </c>
      <c r="R73" s="81"/>
      <c r="S73" s="81"/>
      <c r="T73" s="81"/>
    </row>
    <row r="74" spans="2:20">
      <c r="B74" s="194">
        <v>40290</v>
      </c>
      <c r="C74" s="748">
        <v>9.6129520955697739E-2</v>
      </c>
      <c r="D74" s="180">
        <v>146.61000000000001</v>
      </c>
      <c r="R74" s="81"/>
      <c r="S74" s="81"/>
      <c r="T74" s="81"/>
    </row>
    <row r="75" spans="2:20">
      <c r="B75" s="194">
        <v>40291</v>
      </c>
      <c r="C75" s="748">
        <v>-7.2291497436143007E-2</v>
      </c>
      <c r="D75" s="180">
        <v>146.495</v>
      </c>
      <c r="R75" s="81"/>
      <c r="S75" s="81"/>
      <c r="T75" s="81"/>
    </row>
    <row r="76" spans="2:20">
      <c r="B76" s="194">
        <v>40294</v>
      </c>
      <c r="C76" s="748">
        <v>6.4254466087618811E-2</v>
      </c>
      <c r="D76" s="180">
        <v>146.52000000000001</v>
      </c>
      <c r="R76" s="81"/>
      <c r="S76" s="81"/>
      <c r="T76" s="81"/>
    </row>
    <row r="77" spans="2:20">
      <c r="B77" s="194">
        <v>40295</v>
      </c>
      <c r="C77" s="748">
        <v>-4.3785195403038504E-2</v>
      </c>
      <c r="D77" s="180">
        <v>146.405</v>
      </c>
      <c r="R77" s="81"/>
      <c r="S77" s="81"/>
      <c r="T77" s="81"/>
    </row>
    <row r="78" spans="2:20">
      <c r="B78" s="194">
        <v>40296</v>
      </c>
      <c r="C78" s="748">
        <v>0.22067021891483446</v>
      </c>
      <c r="D78" s="180">
        <v>146.62</v>
      </c>
      <c r="R78" s="81"/>
      <c r="S78" s="81"/>
      <c r="T78" s="81"/>
    </row>
    <row r="79" spans="2:20">
      <c r="B79" s="194">
        <v>40297</v>
      </c>
      <c r="C79" s="748">
        <v>4.4807086413756213E-2</v>
      </c>
      <c r="D79" s="180">
        <v>146.73500000000001</v>
      </c>
      <c r="R79" s="81"/>
      <c r="S79" s="81"/>
      <c r="T79" s="81"/>
    </row>
    <row r="80" spans="2:20">
      <c r="B80" s="194">
        <v>40298</v>
      </c>
      <c r="C80" s="748">
        <v>-0.15268257032439742</v>
      </c>
      <c r="D80" s="180">
        <v>146.435</v>
      </c>
      <c r="R80" s="81"/>
      <c r="S80" s="81"/>
      <c r="T80" s="81"/>
    </row>
    <row r="81" spans="2:20">
      <c r="B81" s="194">
        <v>40302</v>
      </c>
      <c r="C81" s="748">
        <v>0.29234521965521126</v>
      </c>
      <c r="D81" s="180">
        <v>146.52500000000001</v>
      </c>
      <c r="R81" s="81"/>
      <c r="S81" s="81"/>
      <c r="T81" s="81"/>
    </row>
    <row r="82" spans="2:20">
      <c r="B82" s="194">
        <v>40303</v>
      </c>
      <c r="C82" s="748">
        <v>-3.7519572074653576E-2</v>
      </c>
      <c r="D82" s="180">
        <v>146.73500000000001</v>
      </c>
      <c r="R82" s="81"/>
      <c r="S82" s="81"/>
      <c r="T82" s="81"/>
    </row>
    <row r="83" spans="2:20">
      <c r="B83" s="194">
        <v>40304</v>
      </c>
      <c r="C83" s="748">
        <v>-0.37027127485178551</v>
      </c>
      <c r="D83" s="180">
        <v>146.9</v>
      </c>
      <c r="R83" s="81"/>
      <c r="S83" s="81"/>
      <c r="T83" s="81"/>
    </row>
    <row r="84" spans="2:20">
      <c r="B84" s="194">
        <v>40305</v>
      </c>
      <c r="C84" s="748">
        <v>-0.51633419618983922</v>
      </c>
      <c r="D84" s="180">
        <v>147.065</v>
      </c>
      <c r="R84" s="81"/>
      <c r="S84" s="81"/>
      <c r="T84" s="81"/>
    </row>
    <row r="85" spans="2:20">
      <c r="B85" s="194">
        <v>40309</v>
      </c>
      <c r="C85" s="748">
        <v>-0.1203078204599449</v>
      </c>
      <c r="D85" s="180">
        <v>147.16999999999999</v>
      </c>
      <c r="R85" s="81"/>
      <c r="S85" s="81"/>
      <c r="T85" s="81"/>
    </row>
    <row r="86" spans="2:20">
      <c r="B86" s="194">
        <v>40310</v>
      </c>
      <c r="C86" s="748">
        <v>-0.52895457058994377</v>
      </c>
      <c r="D86" s="180">
        <v>147.17500000000001</v>
      </c>
      <c r="R86" s="81"/>
      <c r="S86" s="81"/>
      <c r="T86" s="81"/>
    </row>
    <row r="87" spans="2:20">
      <c r="B87" s="194">
        <v>40311</v>
      </c>
      <c r="C87" s="748">
        <v>-0.14833003160835873</v>
      </c>
      <c r="D87" s="180">
        <v>146.54</v>
      </c>
      <c r="R87" s="81"/>
      <c r="S87" s="81"/>
      <c r="T87" s="81"/>
    </row>
    <row r="88" spans="2:20">
      <c r="B88" s="194">
        <v>40312</v>
      </c>
      <c r="C88" s="748">
        <v>-0.16077776603560429</v>
      </c>
      <c r="D88" s="180">
        <v>146.47499999999999</v>
      </c>
      <c r="R88" s="81"/>
      <c r="S88" s="81"/>
      <c r="T88" s="81"/>
    </row>
    <row r="89" spans="2:20">
      <c r="B89" s="194">
        <v>40315</v>
      </c>
      <c r="C89" s="748">
        <v>-1.3698438720527305E-2</v>
      </c>
      <c r="D89" s="180">
        <v>146.72999999999999</v>
      </c>
      <c r="R89" s="81"/>
      <c r="S89" s="81"/>
      <c r="T89" s="81"/>
    </row>
    <row r="90" spans="2:20">
      <c r="B90" s="194">
        <v>40316</v>
      </c>
      <c r="C90" s="748">
        <v>-0.22767675557491368</v>
      </c>
      <c r="D90" s="180">
        <v>146.69499999999999</v>
      </c>
      <c r="R90" s="81"/>
      <c r="S90" s="81"/>
      <c r="T90" s="81"/>
    </row>
    <row r="91" spans="2:20">
      <c r="B91" s="194">
        <v>40317</v>
      </c>
      <c r="C91" s="748">
        <v>-3.1210636663542388E-2</v>
      </c>
      <c r="D91" s="180">
        <v>146.56</v>
      </c>
      <c r="R91" s="81"/>
      <c r="S91" s="81"/>
      <c r="T91" s="81"/>
    </row>
    <row r="92" spans="2:20">
      <c r="B92" s="194">
        <v>40318</v>
      </c>
      <c r="C92" s="748">
        <v>-0.14412772366400761</v>
      </c>
      <c r="D92" s="180">
        <v>146.54</v>
      </c>
      <c r="R92" s="81"/>
      <c r="S92" s="81"/>
      <c r="T92" s="81"/>
    </row>
    <row r="93" spans="2:20">
      <c r="B93" s="194">
        <v>40319</v>
      </c>
      <c r="C93" s="748">
        <v>-0.40049179013195918</v>
      </c>
      <c r="D93" s="180">
        <v>146.935</v>
      </c>
      <c r="R93" s="81"/>
      <c r="S93" s="81"/>
      <c r="T93" s="81"/>
    </row>
    <row r="94" spans="2:20">
      <c r="B94" s="194">
        <v>40322</v>
      </c>
      <c r="C94" s="748">
        <v>-0.68164429182586495</v>
      </c>
      <c r="D94" s="180">
        <v>146.45500000000001</v>
      </c>
      <c r="R94" s="81"/>
      <c r="S94" s="81"/>
      <c r="T94" s="81"/>
    </row>
    <row r="95" spans="2:20">
      <c r="B95" s="194">
        <v>40323</v>
      </c>
      <c r="C95" s="748">
        <v>-8.1504321339205821E-3</v>
      </c>
      <c r="D95" s="180">
        <v>146.655</v>
      </c>
      <c r="R95" s="81"/>
      <c r="S95" s="81"/>
      <c r="T95" s="81"/>
    </row>
    <row r="96" spans="2:20">
      <c r="B96" s="194">
        <v>40324</v>
      </c>
      <c r="C96" s="748">
        <v>-7.1650665796402252E-2</v>
      </c>
      <c r="D96" s="180">
        <v>146.83500000000001</v>
      </c>
      <c r="R96" s="81"/>
      <c r="S96" s="81"/>
      <c r="T96" s="81"/>
    </row>
    <row r="97" spans="2:20">
      <c r="B97" s="194">
        <v>40325</v>
      </c>
      <c r="C97" s="748">
        <v>0.25629820790080932</v>
      </c>
      <c r="D97" s="180">
        <v>146.625</v>
      </c>
      <c r="R97" s="81"/>
      <c r="S97" s="81"/>
      <c r="T97" s="81"/>
    </row>
    <row r="98" spans="2:20">
      <c r="B98" s="194">
        <v>40326</v>
      </c>
      <c r="C98" s="748">
        <v>1.3567021510989458E-2</v>
      </c>
      <c r="D98" s="180">
        <v>146.505</v>
      </c>
      <c r="R98" s="81"/>
      <c r="S98" s="81"/>
      <c r="T98" s="81"/>
    </row>
    <row r="99" spans="2:20">
      <c r="B99" s="194">
        <v>40330</v>
      </c>
      <c r="C99" s="748">
        <v>3.4785769754403173E-2</v>
      </c>
      <c r="D99" s="180">
        <v>146.88999999999999</v>
      </c>
      <c r="R99" s="81"/>
      <c r="S99" s="81"/>
      <c r="T99" s="81"/>
    </row>
    <row r="100" spans="2:20">
      <c r="B100" s="194">
        <v>40331</v>
      </c>
      <c r="C100" s="748">
        <v>0.39318072206459775</v>
      </c>
      <c r="D100" s="180">
        <v>146.83500000000001</v>
      </c>
      <c r="R100" s="81"/>
      <c r="S100" s="81"/>
      <c r="T100" s="81"/>
    </row>
    <row r="101" spans="2:20">
      <c r="B101" s="194">
        <v>40332</v>
      </c>
      <c r="C101" s="748">
        <v>4.6556073738025616E-2</v>
      </c>
      <c r="D101" s="180">
        <v>146.64500000000001</v>
      </c>
      <c r="R101" s="81"/>
      <c r="S101" s="81"/>
      <c r="T101" s="81"/>
    </row>
    <row r="102" spans="2:20">
      <c r="B102" s="194">
        <v>40333</v>
      </c>
      <c r="C102" s="748">
        <v>0.2312064089542584</v>
      </c>
      <c r="D102" s="180">
        <v>146.77000000000001</v>
      </c>
      <c r="R102" s="81"/>
      <c r="S102" s="81"/>
      <c r="T102" s="81"/>
    </row>
    <row r="103" spans="2:20">
      <c r="B103" s="194">
        <v>40336</v>
      </c>
      <c r="C103" s="748">
        <v>-0.20773712906885375</v>
      </c>
      <c r="D103" s="180">
        <v>147.08000000000001</v>
      </c>
      <c r="R103" s="81"/>
      <c r="S103" s="81"/>
      <c r="T103" s="81"/>
    </row>
    <row r="104" spans="2:20">
      <c r="B104" s="194">
        <v>40337</v>
      </c>
      <c r="C104" s="748">
        <v>4.201213353346863E-2</v>
      </c>
      <c r="D104" s="180">
        <v>147.19</v>
      </c>
      <c r="R104" s="81"/>
      <c r="S104" s="81"/>
      <c r="T104" s="81"/>
    </row>
    <row r="105" spans="2:20">
      <c r="B105" s="194">
        <v>40338</v>
      </c>
      <c r="C105" s="748">
        <v>-0.39447079043676636</v>
      </c>
      <c r="D105" s="180">
        <v>147.23500000000001</v>
      </c>
      <c r="R105" s="81"/>
      <c r="S105" s="81"/>
      <c r="T105" s="81"/>
    </row>
    <row r="106" spans="2:20">
      <c r="B106" s="194">
        <v>40339</v>
      </c>
      <c r="C106" s="748">
        <v>0.12987070818515994</v>
      </c>
      <c r="D106" s="180">
        <v>146.95500000000001</v>
      </c>
      <c r="R106" s="81"/>
      <c r="S106" s="81"/>
      <c r="T106" s="81"/>
    </row>
    <row r="107" spans="2:20">
      <c r="B107" s="194">
        <v>40340</v>
      </c>
      <c r="C107" s="748">
        <v>-0.27323071352770129</v>
      </c>
      <c r="D107" s="180">
        <v>147.04</v>
      </c>
      <c r="R107" s="81"/>
      <c r="S107" s="81"/>
      <c r="T107" s="81"/>
    </row>
    <row r="108" spans="2:20">
      <c r="B108" s="194">
        <v>40343</v>
      </c>
      <c r="C108" s="748">
        <v>-0.2236609976355593</v>
      </c>
      <c r="D108" s="180">
        <v>147.08500000000001</v>
      </c>
      <c r="R108" s="81"/>
      <c r="S108" s="81"/>
      <c r="T108" s="81"/>
    </row>
    <row r="109" spans="2:20">
      <c r="B109" s="194">
        <v>40344</v>
      </c>
      <c r="C109" s="748">
        <v>1.5871779824536719E-2</v>
      </c>
      <c r="D109" s="180">
        <v>147.26</v>
      </c>
      <c r="R109" s="81"/>
      <c r="S109" s="81"/>
      <c r="T109" s="81"/>
    </row>
    <row r="110" spans="2:20">
      <c r="B110" s="194">
        <v>40345</v>
      </c>
      <c r="C110" s="748">
        <v>-0.12189367953004325</v>
      </c>
      <c r="D110" s="180">
        <v>147.08500000000001</v>
      </c>
      <c r="R110" s="81"/>
      <c r="S110" s="81"/>
      <c r="T110" s="81"/>
    </row>
    <row r="111" spans="2:20">
      <c r="B111" s="194">
        <v>40346</v>
      </c>
      <c r="C111" s="748">
        <v>-0.48020796131092625</v>
      </c>
      <c r="D111" s="180">
        <v>147.06</v>
      </c>
      <c r="R111" s="81"/>
      <c r="S111" s="81"/>
      <c r="T111" s="81"/>
    </row>
    <row r="112" spans="2:20">
      <c r="B112" s="194">
        <v>40347</v>
      </c>
      <c r="C112" s="748">
        <v>4.6508940876577268E-2</v>
      </c>
      <c r="D112" s="180">
        <v>147</v>
      </c>
      <c r="R112" s="81"/>
      <c r="S112" s="81"/>
      <c r="T112" s="81"/>
    </row>
    <row r="113" spans="2:20">
      <c r="B113" s="194">
        <v>40350</v>
      </c>
      <c r="C113" s="748">
        <v>5.6199814904528633E-2</v>
      </c>
      <c r="D113" s="180">
        <v>146.94499999999999</v>
      </c>
      <c r="R113" s="81"/>
      <c r="S113" s="81"/>
      <c r="T113" s="81"/>
    </row>
    <row r="114" spans="2:20">
      <c r="B114" s="194">
        <v>40351</v>
      </c>
      <c r="C114" s="748">
        <v>-0.10288847065708807</v>
      </c>
      <c r="D114" s="180">
        <v>146.99</v>
      </c>
      <c r="R114" s="81"/>
      <c r="S114" s="81"/>
      <c r="T114" s="81"/>
    </row>
    <row r="115" spans="2:20">
      <c r="B115" s="194">
        <v>40352</v>
      </c>
      <c r="C115" s="748">
        <v>1.1463901441992324</v>
      </c>
      <c r="D115" s="180">
        <v>147.13499999999999</v>
      </c>
      <c r="R115" s="81"/>
      <c r="S115" s="81"/>
      <c r="T115" s="81"/>
    </row>
    <row r="116" spans="2:20">
      <c r="B116" s="194">
        <v>40353</v>
      </c>
      <c r="C116" s="748">
        <v>0.3137938109515902</v>
      </c>
      <c r="D116" s="180">
        <v>147.19999999999999</v>
      </c>
      <c r="R116" s="81"/>
      <c r="S116" s="81"/>
      <c r="T116" s="81"/>
    </row>
    <row r="117" spans="2:20">
      <c r="B117" s="194">
        <v>40354</v>
      </c>
      <c r="C117" s="748">
        <v>-0.13439420643967945</v>
      </c>
      <c r="D117" s="180">
        <v>147.32499999999999</v>
      </c>
      <c r="R117" s="81"/>
      <c r="S117" s="81"/>
      <c r="T117" s="81"/>
    </row>
    <row r="118" spans="2:20">
      <c r="B118" s="194">
        <v>40357</v>
      </c>
      <c r="C118" s="748">
        <v>-0.21853810917718314</v>
      </c>
      <c r="D118" s="180">
        <v>147.41999999999999</v>
      </c>
      <c r="R118" s="81"/>
      <c r="S118" s="81"/>
      <c r="T118" s="81"/>
    </row>
    <row r="119" spans="2:20">
      <c r="B119" s="194">
        <v>40358</v>
      </c>
      <c r="C119" s="748">
        <v>0.35528572526229707</v>
      </c>
      <c r="D119" s="180">
        <v>147.47499999999999</v>
      </c>
      <c r="R119" s="81"/>
      <c r="S119" s="81"/>
      <c r="T119" s="81"/>
    </row>
    <row r="120" spans="2:20">
      <c r="B120" s="194">
        <v>40359</v>
      </c>
      <c r="C120" s="748">
        <v>-0.10367255795659189</v>
      </c>
      <c r="D120" s="180">
        <v>147.535</v>
      </c>
      <c r="R120" s="81"/>
      <c r="S120" s="81"/>
      <c r="T120" s="81"/>
    </row>
    <row r="121" spans="2:20">
      <c r="B121" s="194">
        <v>40360</v>
      </c>
      <c r="C121" s="748">
        <v>1.3808494920637834E-2</v>
      </c>
      <c r="D121" s="180">
        <v>147.47499999999999</v>
      </c>
      <c r="R121" s="81"/>
      <c r="S121" s="81"/>
      <c r="T121" s="81"/>
    </row>
    <row r="122" spans="2:20">
      <c r="B122" s="194">
        <v>40361</v>
      </c>
      <c r="C122" s="748">
        <v>-0.2892572173603693</v>
      </c>
      <c r="D122" s="180">
        <v>147.46</v>
      </c>
      <c r="R122" s="81"/>
      <c r="S122" s="81"/>
      <c r="T122" s="81"/>
    </row>
    <row r="123" spans="2:20">
      <c r="B123" s="194">
        <v>40366</v>
      </c>
      <c r="C123" s="748">
        <v>-0.40126978138023323</v>
      </c>
      <c r="D123" s="180">
        <v>147.35499999999999</v>
      </c>
      <c r="R123" s="81"/>
      <c r="S123" s="81"/>
      <c r="T123" s="81"/>
    </row>
    <row r="124" spans="2:20">
      <c r="B124" s="194">
        <v>40367</v>
      </c>
      <c r="C124" s="748">
        <v>-8.2110567760537975E-2</v>
      </c>
      <c r="D124" s="180">
        <v>147.505</v>
      </c>
      <c r="R124" s="81"/>
      <c r="S124" s="81"/>
      <c r="T124" s="81"/>
    </row>
    <row r="125" spans="2:20">
      <c r="B125" s="194">
        <v>40368</v>
      </c>
      <c r="C125" s="748">
        <v>-0.35688771801972169</v>
      </c>
      <c r="D125" s="180">
        <v>147.535</v>
      </c>
      <c r="R125" s="81"/>
      <c r="S125" s="81"/>
      <c r="T125" s="81"/>
    </row>
    <row r="126" spans="2:20">
      <c r="B126" s="194">
        <v>40371</v>
      </c>
      <c r="C126" s="748">
        <v>0.53104423099865417</v>
      </c>
      <c r="D126" s="180">
        <v>147.61500000000001</v>
      </c>
      <c r="R126" s="81"/>
      <c r="S126" s="81"/>
      <c r="T126" s="81"/>
    </row>
    <row r="127" spans="2:20">
      <c r="B127" s="194">
        <v>40372</v>
      </c>
      <c r="C127" s="748">
        <v>-0.35694189058311138</v>
      </c>
      <c r="D127" s="180">
        <v>147.715</v>
      </c>
      <c r="R127" s="81"/>
      <c r="S127" s="81"/>
      <c r="T127" s="81"/>
    </row>
    <row r="128" spans="2:20">
      <c r="B128" s="194">
        <v>40373</v>
      </c>
      <c r="C128" s="748">
        <v>-0.35814584474959565</v>
      </c>
      <c r="D128" s="180">
        <v>147.72499999999999</v>
      </c>
      <c r="R128" s="81"/>
      <c r="S128" s="81"/>
      <c r="T128" s="81"/>
    </row>
    <row r="129" spans="2:20">
      <c r="B129" s="194">
        <v>40374</v>
      </c>
      <c r="C129" s="748">
        <v>-0.56091060032450435</v>
      </c>
      <c r="D129" s="180">
        <v>147.565</v>
      </c>
      <c r="R129" s="81"/>
      <c r="S129" s="81"/>
      <c r="T129" s="81"/>
    </row>
    <row r="130" spans="2:20">
      <c r="B130" s="194">
        <v>40375</v>
      </c>
      <c r="C130" s="748">
        <v>-0.11792264967425972</v>
      </c>
      <c r="D130" s="180">
        <v>147.54</v>
      </c>
      <c r="R130" s="81"/>
      <c r="S130" s="81"/>
      <c r="T130" s="81"/>
    </row>
    <row r="131" spans="2:20">
      <c r="B131" s="194">
        <v>40378</v>
      </c>
      <c r="C131" s="748">
        <v>-0.30089555675808505</v>
      </c>
      <c r="D131" s="180">
        <v>147.47</v>
      </c>
      <c r="R131" s="81"/>
      <c r="S131" s="81"/>
      <c r="T131" s="81"/>
    </row>
    <row r="132" spans="2:20">
      <c r="B132" s="194">
        <v>40379</v>
      </c>
      <c r="C132" s="748">
        <v>-0.13138962364681775</v>
      </c>
      <c r="D132" s="180">
        <v>147.54</v>
      </c>
      <c r="R132" s="81"/>
      <c r="S132" s="81"/>
      <c r="T132" s="81"/>
    </row>
    <row r="133" spans="2:20">
      <c r="B133" s="194">
        <v>40380</v>
      </c>
      <c r="C133" s="748">
        <v>0.18858175443987241</v>
      </c>
      <c r="D133" s="180">
        <v>147.56</v>
      </c>
      <c r="R133" s="81"/>
      <c r="S133" s="81"/>
      <c r="T133" s="81"/>
    </row>
    <row r="134" spans="2:20">
      <c r="B134" s="194">
        <v>40381</v>
      </c>
      <c r="C134" s="748">
        <v>0.17377983985656448</v>
      </c>
      <c r="D134" s="180">
        <v>147.63499999999999</v>
      </c>
      <c r="R134" s="81"/>
      <c r="S134" s="81"/>
      <c r="T134" s="81"/>
    </row>
    <row r="135" spans="2:20">
      <c r="B135" s="194">
        <v>40382</v>
      </c>
      <c r="C135" s="748">
        <v>-0.1764756453404277</v>
      </c>
      <c r="D135" s="180">
        <v>147.435</v>
      </c>
      <c r="R135" s="81"/>
      <c r="S135" s="81"/>
      <c r="T135" s="81"/>
    </row>
    <row r="136" spans="2:20">
      <c r="B136" s="194">
        <v>40385</v>
      </c>
      <c r="C136" s="748">
        <v>0.28640638799023016</v>
      </c>
      <c r="D136" s="180">
        <v>147.315</v>
      </c>
      <c r="R136" s="81"/>
      <c r="S136" s="81"/>
      <c r="T136" s="81"/>
    </row>
    <row r="137" spans="2:20">
      <c r="B137" s="194">
        <v>40386</v>
      </c>
      <c r="C137" s="748">
        <v>0.27009251927561118</v>
      </c>
      <c r="D137" s="180">
        <v>147.43</v>
      </c>
      <c r="R137" s="81"/>
      <c r="S137" s="81"/>
      <c r="T137" s="81"/>
    </row>
    <row r="138" spans="2:20">
      <c r="B138" s="194">
        <v>40387</v>
      </c>
      <c r="C138" s="748">
        <v>0.26359641696723746</v>
      </c>
      <c r="D138" s="180">
        <v>147.56</v>
      </c>
      <c r="R138" s="81"/>
      <c r="S138" s="81"/>
      <c r="T138" s="81"/>
    </row>
    <row r="139" spans="2:20">
      <c r="B139" s="194">
        <v>40388</v>
      </c>
      <c r="C139" s="748">
        <v>-0.1860117558137013</v>
      </c>
      <c r="D139" s="180">
        <v>147.6</v>
      </c>
      <c r="R139" s="81"/>
      <c r="S139" s="81"/>
      <c r="T139" s="81"/>
    </row>
    <row r="140" spans="2:20">
      <c r="B140" s="194">
        <v>40389</v>
      </c>
      <c r="C140" s="748">
        <v>-0.24193599770657137</v>
      </c>
      <c r="D140" s="180">
        <v>147.72</v>
      </c>
      <c r="R140" s="81"/>
      <c r="S140" s="81"/>
      <c r="T140" s="81"/>
    </row>
    <row r="141" spans="2:20">
      <c r="B141" s="194">
        <v>40392</v>
      </c>
      <c r="C141" s="748">
        <v>-0.31810253787587173</v>
      </c>
      <c r="D141" s="180">
        <v>147.78</v>
      </c>
      <c r="R141" s="81"/>
      <c r="S141" s="81"/>
      <c r="T141" s="81"/>
    </row>
    <row r="142" spans="2:20">
      <c r="B142" s="194">
        <v>40393</v>
      </c>
      <c r="C142" s="748">
        <v>-0.26482929963351265</v>
      </c>
      <c r="D142" s="180">
        <v>147.655</v>
      </c>
      <c r="R142" s="81"/>
      <c r="S142" s="81"/>
      <c r="T142" s="81"/>
    </row>
    <row r="143" spans="2:20">
      <c r="B143" s="194">
        <v>40394</v>
      </c>
      <c r="C143" s="748">
        <v>-0.32778364539000443</v>
      </c>
      <c r="D143" s="180">
        <v>147.465</v>
      </c>
      <c r="R143" s="81"/>
      <c r="S143" s="81"/>
      <c r="T143" s="81"/>
    </row>
    <row r="144" spans="2:20">
      <c r="B144" s="194">
        <v>40395</v>
      </c>
      <c r="C144" s="748">
        <v>-0.40250283267731835</v>
      </c>
      <c r="D144" s="180">
        <v>147.375</v>
      </c>
      <c r="R144" s="81"/>
      <c r="S144" s="81"/>
      <c r="T144" s="81"/>
    </row>
    <row r="145" spans="2:20">
      <c r="B145" s="194">
        <v>40396</v>
      </c>
      <c r="C145" s="748">
        <v>-0.11174741636557425</v>
      </c>
      <c r="D145" s="180">
        <v>147.27500000000001</v>
      </c>
      <c r="R145" s="81"/>
      <c r="S145" s="81"/>
      <c r="T145" s="81"/>
    </row>
    <row r="146" spans="2:20">
      <c r="B146" s="194">
        <v>40399</v>
      </c>
      <c r="C146" s="748">
        <v>-9.0335652376468664E-2</v>
      </c>
      <c r="D146" s="180">
        <v>147.25</v>
      </c>
      <c r="R146" s="81"/>
      <c r="S146" s="81"/>
      <c r="T146" s="81"/>
    </row>
    <row r="147" spans="2:20">
      <c r="B147" s="194">
        <v>40400</v>
      </c>
      <c r="C147" s="748">
        <v>-0.1937317916872236</v>
      </c>
      <c r="D147" s="180">
        <v>147.36500000000001</v>
      </c>
      <c r="R147" s="81"/>
      <c r="S147" s="81"/>
      <c r="T147" s="81"/>
    </row>
    <row r="148" spans="2:20">
      <c r="B148" s="194">
        <v>40401</v>
      </c>
      <c r="C148" s="748">
        <v>-0.55516827732160889</v>
      </c>
      <c r="D148" s="180">
        <v>147.33500000000001</v>
      </c>
      <c r="R148" s="81"/>
      <c r="S148" s="81"/>
      <c r="T148" s="81"/>
    </row>
    <row r="149" spans="2:20">
      <c r="B149" s="194">
        <v>40402</v>
      </c>
      <c r="C149" s="748">
        <v>-0.24515585297426823</v>
      </c>
      <c r="D149" s="180">
        <v>147.67500000000001</v>
      </c>
      <c r="R149" s="81"/>
      <c r="S149" s="81"/>
      <c r="T149" s="81"/>
    </row>
    <row r="150" spans="2:20">
      <c r="B150" s="194">
        <v>40403</v>
      </c>
      <c r="C150" s="748">
        <v>-0.13449050555260356</v>
      </c>
      <c r="D150" s="180">
        <v>147.36500000000001</v>
      </c>
      <c r="R150" s="81"/>
      <c r="S150" s="81"/>
      <c r="T150" s="81"/>
    </row>
    <row r="151" spans="2:20">
      <c r="B151" s="194">
        <v>40406</v>
      </c>
      <c r="C151" s="748">
        <v>8.4081600099968526E-2</v>
      </c>
      <c r="D151" s="180">
        <v>147.37</v>
      </c>
      <c r="R151" s="81"/>
      <c r="S151" s="81"/>
      <c r="T151" s="81"/>
    </row>
    <row r="152" spans="2:20">
      <c r="B152" s="194">
        <v>40407</v>
      </c>
      <c r="C152" s="748">
        <v>-0.41072516482535915</v>
      </c>
      <c r="D152" s="180">
        <v>147.255</v>
      </c>
      <c r="R152" s="81"/>
      <c r="S152" s="81"/>
      <c r="T152" s="81"/>
    </row>
    <row r="153" spans="2:20">
      <c r="B153" s="194">
        <v>40408</v>
      </c>
      <c r="C153" s="748">
        <v>-0.75866658375930429</v>
      </c>
      <c r="D153" s="180">
        <v>147.16999999999999</v>
      </c>
      <c r="R153" s="81"/>
      <c r="S153" s="81"/>
      <c r="T153" s="81"/>
    </row>
    <row r="154" spans="2:20">
      <c r="B154" s="194">
        <v>40409</v>
      </c>
      <c r="C154" s="748">
        <v>-0.12480001500921187</v>
      </c>
      <c r="D154" s="180">
        <v>147.16499999999999</v>
      </c>
      <c r="R154" s="81"/>
      <c r="S154" s="81"/>
      <c r="T154" s="81"/>
    </row>
    <row r="155" spans="2:20">
      <c r="B155" s="194">
        <v>40410</v>
      </c>
      <c r="C155" s="748">
        <v>-0.70094001401782591</v>
      </c>
      <c r="D155" s="180">
        <v>147.11500000000001</v>
      </c>
      <c r="R155" s="81"/>
      <c r="S155" s="81"/>
      <c r="T155" s="81"/>
    </row>
    <row r="156" spans="2:20">
      <c r="B156" s="194">
        <v>40413</v>
      </c>
      <c r="C156" s="748">
        <v>4.3681503948731354E-3</v>
      </c>
      <c r="D156" s="180">
        <v>147.21</v>
      </c>
      <c r="R156" s="81"/>
      <c r="S156" s="81"/>
      <c r="T156" s="81"/>
    </row>
    <row r="157" spans="2:20">
      <c r="B157" s="194">
        <v>40414</v>
      </c>
      <c r="C157" s="748">
        <v>-0.31825326651769364</v>
      </c>
      <c r="D157" s="180">
        <v>147.16499999999999</v>
      </c>
      <c r="R157" s="81"/>
      <c r="S157" s="81"/>
      <c r="T157" s="81"/>
    </row>
    <row r="158" spans="2:20">
      <c r="B158" s="194">
        <v>40415</v>
      </c>
      <c r="C158" s="748">
        <v>-0.17069472394467075</v>
      </c>
      <c r="D158" s="180">
        <v>147.26</v>
      </c>
      <c r="R158" s="81"/>
      <c r="S158" s="81"/>
      <c r="T158" s="81"/>
    </row>
    <row r="159" spans="2:20">
      <c r="B159" s="194">
        <v>40416</v>
      </c>
      <c r="C159" s="748">
        <v>-7.0490954464192054E-2</v>
      </c>
      <c r="D159" s="180">
        <v>147.16</v>
      </c>
      <c r="R159" s="81"/>
      <c r="S159" s="81"/>
      <c r="T159" s="81"/>
    </row>
    <row r="160" spans="2:20">
      <c r="B160" s="194">
        <v>40417</v>
      </c>
      <c r="C160" s="748">
        <v>0.11577438330208183</v>
      </c>
      <c r="D160" s="180">
        <v>147.14500000000001</v>
      </c>
      <c r="R160" s="81"/>
      <c r="S160" s="81"/>
      <c r="T160" s="81"/>
    </row>
    <row r="161" spans="2:20">
      <c r="B161" s="194">
        <v>40421</v>
      </c>
      <c r="C161" s="748">
        <v>0.26234220093548988</v>
      </c>
      <c r="D161" s="180">
        <v>147.34</v>
      </c>
      <c r="R161" s="81"/>
      <c r="S161" s="81"/>
      <c r="T161" s="81"/>
    </row>
    <row r="162" spans="2:20">
      <c r="B162" s="194">
        <v>40422</v>
      </c>
      <c r="C162" s="748">
        <v>-0.39450806373273761</v>
      </c>
      <c r="D162" s="180">
        <v>147.23500000000001</v>
      </c>
      <c r="R162" s="81"/>
      <c r="S162" s="81"/>
      <c r="T162" s="81"/>
    </row>
    <row r="163" spans="2:20">
      <c r="B163" s="194">
        <v>40423</v>
      </c>
      <c r="C163" s="748">
        <v>-2.3167521210365569E-2</v>
      </c>
      <c r="D163" s="180">
        <v>147.27000000000001</v>
      </c>
      <c r="R163" s="81"/>
      <c r="S163" s="81"/>
      <c r="T163" s="81"/>
    </row>
    <row r="164" spans="2:20">
      <c r="B164" s="194">
        <v>40424</v>
      </c>
      <c r="C164" s="748">
        <v>3.1233965536599718E-2</v>
      </c>
      <c r="D164" s="180">
        <v>147.285</v>
      </c>
      <c r="R164" s="81"/>
      <c r="S164" s="81"/>
      <c r="T164" s="81"/>
    </row>
    <row r="165" spans="2:20">
      <c r="B165" s="194">
        <v>40428</v>
      </c>
      <c r="C165" s="748">
        <v>-1.2491728336415018</v>
      </c>
      <c r="D165" s="180">
        <v>147.35499999999999</v>
      </c>
      <c r="R165" s="81"/>
      <c r="S165" s="81"/>
      <c r="T165" s="81"/>
    </row>
    <row r="166" spans="2:20">
      <c r="B166" s="194">
        <v>40429</v>
      </c>
      <c r="C166" s="748">
        <v>-0.37023514822965486</v>
      </c>
      <c r="D166" s="180">
        <v>147.47999999999999</v>
      </c>
      <c r="R166" s="81"/>
      <c r="S166" s="81"/>
      <c r="T166" s="81"/>
    </row>
    <row r="167" spans="2:20">
      <c r="B167" s="194">
        <v>40430</v>
      </c>
      <c r="C167" s="748">
        <v>-1.2569422589309995</v>
      </c>
      <c r="D167" s="180">
        <v>147.47</v>
      </c>
      <c r="R167" s="81"/>
      <c r="S167" s="81"/>
      <c r="T167" s="81"/>
    </row>
    <row r="168" spans="2:20">
      <c r="B168" s="194">
        <v>40431</v>
      </c>
      <c r="C168" s="748">
        <v>-0.23268210561284663</v>
      </c>
      <c r="D168" s="180">
        <v>147.38</v>
      </c>
      <c r="R168" s="81"/>
      <c r="S168" s="81"/>
      <c r="T168" s="81"/>
    </row>
    <row r="169" spans="2:20">
      <c r="B169" s="194">
        <v>40434</v>
      </c>
      <c r="C169" s="748">
        <v>-1.7927551174127949</v>
      </c>
      <c r="D169" s="180">
        <v>147.245</v>
      </c>
      <c r="R169" s="81"/>
      <c r="S169" s="81"/>
      <c r="T169" s="81"/>
    </row>
    <row r="170" spans="2:20">
      <c r="B170" s="194">
        <v>40435</v>
      </c>
      <c r="C170" s="748">
        <v>-7.5020492386980275E-2</v>
      </c>
      <c r="D170" s="180">
        <v>147.19999999999999</v>
      </c>
      <c r="R170" s="81"/>
      <c r="S170" s="81"/>
      <c r="T170" s="81"/>
    </row>
    <row r="171" spans="2:20">
      <c r="B171" s="194">
        <v>40436</v>
      </c>
      <c r="C171" s="748">
        <v>-0.63824446134050805</v>
      </c>
      <c r="D171" s="180">
        <v>147.16499999999999</v>
      </c>
      <c r="R171" s="81"/>
      <c r="S171" s="81"/>
      <c r="T171" s="81"/>
    </row>
    <row r="172" spans="2:20">
      <c r="B172" s="194">
        <v>40437</v>
      </c>
      <c r="C172" s="748">
        <v>0.13617872268811643</v>
      </c>
      <c r="D172" s="180">
        <v>147.29499999999999</v>
      </c>
      <c r="R172" s="81"/>
      <c r="S172" s="81"/>
      <c r="T172" s="81"/>
    </row>
    <row r="173" spans="2:20">
      <c r="B173" s="194">
        <v>40438</v>
      </c>
      <c r="C173" s="748">
        <v>0.15498406369063533</v>
      </c>
      <c r="D173" s="180">
        <v>147.39500000000001</v>
      </c>
      <c r="R173" s="81"/>
      <c r="S173" s="81"/>
      <c r="T173" s="81"/>
    </row>
    <row r="174" spans="2:20">
      <c r="B174" s="194">
        <v>40441</v>
      </c>
      <c r="C174" s="748">
        <v>-0.38494703606932501</v>
      </c>
      <c r="D174" s="180">
        <v>147.44999999999999</v>
      </c>
      <c r="R174" s="81"/>
      <c r="S174" s="81"/>
      <c r="T174" s="81"/>
    </row>
    <row r="175" spans="2:20">
      <c r="B175" s="194">
        <v>40442</v>
      </c>
      <c r="C175" s="748">
        <v>0.28651487687232419</v>
      </c>
      <c r="D175" s="180">
        <v>147.47999999999999</v>
      </c>
      <c r="R175" s="81"/>
      <c r="S175" s="81"/>
      <c r="T175" s="81"/>
    </row>
    <row r="176" spans="2:20">
      <c r="B176" s="194">
        <v>40443</v>
      </c>
      <c r="C176" s="748">
        <v>-0.14529266921817496</v>
      </c>
      <c r="D176" s="180">
        <v>147.32</v>
      </c>
      <c r="R176" s="81"/>
      <c r="S176" s="81"/>
      <c r="T176" s="81"/>
    </row>
    <row r="177" spans="2:20">
      <c r="B177" s="194">
        <v>40444</v>
      </c>
      <c r="C177" s="748">
        <v>0.20215536095373449</v>
      </c>
      <c r="D177" s="180">
        <v>147.48500000000001</v>
      </c>
      <c r="R177" s="81"/>
      <c r="S177" s="81"/>
      <c r="T177" s="81"/>
    </row>
    <row r="178" spans="2:20">
      <c r="B178" s="191">
        <v>40445</v>
      </c>
      <c r="C178" s="748">
        <v>0.15486678715249286</v>
      </c>
      <c r="D178" s="180">
        <v>147.535</v>
      </c>
      <c r="R178" s="81"/>
      <c r="S178" s="81"/>
      <c r="T178" s="81"/>
    </row>
    <row r="179" spans="2:20">
      <c r="B179" s="191">
        <v>40448</v>
      </c>
      <c r="C179" s="748">
        <v>0.20349650462322727</v>
      </c>
      <c r="D179" s="180">
        <v>147.54</v>
      </c>
      <c r="R179" s="81"/>
      <c r="S179" s="81"/>
      <c r="T179" s="81"/>
    </row>
    <row r="180" spans="2:20">
      <c r="B180" s="191">
        <v>40449</v>
      </c>
      <c r="C180" s="748">
        <v>-3.4365786215749691E-2</v>
      </c>
      <c r="D180" s="180">
        <v>147.42500000000001</v>
      </c>
      <c r="R180" s="81"/>
      <c r="S180" s="81"/>
      <c r="T180" s="81"/>
    </row>
    <row r="181" spans="2:20">
      <c r="B181" s="191">
        <v>40450</v>
      </c>
      <c r="C181" s="748">
        <v>0.12634396768038542</v>
      </c>
      <c r="D181" s="180">
        <v>147.49</v>
      </c>
      <c r="R181" s="81"/>
      <c r="S181" s="81"/>
      <c r="T181" s="81"/>
    </row>
    <row r="182" spans="2:20">
      <c r="B182" s="191">
        <v>40451</v>
      </c>
      <c r="C182" s="748">
        <v>0.10259984651853886</v>
      </c>
      <c r="D182" s="180">
        <v>147.62</v>
      </c>
      <c r="R182" s="81"/>
      <c r="S182" s="81"/>
      <c r="T182" s="81"/>
    </row>
    <row r="183" spans="2:20">
      <c r="B183" s="191">
        <v>40452</v>
      </c>
      <c r="C183" s="748">
        <v>3.0563069807219512E-2</v>
      </c>
      <c r="D183" s="180">
        <v>147.61000000000001</v>
      </c>
      <c r="R183" s="81"/>
      <c r="S183" s="81"/>
      <c r="T183" s="81"/>
    </row>
    <row r="184" spans="2:20">
      <c r="B184" s="191">
        <v>40455</v>
      </c>
      <c r="C184" s="748">
        <v>7.1803655430031949E-2</v>
      </c>
      <c r="D184" s="180">
        <v>147.51</v>
      </c>
      <c r="R184" s="81"/>
      <c r="S184" s="81"/>
      <c r="T184" s="81"/>
    </row>
    <row r="185" spans="2:20">
      <c r="B185" s="191">
        <v>40456</v>
      </c>
      <c r="C185" s="748">
        <v>0.79355053167617295</v>
      </c>
      <c r="D185" s="180">
        <v>147.535</v>
      </c>
      <c r="R185" s="81"/>
      <c r="S185" s="81"/>
      <c r="T185" s="81"/>
    </row>
    <row r="186" spans="2:20">
      <c r="B186" s="191">
        <v>40457</v>
      </c>
      <c r="C186" s="748">
        <v>0.87747172808779061</v>
      </c>
      <c r="D186" s="180">
        <v>147.44</v>
      </c>
      <c r="R186" s="81"/>
      <c r="S186" s="81"/>
      <c r="T186" s="81"/>
    </row>
    <row r="187" spans="2:20">
      <c r="B187" s="191">
        <v>40458</v>
      </c>
      <c r="C187" s="748">
        <v>1.1946545558081436</v>
      </c>
      <c r="D187" s="180">
        <v>147.47</v>
      </c>
      <c r="R187" s="81"/>
      <c r="S187" s="81"/>
      <c r="T187" s="81"/>
    </row>
    <row r="188" spans="2:20">
      <c r="B188" s="191">
        <v>40459</v>
      </c>
      <c r="C188" s="748">
        <v>3.6233854910436153E-2</v>
      </c>
      <c r="D188" s="180">
        <v>147.56</v>
      </c>
      <c r="R188" s="81"/>
      <c r="S188" s="81"/>
      <c r="T188" s="81"/>
    </row>
    <row r="189" spans="2:20">
      <c r="B189" s="191">
        <v>40462</v>
      </c>
      <c r="C189" s="748">
        <v>-6.4872884065130004E-2</v>
      </c>
      <c r="D189" s="180">
        <v>147.60499999999999</v>
      </c>
      <c r="R189" s="81"/>
      <c r="S189" s="81"/>
      <c r="T189" s="81"/>
    </row>
    <row r="190" spans="2:20">
      <c r="B190" s="191">
        <v>40463</v>
      </c>
      <c r="C190" s="748">
        <v>-9.3917957274453498E-2</v>
      </c>
      <c r="D190" s="180">
        <v>147.755</v>
      </c>
      <c r="R190" s="81"/>
      <c r="S190" s="81"/>
      <c r="T190" s="81"/>
    </row>
    <row r="191" spans="2:20">
      <c r="B191" s="191">
        <v>40464</v>
      </c>
      <c r="C191" s="748">
        <v>-7.7384662181306796E-3</v>
      </c>
      <c r="D191" s="180">
        <v>147.76</v>
      </c>
      <c r="R191" s="81"/>
      <c r="S191" s="81"/>
      <c r="T191" s="81"/>
    </row>
    <row r="192" spans="2:20">
      <c r="B192" s="191">
        <v>40465</v>
      </c>
      <c r="C192" s="748">
        <v>-0.25587905927621801</v>
      </c>
      <c r="D192" s="180">
        <v>147.59</v>
      </c>
      <c r="R192" s="81"/>
      <c r="S192" s="81"/>
      <c r="T192" s="81"/>
    </row>
    <row r="193" spans="2:20">
      <c r="B193" s="191">
        <v>40466</v>
      </c>
      <c r="C193" s="748">
        <v>0.36103434279455504</v>
      </c>
      <c r="D193" s="180">
        <v>147.465</v>
      </c>
      <c r="R193" s="81"/>
      <c r="S193" s="81"/>
      <c r="T193" s="81"/>
    </row>
    <row r="194" spans="2:20">
      <c r="B194" s="191">
        <v>40469</v>
      </c>
      <c r="C194" s="748">
        <v>-5.6655957932822847E-2</v>
      </c>
      <c r="D194" s="180">
        <v>147.565</v>
      </c>
      <c r="R194" s="81"/>
      <c r="S194" s="81"/>
      <c r="T194" s="81"/>
    </row>
    <row r="195" spans="2:20">
      <c r="B195" s="191">
        <v>40470</v>
      </c>
      <c r="C195" s="748">
        <v>0.78299274215054848</v>
      </c>
      <c r="D195" s="180">
        <v>147.58000000000001</v>
      </c>
      <c r="R195" s="81"/>
      <c r="S195" s="81"/>
      <c r="T195" s="81"/>
    </row>
    <row r="196" spans="2:20">
      <c r="B196" s="191">
        <v>40471</v>
      </c>
      <c r="C196" s="748">
        <v>0.35116350688789766</v>
      </c>
      <c r="D196" s="180">
        <v>147.58500000000001</v>
      </c>
      <c r="R196" s="81"/>
      <c r="S196" s="81"/>
      <c r="T196" s="81"/>
    </row>
    <row r="197" spans="2:20">
      <c r="B197" s="191">
        <v>40472</v>
      </c>
      <c r="C197" s="748">
        <v>-0.3158497285774613</v>
      </c>
      <c r="D197" s="180">
        <v>147.68</v>
      </c>
      <c r="R197" s="81"/>
      <c r="S197" s="81"/>
      <c r="T197" s="81"/>
    </row>
    <row r="198" spans="2:20">
      <c r="B198" s="191">
        <v>40473</v>
      </c>
      <c r="C198" s="748">
        <v>-0.19582877781425159</v>
      </c>
      <c r="D198" s="180">
        <v>147.52000000000001</v>
      </c>
      <c r="R198" s="81"/>
      <c r="S198" s="81"/>
      <c r="T198" s="81"/>
    </row>
    <row r="199" spans="2:20">
      <c r="B199" s="191">
        <v>40476</v>
      </c>
      <c r="C199" s="748">
        <v>0.75968071573069296</v>
      </c>
      <c r="D199" s="180">
        <v>147.58000000000001</v>
      </c>
      <c r="R199" s="81"/>
      <c r="S199" s="81"/>
      <c r="T199" s="81"/>
    </row>
    <row r="200" spans="2:20">
      <c r="B200" s="191">
        <v>40477</v>
      </c>
      <c r="C200" s="748">
        <v>-0.26054780314144788</v>
      </c>
      <c r="D200" s="180">
        <v>147.625</v>
      </c>
      <c r="R200" s="81"/>
      <c r="S200" s="81"/>
      <c r="T200" s="81"/>
    </row>
    <row r="201" spans="2:20">
      <c r="B201" s="191">
        <v>40478</v>
      </c>
      <c r="C201" s="748">
        <v>-7.5858840630300295E-2</v>
      </c>
      <c r="D201" s="180">
        <v>147.54499999999999</v>
      </c>
      <c r="R201" s="81"/>
      <c r="S201" s="81"/>
      <c r="T201" s="81"/>
    </row>
    <row r="202" spans="2:20">
      <c r="B202" s="191">
        <v>40479</v>
      </c>
      <c r="C202" s="748">
        <v>0.31325253527100172</v>
      </c>
      <c r="D202" s="180">
        <v>147.57499999999999</v>
      </c>
      <c r="R202" s="81"/>
      <c r="S202" s="81"/>
      <c r="T202" s="81"/>
    </row>
    <row r="203" spans="2:20">
      <c r="B203" s="191">
        <v>40480</v>
      </c>
      <c r="C203" s="748">
        <v>0.11185193612155606</v>
      </c>
      <c r="D203" s="180">
        <v>147.52000000000001</v>
      </c>
      <c r="R203" s="81"/>
      <c r="S203" s="81"/>
      <c r="T203" s="81"/>
    </row>
    <row r="204" spans="2:20">
      <c r="B204" s="191">
        <v>40483</v>
      </c>
      <c r="C204" s="748">
        <v>0.30463453817522967</v>
      </c>
      <c r="D204" s="180">
        <v>147.55000000000001</v>
      </c>
      <c r="R204" s="81"/>
      <c r="S204" s="81"/>
      <c r="T204" s="81"/>
    </row>
    <row r="205" spans="2:20">
      <c r="B205" s="191">
        <v>40484</v>
      </c>
      <c r="C205" s="748">
        <v>0.4244369820437322</v>
      </c>
      <c r="D205" s="180">
        <v>147.55000000000001</v>
      </c>
      <c r="R205" s="81"/>
      <c r="S205" s="81"/>
      <c r="T205" s="81"/>
    </row>
    <row r="206" spans="2:20">
      <c r="B206" s="191">
        <v>40485</v>
      </c>
      <c r="C206" s="748">
        <v>0.68728086068931971</v>
      </c>
      <c r="D206" s="180">
        <v>147.59</v>
      </c>
      <c r="R206" s="81"/>
      <c r="S206" s="81"/>
      <c r="T206" s="81"/>
    </row>
    <row r="207" spans="2:20">
      <c r="B207" s="191">
        <v>40486</v>
      </c>
      <c r="C207" s="748">
        <v>-0.25867808522106284</v>
      </c>
      <c r="D207" s="180">
        <v>147.51499999999999</v>
      </c>
      <c r="R207" s="81"/>
      <c r="S207" s="81"/>
      <c r="T207" s="81"/>
    </row>
    <row r="208" spans="2:20">
      <c r="B208" s="191">
        <v>40487</v>
      </c>
      <c r="C208" s="748">
        <v>-0.30897969363737149</v>
      </c>
      <c r="D208" s="180">
        <v>147.5</v>
      </c>
      <c r="R208" s="81"/>
      <c r="S208" s="81"/>
      <c r="T208" s="81"/>
    </row>
    <row r="209" spans="2:20">
      <c r="B209" s="191">
        <v>40490</v>
      </c>
      <c r="C209" s="748">
        <v>0.36158368926096085</v>
      </c>
      <c r="D209" s="180">
        <v>147.60499999999999</v>
      </c>
      <c r="R209" s="81"/>
      <c r="S209" s="81"/>
      <c r="T209" s="81"/>
    </row>
    <row r="210" spans="2:20">
      <c r="B210" s="191">
        <v>40491</v>
      </c>
      <c r="C210" s="748">
        <v>-0.19729564745759301</v>
      </c>
      <c r="D210" s="180">
        <v>147.63499999999999</v>
      </c>
      <c r="R210" s="81"/>
      <c r="S210" s="81"/>
      <c r="T210" s="81"/>
    </row>
    <row r="211" spans="2:20">
      <c r="B211" s="191">
        <v>40492</v>
      </c>
      <c r="C211" s="748">
        <v>0.44403744738754425</v>
      </c>
      <c r="D211" s="180">
        <v>147.62</v>
      </c>
      <c r="R211" s="81"/>
      <c r="S211" s="81"/>
      <c r="T211" s="81"/>
    </row>
    <row r="212" spans="2:20">
      <c r="B212" s="191">
        <v>40493</v>
      </c>
      <c r="C212" s="748">
        <v>0.34875453387522998</v>
      </c>
      <c r="D212" s="180">
        <v>147.62</v>
      </c>
      <c r="R212" s="81"/>
      <c r="S212" s="81"/>
      <c r="T212" s="81"/>
    </row>
    <row r="213" spans="2:20">
      <c r="B213" s="191">
        <v>40494</v>
      </c>
      <c r="C213" s="748">
        <v>0.30236380775207705</v>
      </c>
      <c r="D213" s="180">
        <v>147.55000000000001</v>
      </c>
      <c r="R213" s="81"/>
      <c r="S213" s="81"/>
      <c r="T213" s="81"/>
    </row>
    <row r="214" spans="2:20">
      <c r="B214" s="191">
        <v>40497</v>
      </c>
      <c r="C214" s="748">
        <v>-0.37413911234890523</v>
      </c>
      <c r="D214" s="180">
        <v>147.58000000000001</v>
      </c>
      <c r="R214" s="81"/>
      <c r="S214" s="81"/>
      <c r="T214" s="81"/>
    </row>
    <row r="215" spans="2:20">
      <c r="B215" s="191">
        <v>40499</v>
      </c>
      <c r="C215" s="748">
        <v>-0.15443257879645336</v>
      </c>
      <c r="D215" s="180">
        <v>147.55000000000001</v>
      </c>
      <c r="R215" s="81"/>
      <c r="S215" s="81"/>
      <c r="T215" s="81"/>
    </row>
    <row r="216" spans="2:20">
      <c r="B216" s="191">
        <v>40500</v>
      </c>
      <c r="C216" s="748">
        <v>0.21353008307374174</v>
      </c>
      <c r="D216" s="180">
        <v>147.52000000000001</v>
      </c>
      <c r="R216" s="81"/>
      <c r="S216" s="81"/>
      <c r="T216" s="81"/>
    </row>
    <row r="217" spans="2:20">
      <c r="B217" s="191">
        <v>40501</v>
      </c>
      <c r="C217" s="748">
        <v>1.3173655011498333E-2</v>
      </c>
      <c r="D217" s="180">
        <v>147.535</v>
      </c>
      <c r="R217" s="81"/>
      <c r="S217" s="81"/>
      <c r="T217" s="81"/>
    </row>
    <row r="218" spans="2:20">
      <c r="B218" s="191">
        <v>40504</v>
      </c>
      <c r="C218" s="748">
        <v>-0.17010619793174064</v>
      </c>
      <c r="D218" s="180">
        <v>147.44999999999999</v>
      </c>
      <c r="R218" s="81"/>
      <c r="S218" s="81"/>
      <c r="T218" s="81"/>
    </row>
    <row r="219" spans="2:20">
      <c r="B219" s="191">
        <v>40505</v>
      </c>
      <c r="C219" s="748">
        <v>-0.63823982902541632</v>
      </c>
      <c r="D219" s="180">
        <v>147.47</v>
      </c>
      <c r="R219" s="81"/>
      <c r="S219" s="81"/>
      <c r="T219" s="81"/>
    </row>
    <row r="220" spans="2:20">
      <c r="B220" s="191">
        <v>40506</v>
      </c>
      <c r="C220" s="748">
        <v>-0.2765100607264005</v>
      </c>
      <c r="D220" s="180">
        <v>147.44499999999999</v>
      </c>
      <c r="R220" s="81"/>
      <c r="S220" s="81"/>
      <c r="T220" s="81"/>
    </row>
    <row r="221" spans="2:20">
      <c r="B221" s="191">
        <v>40507</v>
      </c>
      <c r="C221" s="748">
        <v>0.34751535767837699</v>
      </c>
      <c r="D221" s="180">
        <v>147.46</v>
      </c>
      <c r="R221" s="81"/>
      <c r="S221" s="81"/>
      <c r="T221" s="81"/>
    </row>
    <row r="222" spans="2:20">
      <c r="B222" s="191">
        <v>40508</v>
      </c>
      <c r="C222" s="748">
        <v>0.13868018602104976</v>
      </c>
      <c r="D222" s="180">
        <v>147.49</v>
      </c>
      <c r="R222" s="81"/>
      <c r="S222" s="81"/>
      <c r="T222" s="81"/>
    </row>
    <row r="223" spans="2:20">
      <c r="B223" s="191">
        <v>40511</v>
      </c>
      <c r="C223" s="748">
        <v>0.55241345878870918</v>
      </c>
      <c r="D223" s="180">
        <v>147.51</v>
      </c>
      <c r="R223" s="81"/>
      <c r="S223" s="81"/>
      <c r="T223" s="81"/>
    </row>
    <row r="224" spans="2:20">
      <c r="B224" s="191">
        <v>40512</v>
      </c>
      <c r="C224" s="748">
        <v>9.6504702211737126E-3</v>
      </c>
      <c r="D224" s="180">
        <v>147.59</v>
      </c>
      <c r="R224" s="81"/>
      <c r="S224" s="81"/>
      <c r="T224" s="81"/>
    </row>
    <row r="225" spans="2:20">
      <c r="B225" s="191">
        <v>40513</v>
      </c>
      <c r="C225" s="748">
        <v>0.29718798616668629</v>
      </c>
      <c r="D225" s="180">
        <v>147.61000000000001</v>
      </c>
      <c r="R225" s="81"/>
      <c r="S225" s="81"/>
      <c r="T225" s="81"/>
    </row>
    <row r="226" spans="2:20">
      <c r="B226" s="191">
        <v>40514</v>
      </c>
      <c r="C226" s="748">
        <v>0.25469107941190128</v>
      </c>
      <c r="D226" s="180">
        <v>147.6</v>
      </c>
      <c r="R226" s="81"/>
      <c r="S226" s="81"/>
      <c r="T226" s="81"/>
    </row>
    <row r="227" spans="2:20">
      <c r="B227" s="191">
        <v>40515</v>
      </c>
      <c r="C227" s="748">
        <v>0.54129474354647311</v>
      </c>
      <c r="D227" s="180">
        <v>147.565</v>
      </c>
      <c r="R227" s="81"/>
      <c r="S227" s="81"/>
      <c r="T227" s="81"/>
    </row>
    <row r="228" spans="2:20">
      <c r="B228" s="191">
        <v>40518</v>
      </c>
      <c r="C228" s="748">
        <v>-0.4584661866532671</v>
      </c>
      <c r="D228" s="180">
        <v>147.5</v>
      </c>
      <c r="R228" s="81"/>
      <c r="S228" s="81"/>
      <c r="T228" s="81"/>
    </row>
    <row r="229" spans="2:20">
      <c r="B229" s="191">
        <v>40519</v>
      </c>
      <c r="C229" s="748">
        <v>0.35269295461141381</v>
      </c>
      <c r="D229" s="180">
        <v>147.495</v>
      </c>
      <c r="R229" s="81"/>
      <c r="S229" s="81"/>
      <c r="T229" s="81"/>
    </row>
    <row r="230" spans="2:20">
      <c r="B230" s="191">
        <v>40520</v>
      </c>
      <c r="C230" s="748">
        <v>7.6325357398377786E-2</v>
      </c>
      <c r="D230" s="180">
        <v>147.48500000000001</v>
      </c>
      <c r="R230" s="81"/>
      <c r="S230" s="81"/>
      <c r="T230" s="81"/>
    </row>
    <row r="231" spans="2:20">
      <c r="B231" s="191">
        <v>40521</v>
      </c>
      <c r="C231" s="748">
        <v>0.6063570724733065</v>
      </c>
      <c r="D231" s="180">
        <v>147.495</v>
      </c>
      <c r="R231" s="81"/>
      <c r="S231" s="81"/>
      <c r="T231" s="81"/>
    </row>
    <row r="232" spans="2:20">
      <c r="B232" s="191">
        <v>40522</v>
      </c>
      <c r="C232" s="748">
        <v>-2.9128652595353216E-2</v>
      </c>
      <c r="D232" s="180">
        <v>147.58500000000001</v>
      </c>
      <c r="R232" s="81"/>
      <c r="S232" s="81"/>
      <c r="T232" s="81"/>
    </row>
    <row r="233" spans="2:20">
      <c r="B233" s="191">
        <v>40525</v>
      </c>
      <c r="C233" s="748">
        <v>-0.34654108686141055</v>
      </c>
      <c r="D233" s="180">
        <v>147.51499999999999</v>
      </c>
      <c r="R233" s="81"/>
      <c r="S233" s="81"/>
      <c r="T233" s="81"/>
    </row>
    <row r="234" spans="2:20">
      <c r="B234" s="191">
        <v>40526</v>
      </c>
      <c r="C234" s="748">
        <v>0.9230139307814369</v>
      </c>
      <c r="D234" s="180">
        <v>147.44</v>
      </c>
      <c r="R234" s="81"/>
      <c r="S234" s="81"/>
      <c r="T234" s="81"/>
    </row>
    <row r="235" spans="2:20">
      <c r="B235" s="191">
        <v>40527</v>
      </c>
      <c r="C235" s="748">
        <v>0.1565607196001424</v>
      </c>
      <c r="D235" s="180">
        <v>147.44499999999999</v>
      </c>
      <c r="R235" s="81"/>
      <c r="S235" s="81"/>
      <c r="T235" s="81"/>
    </row>
    <row r="236" spans="2:20">
      <c r="B236" s="191">
        <v>40532</v>
      </c>
      <c r="C236" s="748">
        <v>-0.40041692732732775</v>
      </c>
      <c r="D236" s="180">
        <v>147.45500000000001</v>
      </c>
      <c r="R236" s="81"/>
      <c r="S236" s="81"/>
      <c r="T236" s="81"/>
    </row>
    <row r="237" spans="2:20">
      <c r="B237" s="191">
        <v>40533</v>
      </c>
      <c r="C237" s="748">
        <v>-0.37726469644207927</v>
      </c>
      <c r="D237" s="180">
        <v>147.41999999999999</v>
      </c>
      <c r="R237" s="81"/>
      <c r="S237" s="81"/>
      <c r="T237" s="81"/>
    </row>
    <row r="238" spans="2:20">
      <c r="B238" s="191">
        <v>40534</v>
      </c>
      <c r="C238" s="748">
        <v>-0.62962573317302828</v>
      </c>
      <c r="D238" s="180">
        <v>147.41</v>
      </c>
      <c r="R238" s="81"/>
      <c r="S238" s="81"/>
      <c r="T238" s="81"/>
    </row>
    <row r="239" spans="2:20">
      <c r="B239" s="191">
        <v>40535</v>
      </c>
      <c r="C239" s="748">
        <v>-1.2946865488723458</v>
      </c>
      <c r="D239" s="180">
        <v>147.4</v>
      </c>
      <c r="R239" s="81"/>
      <c r="S239" s="81"/>
      <c r="T239" s="81"/>
    </row>
    <row r="240" spans="2:20">
      <c r="B240" s="191">
        <v>40536</v>
      </c>
      <c r="C240" s="748">
        <v>0.44742062952387629</v>
      </c>
      <c r="D240" s="180">
        <v>147.33000000000001</v>
      </c>
      <c r="R240" s="81"/>
      <c r="S240" s="81"/>
      <c r="T240" s="81"/>
    </row>
    <row r="241" spans="2:20">
      <c r="B241" s="191">
        <v>40539</v>
      </c>
      <c r="C241" s="748">
        <v>0.13115942284737681</v>
      </c>
      <c r="D241" s="180">
        <v>147.49</v>
      </c>
      <c r="R241" s="81"/>
      <c r="S241" s="81"/>
      <c r="T241" s="81"/>
    </row>
    <row r="242" spans="2:20">
      <c r="B242" s="191">
        <v>40540</v>
      </c>
      <c r="C242" s="748">
        <v>0.30534852996495998</v>
      </c>
      <c r="D242" s="180">
        <v>147.51499999999999</v>
      </c>
      <c r="R242" s="81"/>
      <c r="S242" s="81"/>
      <c r="T242" s="81"/>
    </row>
    <row r="243" spans="2:20">
      <c r="B243" s="191">
        <v>40541</v>
      </c>
      <c r="C243" s="748">
        <v>-8.6828539680885761E-2</v>
      </c>
      <c r="D243" s="180">
        <v>147.5</v>
      </c>
      <c r="R243" s="81"/>
      <c r="S243" s="81"/>
      <c r="T243" s="81"/>
    </row>
    <row r="244" spans="2:20">
      <c r="B244" s="191">
        <v>40542</v>
      </c>
      <c r="C244" s="748">
        <v>-0.27104766157718418</v>
      </c>
      <c r="D244" s="180">
        <v>147.49</v>
      </c>
      <c r="R244" s="81"/>
      <c r="S244" s="81"/>
      <c r="T244" s="81"/>
    </row>
    <row r="245" spans="2:20">
      <c r="B245" s="191">
        <v>40543</v>
      </c>
      <c r="C245" s="748">
        <v>-0.23849424095062771</v>
      </c>
      <c r="D245" s="180">
        <v>147.51499999999999</v>
      </c>
    </row>
    <row r="246" spans="2:20">
      <c r="B246" s="191">
        <v>40548</v>
      </c>
      <c r="C246" s="748">
        <v>-0.57265447712764916</v>
      </c>
      <c r="D246" s="180">
        <v>147.13499999999999</v>
      </c>
    </row>
    <row r="247" spans="2:20">
      <c r="B247" s="191">
        <v>40549</v>
      </c>
      <c r="C247" s="748">
        <v>-3.9491673428341249E-2</v>
      </c>
      <c r="D247" s="180">
        <v>147.125</v>
      </c>
    </row>
    <row r="248" spans="2:20">
      <c r="B248" s="191">
        <v>40553</v>
      </c>
      <c r="C248" s="748">
        <v>0.31913943750539348</v>
      </c>
      <c r="D248" s="180">
        <v>147.32499999999999</v>
      </c>
    </row>
    <row r="249" spans="2:20">
      <c r="B249" s="191">
        <v>40554</v>
      </c>
      <c r="C249" s="748">
        <v>0.40052056819488285</v>
      </c>
      <c r="D249" s="180">
        <v>147.27500000000001</v>
      </c>
    </row>
    <row r="250" spans="2:20">
      <c r="B250" s="191">
        <v>40555</v>
      </c>
      <c r="C250" s="748">
        <v>0.82074426916211807</v>
      </c>
      <c r="D250" s="180">
        <v>147.35</v>
      </c>
    </row>
    <row r="251" spans="2:20">
      <c r="B251" s="191">
        <v>40556</v>
      </c>
      <c r="C251" s="748">
        <v>-0.90065433486072732</v>
      </c>
      <c r="D251" s="180">
        <v>147.1</v>
      </c>
    </row>
    <row r="252" spans="2:20">
      <c r="B252" s="191">
        <v>40557</v>
      </c>
      <c r="C252" s="748">
        <v>4.8782694415826042E-2</v>
      </c>
      <c r="D252" s="180">
        <v>147.04499999999999</v>
      </c>
    </row>
    <row r="253" spans="2:20">
      <c r="B253" s="191">
        <v>40560</v>
      </c>
      <c r="C253" s="748">
        <v>3.71872359873337E-2</v>
      </c>
      <c r="D253" s="180">
        <v>146.995</v>
      </c>
    </row>
    <row r="254" spans="2:20">
      <c r="B254" s="191">
        <v>40561</v>
      </c>
      <c r="C254" s="748">
        <v>2.1186011576076844E-2</v>
      </c>
      <c r="D254" s="180">
        <v>147.005</v>
      </c>
    </row>
    <row r="255" spans="2:20">
      <c r="B255" s="191">
        <v>40562</v>
      </c>
      <c r="C255" s="748">
        <v>-0.87461719908609648</v>
      </c>
      <c r="D255" s="180">
        <v>146.94999999999999</v>
      </c>
    </row>
    <row r="256" spans="2:20">
      <c r="B256" s="191">
        <v>40563</v>
      </c>
      <c r="C256" s="748">
        <v>-0.31614280355628982</v>
      </c>
      <c r="D256" s="180">
        <v>146.88499999999999</v>
      </c>
    </row>
    <row r="257" spans="2:4" s="190" customFormat="1">
      <c r="B257" s="191">
        <v>40564</v>
      </c>
      <c r="C257" s="748">
        <v>4.1387236787333748E-2</v>
      </c>
      <c r="D257" s="180">
        <v>146.97999999999999</v>
      </c>
    </row>
    <row r="258" spans="2:4" s="190" customFormat="1">
      <c r="B258" s="191">
        <v>40567</v>
      </c>
      <c r="C258" s="748">
        <v>-0.91255961168736421</v>
      </c>
      <c r="D258" s="180">
        <v>146.85</v>
      </c>
    </row>
    <row r="259" spans="2:4" s="190" customFormat="1">
      <c r="B259" s="191">
        <v>40568</v>
      </c>
      <c r="C259" s="748">
        <v>-0.42352266204447697</v>
      </c>
      <c r="D259" s="180">
        <v>146.80500000000001</v>
      </c>
    </row>
    <row r="260" spans="2:4" s="190" customFormat="1">
      <c r="B260" s="191">
        <v>40569</v>
      </c>
      <c r="C260" s="748">
        <v>0.17722427747678154</v>
      </c>
      <c r="D260" s="180">
        <v>146.80500000000001</v>
      </c>
    </row>
    <row r="261" spans="2:4" s="190" customFormat="1">
      <c r="B261" s="191">
        <v>40570</v>
      </c>
      <c r="C261" s="748">
        <v>0.5560792353569346</v>
      </c>
      <c r="D261" s="180">
        <v>146.77500000000001</v>
      </c>
    </row>
    <row r="262" spans="2:4" s="190" customFormat="1">
      <c r="B262" s="191">
        <v>40571</v>
      </c>
      <c r="C262" s="748">
        <v>0.12027200262337613</v>
      </c>
      <c r="D262" s="180">
        <v>146.815</v>
      </c>
    </row>
    <row r="263" spans="2:4" s="190" customFormat="1">
      <c r="B263" s="191">
        <v>40574</v>
      </c>
      <c r="C263" s="748">
        <v>0.72822159669188391</v>
      </c>
      <c r="D263" s="180">
        <v>146.91999999999999</v>
      </c>
    </row>
    <row r="264" spans="2:4" s="190" customFormat="1">
      <c r="B264" s="191">
        <v>40575</v>
      </c>
      <c r="C264" s="748">
        <v>-0.33234212384599693</v>
      </c>
      <c r="D264" s="180">
        <v>147.03</v>
      </c>
    </row>
    <row r="265" spans="2:4" s="190" customFormat="1">
      <c r="B265" s="191">
        <v>40576</v>
      </c>
      <c r="C265" s="748">
        <v>0.33433665434382503</v>
      </c>
      <c r="D265" s="180">
        <v>146.99</v>
      </c>
    </row>
    <row r="266" spans="2:4" s="190" customFormat="1">
      <c r="B266" s="191">
        <v>40577</v>
      </c>
      <c r="C266" s="748">
        <v>6.6258056396807152E-2</v>
      </c>
      <c r="D266" s="180">
        <v>147.035</v>
      </c>
    </row>
    <row r="267" spans="2:4" s="190" customFormat="1">
      <c r="B267" s="191">
        <v>40578</v>
      </c>
      <c r="C267" s="748">
        <v>-0.36464313243881313</v>
      </c>
      <c r="D267" s="180">
        <v>147.05000000000001</v>
      </c>
    </row>
    <row r="268" spans="2:4" s="190" customFormat="1">
      <c r="B268" s="191">
        <v>40581</v>
      </c>
      <c r="C268" s="748">
        <v>9.1138807678847411E-2</v>
      </c>
      <c r="D268" s="180">
        <v>147.02000000000001</v>
      </c>
    </row>
    <row r="269" spans="2:4" s="190" customFormat="1">
      <c r="B269" s="191">
        <v>40582</v>
      </c>
      <c r="C269" s="748">
        <v>-0.78878336967823393</v>
      </c>
      <c r="D269" s="180">
        <v>146.86500000000001</v>
      </c>
    </row>
    <row r="270" spans="2:4" s="190" customFormat="1">
      <c r="B270" s="191">
        <v>40583</v>
      </c>
      <c r="C270" s="748">
        <v>-0.63171143986700939</v>
      </c>
      <c r="D270" s="180">
        <v>146.745</v>
      </c>
    </row>
    <row r="271" spans="2:4" s="190" customFormat="1">
      <c r="B271" s="191">
        <v>40584</v>
      </c>
      <c r="C271" s="748">
        <v>-0.60059002724495991</v>
      </c>
      <c r="D271" s="180">
        <v>146.70500000000001</v>
      </c>
    </row>
    <row r="272" spans="2:4" s="190" customFormat="1">
      <c r="B272" s="191">
        <v>40585</v>
      </c>
      <c r="C272" s="748">
        <v>-0.31310225852622564</v>
      </c>
      <c r="D272" s="180">
        <v>146.72</v>
      </c>
    </row>
    <row r="273" spans="2:7" s="190" customFormat="1">
      <c r="B273" s="191">
        <v>40588</v>
      </c>
      <c r="C273" s="748">
        <v>-4.6472616654121945E-2</v>
      </c>
      <c r="D273" s="180">
        <v>146.71</v>
      </c>
    </row>
    <row r="274" spans="2:7" s="190" customFormat="1">
      <c r="B274" s="191">
        <v>40589</v>
      </c>
      <c r="C274" s="748">
        <v>-0.12908356263296536</v>
      </c>
      <c r="D274" s="180">
        <v>146.61500000000001</v>
      </c>
    </row>
    <row r="275" spans="2:7" s="190" customFormat="1">
      <c r="B275" s="191">
        <v>40590</v>
      </c>
      <c r="C275" s="748">
        <v>4.0939689624657216E-3</v>
      </c>
      <c r="D275" s="180">
        <v>146.655</v>
      </c>
    </row>
    <row r="276" spans="2:7" s="190" customFormat="1">
      <c r="B276" s="191">
        <v>40591</v>
      </c>
      <c r="C276" s="748">
        <v>-0.63271155733424478</v>
      </c>
      <c r="D276" s="180">
        <v>146.57</v>
      </c>
    </row>
    <row r="277" spans="2:7" s="190" customFormat="1">
      <c r="B277" s="191">
        <v>40592</v>
      </c>
      <c r="C277" s="748">
        <v>-0.96394026114211295</v>
      </c>
      <c r="D277" s="180">
        <v>146.495</v>
      </c>
    </row>
    <row r="278" spans="2:7" s="190" customFormat="1">
      <c r="B278" s="191">
        <v>40595</v>
      </c>
      <c r="C278" s="748">
        <v>-0.65127006324495995</v>
      </c>
      <c r="D278" s="180">
        <v>146.47999999999999</v>
      </c>
    </row>
    <row r="279" spans="2:7" s="190" customFormat="1">
      <c r="B279" s="191">
        <v>40596</v>
      </c>
      <c r="C279" s="748">
        <v>-0.221824619140854</v>
      </c>
      <c r="D279" s="180">
        <v>146.44999999999999</v>
      </c>
    </row>
    <row r="280" spans="2:7" s="190" customFormat="1">
      <c r="B280" s="191">
        <v>40597</v>
      </c>
      <c r="C280" s="748">
        <v>-0.59696602935627674</v>
      </c>
      <c r="D280" s="180">
        <v>146.44</v>
      </c>
    </row>
    <row r="281" spans="2:7" s="190" customFormat="1">
      <c r="B281" s="191">
        <v>40598</v>
      </c>
      <c r="C281" s="748">
        <v>-0.33688313816530219</v>
      </c>
      <c r="D281" s="180">
        <v>146.495</v>
      </c>
    </row>
    <row r="282" spans="2:7" s="190" customFormat="1">
      <c r="B282" s="191">
        <v>40599</v>
      </c>
      <c r="C282" s="748">
        <v>-7.9381209471318784E-2</v>
      </c>
      <c r="D282" s="180">
        <v>146.005</v>
      </c>
    </row>
    <row r="283" spans="2:7" s="190" customFormat="1">
      <c r="B283" s="191">
        <v>40602</v>
      </c>
      <c r="C283" s="748">
        <v>-6.0166258330293702E-2</v>
      </c>
      <c r="D283" s="180">
        <v>146.01</v>
      </c>
      <c r="G283" s="195"/>
    </row>
    <row r="284" spans="2:7" s="190" customFormat="1">
      <c r="B284" s="191">
        <v>40603</v>
      </c>
      <c r="C284" s="748">
        <v>-0.92853385899119834</v>
      </c>
      <c r="D284" s="180">
        <v>146.5</v>
      </c>
      <c r="G284" s="195"/>
    </row>
    <row r="285" spans="2:7" s="190" customFormat="1">
      <c r="B285" s="191">
        <v>40604</v>
      </c>
      <c r="C285" s="748">
        <v>-0.37137590405225246</v>
      </c>
      <c r="D285" s="180">
        <v>146.47499999999999</v>
      </c>
      <c r="G285" s="109"/>
    </row>
    <row r="286" spans="2:7" s="190" customFormat="1">
      <c r="B286" s="191">
        <v>40605</v>
      </c>
      <c r="C286" s="748">
        <v>-0.75214045161756349</v>
      </c>
      <c r="D286" s="180">
        <v>146.55500000000001</v>
      </c>
      <c r="G286" s="109"/>
    </row>
    <row r="287" spans="2:7" s="190" customFormat="1">
      <c r="B287" s="191">
        <v>40606</v>
      </c>
      <c r="C287" s="748">
        <v>-1.8075839950792316</v>
      </c>
      <c r="D287" s="180">
        <v>146.47499999999999</v>
      </c>
      <c r="G287" s="109"/>
    </row>
    <row r="288" spans="2:7" s="190" customFormat="1">
      <c r="B288" s="191">
        <v>40607</v>
      </c>
      <c r="C288" s="748">
        <v>-0.72183593647372801</v>
      </c>
      <c r="D288" s="180">
        <v>146.44499999999999</v>
      </c>
      <c r="G288" s="109"/>
    </row>
    <row r="289" spans="2:7" s="190" customFormat="1">
      <c r="B289" s="191">
        <v>40611</v>
      </c>
      <c r="C289" s="748">
        <v>-0.79921906485865013</v>
      </c>
      <c r="D289" s="180">
        <v>146.38999999999999</v>
      </c>
      <c r="G289" s="109"/>
    </row>
    <row r="290" spans="2:7" s="190" customFormat="1">
      <c r="B290" s="191">
        <v>40612</v>
      </c>
      <c r="C290" s="748">
        <v>-0.83063202127594726</v>
      </c>
      <c r="D290" s="180">
        <v>146.285</v>
      </c>
      <c r="G290" s="109"/>
    </row>
    <row r="291" spans="2:7" s="190" customFormat="1">
      <c r="B291" s="191">
        <v>40613</v>
      </c>
      <c r="C291" s="748">
        <v>0.75397128174770955</v>
      </c>
      <c r="D291" s="180">
        <v>146.33000000000001</v>
      </c>
      <c r="G291" s="109"/>
    </row>
    <row r="292" spans="2:7" s="190" customFormat="1">
      <c r="B292" s="191">
        <v>40616</v>
      </c>
      <c r="C292" s="748">
        <v>0.40245143190338956</v>
      </c>
      <c r="D292" s="180">
        <v>146.43</v>
      </c>
      <c r="G292" s="109"/>
    </row>
    <row r="293" spans="2:7" s="190" customFormat="1">
      <c r="B293" s="191">
        <v>40617</v>
      </c>
      <c r="C293" s="748">
        <v>-0.33127035757585205</v>
      </c>
      <c r="D293" s="180">
        <v>146.47</v>
      </c>
      <c r="G293" s="109"/>
    </row>
    <row r="294" spans="2:7" s="190" customFormat="1">
      <c r="B294" s="191">
        <v>40618</v>
      </c>
      <c r="C294" s="748">
        <v>-1.9257794716642165</v>
      </c>
      <c r="D294" s="180">
        <v>146.27000000000001</v>
      </c>
      <c r="G294" s="109"/>
    </row>
    <row r="295" spans="2:7" s="190" customFormat="1">
      <c r="B295" s="191">
        <v>40619</v>
      </c>
      <c r="C295" s="748">
        <v>-1.8765563420479414E-2</v>
      </c>
      <c r="D295" s="180">
        <v>146.37</v>
      </c>
      <c r="G295" s="109"/>
    </row>
    <row r="296" spans="2:7" s="190" customFormat="1">
      <c r="B296" s="191">
        <v>40620</v>
      </c>
      <c r="C296" s="748">
        <v>0.14883330772993544</v>
      </c>
      <c r="D296" s="180">
        <v>146.33000000000001</v>
      </c>
      <c r="G296" s="195"/>
    </row>
    <row r="297" spans="2:7" s="190" customFormat="1">
      <c r="B297" s="191">
        <v>40626</v>
      </c>
      <c r="C297" s="748">
        <v>-0.76816593647372833</v>
      </c>
      <c r="D297" s="180">
        <v>146.435</v>
      </c>
    </row>
    <row r="298" spans="2:7" s="190" customFormat="1">
      <c r="B298" s="191">
        <v>40627</v>
      </c>
      <c r="C298" s="748">
        <v>-0.67964939069332853</v>
      </c>
      <c r="D298" s="180">
        <v>146.215</v>
      </c>
    </row>
    <row r="299" spans="2:7" s="190" customFormat="1">
      <c r="B299" s="191">
        <v>40630</v>
      </c>
      <c r="C299" s="748">
        <v>-0.27166578514140993</v>
      </c>
      <c r="D299" s="180">
        <v>146.16999999999999</v>
      </c>
    </row>
    <row r="300" spans="2:7" s="190" customFormat="1">
      <c r="B300" s="191">
        <v>40631</v>
      </c>
      <c r="C300" s="748">
        <v>0.24729788006392572</v>
      </c>
      <c r="D300" s="180">
        <v>146.19499999999999</v>
      </c>
    </row>
    <row r="301" spans="2:7" s="190" customFormat="1">
      <c r="B301" s="191">
        <v>40632</v>
      </c>
      <c r="C301" s="748">
        <v>0.41985878582099345</v>
      </c>
      <c r="D301" s="180">
        <v>146.33500000000001</v>
      </c>
    </row>
    <row r="302" spans="2:7" s="190" customFormat="1">
      <c r="B302" s="191">
        <v>40633</v>
      </c>
      <c r="C302" s="748">
        <v>-0.28606088616152414</v>
      </c>
      <c r="D302" s="180">
        <v>145.70500000000001</v>
      </c>
    </row>
    <row r="303" spans="2:7" s="190" customFormat="1">
      <c r="B303" s="191">
        <v>40634</v>
      </c>
      <c r="C303" s="748">
        <v>0.38478684643759964</v>
      </c>
      <c r="D303" s="180">
        <v>146.38999999999999</v>
      </c>
    </row>
    <row r="304" spans="2:7" s="190" customFormat="1">
      <c r="B304" s="191">
        <v>40637</v>
      </c>
      <c r="C304" s="748">
        <v>-0.22043698900938025</v>
      </c>
      <c r="D304" s="180">
        <v>146.465</v>
      </c>
    </row>
    <row r="305" spans="2:4" s="190" customFormat="1">
      <c r="B305" s="191">
        <v>40638</v>
      </c>
      <c r="C305" s="748">
        <v>-0.32858215354848097</v>
      </c>
      <c r="D305" s="180">
        <v>146.47</v>
      </c>
    </row>
    <row r="306" spans="2:4" s="190" customFormat="1">
      <c r="B306" s="191">
        <v>40639</v>
      </c>
      <c r="C306" s="748">
        <v>-0.80357178532449358</v>
      </c>
      <c r="D306" s="180">
        <v>146.35</v>
      </c>
    </row>
    <row r="307" spans="2:4" s="190" customFormat="1">
      <c r="B307" s="191">
        <v>40640</v>
      </c>
      <c r="C307" s="748">
        <v>-7.4752713953975258E-4</v>
      </c>
      <c r="D307" s="180">
        <v>146.375</v>
      </c>
    </row>
    <row r="308" spans="2:4" s="190" customFormat="1">
      <c r="B308" s="191">
        <v>40641</v>
      </c>
      <c r="C308" s="748">
        <v>0.10266150057304096</v>
      </c>
      <c r="D308" s="180">
        <v>146.24</v>
      </c>
    </row>
    <row r="309" spans="2:4" s="190" customFormat="1">
      <c r="B309" s="191">
        <v>40644</v>
      </c>
      <c r="C309" s="748">
        <v>0.26599268467375575</v>
      </c>
      <c r="D309" s="180">
        <v>146.21</v>
      </c>
    </row>
    <row r="310" spans="2:4" s="190" customFormat="1">
      <c r="B310" s="191">
        <v>40645</v>
      </c>
      <c r="C310" s="748">
        <v>1.2292315303920082E-2</v>
      </c>
      <c r="D310" s="180">
        <v>146.185</v>
      </c>
    </row>
    <row r="311" spans="2:4" s="190" customFormat="1">
      <c r="B311" s="191">
        <v>40647</v>
      </c>
      <c r="C311" s="748">
        <v>0.26869546036010317</v>
      </c>
      <c r="D311" s="180">
        <v>146.19499999999999</v>
      </c>
    </row>
    <row r="312" spans="2:4" s="190" customFormat="1">
      <c r="B312" s="191">
        <v>40648</v>
      </c>
      <c r="C312" s="748">
        <v>-0.46766775634319102</v>
      </c>
      <c r="D312" s="180">
        <v>146.125</v>
      </c>
    </row>
    <row r="313" spans="2:4" s="190" customFormat="1">
      <c r="B313" s="191">
        <v>40651</v>
      </c>
      <c r="C313" s="748">
        <v>0.53235258933440399</v>
      </c>
      <c r="D313" s="180">
        <v>146.08000000000001</v>
      </c>
    </row>
    <row r="314" spans="2:4" s="190" customFormat="1">
      <c r="B314" s="191">
        <v>40652</v>
      </c>
      <c r="C314" s="748">
        <v>-3.2010993521807113E-2</v>
      </c>
      <c r="D314" s="180">
        <v>146.125</v>
      </c>
    </row>
    <row r="315" spans="2:4" s="190" customFormat="1">
      <c r="B315" s="191">
        <v>40653</v>
      </c>
      <c r="C315" s="748">
        <v>-4.8038930670615376E-2</v>
      </c>
      <c r="D315" s="180">
        <v>146.16499999999999</v>
      </c>
    </row>
    <row r="316" spans="2:4" s="190" customFormat="1">
      <c r="B316" s="191">
        <v>40654</v>
      </c>
      <c r="C316" s="748">
        <v>-0.77288305716635519</v>
      </c>
      <c r="D316" s="180">
        <v>146.16499999999999</v>
      </c>
    </row>
    <row r="317" spans="2:4" s="190" customFormat="1">
      <c r="B317" s="191">
        <v>40655</v>
      </c>
      <c r="C317" s="748">
        <v>0.31220852822200768</v>
      </c>
      <c r="D317" s="180">
        <v>146.06</v>
      </c>
    </row>
    <row r="318" spans="2:4" s="190" customFormat="1">
      <c r="B318" s="191">
        <v>40658</v>
      </c>
      <c r="C318" s="748">
        <v>0.20750911788913873</v>
      </c>
      <c r="D318" s="180">
        <v>146.03</v>
      </c>
    </row>
    <row r="319" spans="2:4" s="190" customFormat="1">
      <c r="B319" s="191">
        <v>40659</v>
      </c>
      <c r="C319" s="748">
        <v>0.31363257000696176</v>
      </c>
      <c r="D319" s="180">
        <v>146.09</v>
      </c>
    </row>
    <row r="320" spans="2:4" s="190" customFormat="1">
      <c r="B320" s="191">
        <v>40660</v>
      </c>
      <c r="C320" s="748">
        <v>0.32818156096817197</v>
      </c>
      <c r="D320" s="180">
        <v>146.215</v>
      </c>
    </row>
    <row r="321" spans="2:4" s="190" customFormat="1">
      <c r="B321" s="191">
        <v>40661</v>
      </c>
      <c r="C321" s="748">
        <v>0.15113683285645249</v>
      </c>
      <c r="D321" s="180">
        <v>145.42500000000001</v>
      </c>
    </row>
    <row r="322" spans="2:4" s="190" customFormat="1">
      <c r="B322" s="191">
        <v>40662</v>
      </c>
      <c r="C322" s="748">
        <v>0.33044598052228447</v>
      </c>
      <c r="D322" s="180">
        <v>145.57</v>
      </c>
    </row>
    <row r="323" spans="2:4" s="190" customFormat="1">
      <c r="B323" s="191">
        <v>40666</v>
      </c>
      <c r="C323" s="748">
        <v>-9.4937130198640335E-2</v>
      </c>
      <c r="D323" s="180">
        <v>146.44499999999999</v>
      </c>
    </row>
    <row r="324" spans="2:4" s="190" customFormat="1">
      <c r="B324" s="191">
        <v>40667</v>
      </c>
      <c r="C324" s="748">
        <v>-4.0185825866794922E-2</v>
      </c>
      <c r="D324" s="180">
        <v>146.46</v>
      </c>
    </row>
    <row r="325" spans="2:4" s="190" customFormat="1">
      <c r="B325" s="191">
        <v>40668</v>
      </c>
      <c r="C325" s="748">
        <v>-0.21633153083489515</v>
      </c>
      <c r="D325" s="180">
        <v>146.51499999999999</v>
      </c>
    </row>
    <row r="326" spans="2:4" s="190" customFormat="1">
      <c r="B326" s="191">
        <v>40669</v>
      </c>
      <c r="C326" s="748">
        <v>0.75856250860663388</v>
      </c>
      <c r="D326" s="180">
        <v>146.47499999999999</v>
      </c>
    </row>
    <row r="327" spans="2:4" s="190" customFormat="1">
      <c r="B327" s="191">
        <v>40673</v>
      </c>
      <c r="C327" s="748">
        <v>-0.2101000853787979</v>
      </c>
      <c r="D327" s="180">
        <v>146.60499999999999</v>
      </c>
    </row>
    <row r="328" spans="2:4" s="190" customFormat="1">
      <c r="B328" s="191">
        <v>40674</v>
      </c>
      <c r="C328" s="748">
        <v>0.40123961935830693</v>
      </c>
      <c r="D328" s="180">
        <v>146.41499999999999</v>
      </c>
    </row>
    <row r="329" spans="2:4" s="190" customFormat="1">
      <c r="B329" s="191">
        <v>40675</v>
      </c>
      <c r="C329" s="748">
        <v>0.40035929869803127</v>
      </c>
      <c r="D329" s="180">
        <v>146.38</v>
      </c>
    </row>
    <row r="330" spans="2:4" s="190" customFormat="1">
      <c r="B330" s="191">
        <v>40676</v>
      </c>
      <c r="C330" s="748">
        <v>-6.5834842406410951E-2</v>
      </c>
      <c r="D330" s="180">
        <v>146.36500000000001</v>
      </c>
    </row>
    <row r="331" spans="2:4" s="190" customFormat="1">
      <c r="B331" s="191">
        <v>40679</v>
      </c>
      <c r="C331" s="748">
        <v>9.0895869275428309E-2</v>
      </c>
      <c r="D331" s="180">
        <v>146.4</v>
      </c>
    </row>
    <row r="332" spans="2:4" s="190" customFormat="1">
      <c r="B332" s="191">
        <v>40680</v>
      </c>
      <c r="C332" s="748">
        <v>1.9362482126761962E-2</v>
      </c>
      <c r="D332" s="180">
        <v>146.345</v>
      </c>
    </row>
    <row r="333" spans="2:4" s="190" customFormat="1">
      <c r="B333" s="191">
        <v>40681</v>
      </c>
      <c r="C333" s="748">
        <v>-0.6876341144473096</v>
      </c>
      <c r="D333" s="180">
        <v>146.24</v>
      </c>
    </row>
    <row r="334" spans="2:4" s="190" customFormat="1">
      <c r="B334" s="191">
        <v>40682</v>
      </c>
      <c r="C334" s="748">
        <v>-9.8597697349410041E-2</v>
      </c>
      <c r="D334" s="180">
        <v>146.215</v>
      </c>
    </row>
    <row r="335" spans="2:4" s="190" customFormat="1">
      <c r="B335" s="191">
        <v>40683</v>
      </c>
      <c r="C335" s="748">
        <v>2.5784270607437629E-2</v>
      </c>
      <c r="D335" s="180">
        <v>146.03</v>
      </c>
    </row>
    <row r="336" spans="2:4" s="190" customFormat="1">
      <c r="B336" s="191">
        <v>40686</v>
      </c>
      <c r="C336" s="748">
        <v>0.25563079784103832</v>
      </c>
      <c r="D336" s="180">
        <v>146.01499999999999</v>
      </c>
    </row>
    <row r="337" spans="2:4" s="190" customFormat="1">
      <c r="B337" s="191">
        <v>40687</v>
      </c>
      <c r="C337" s="748">
        <v>-0.33248586105316041</v>
      </c>
      <c r="D337" s="180">
        <v>146.095</v>
      </c>
    </row>
    <row r="338" spans="2:4" s="190" customFormat="1">
      <c r="B338" s="191">
        <v>40688</v>
      </c>
      <c r="C338" s="748">
        <v>-0.34515536794820184</v>
      </c>
      <c r="D338" s="180">
        <v>146.02000000000001</v>
      </c>
    </row>
    <row r="339" spans="2:4" s="190" customFormat="1">
      <c r="B339" s="191">
        <v>40689</v>
      </c>
      <c r="C339" s="748">
        <v>-0.27437674597593265</v>
      </c>
      <c r="D339" s="180">
        <v>145.98500000000001</v>
      </c>
    </row>
    <row r="340" spans="2:4" s="190" customFormat="1">
      <c r="B340" s="191">
        <v>40690</v>
      </c>
      <c r="C340" s="748">
        <v>0.25721792282566852</v>
      </c>
      <c r="D340" s="180">
        <v>146.13499999999999</v>
      </c>
    </row>
    <row r="341" spans="2:4" s="190" customFormat="1">
      <c r="B341" s="191">
        <v>40693</v>
      </c>
      <c r="C341" s="748">
        <v>0.15429752503296301</v>
      </c>
      <c r="D341" s="180">
        <v>145.32</v>
      </c>
    </row>
    <row r="342" spans="2:4" s="190" customFormat="1">
      <c r="B342" s="191">
        <v>40694</v>
      </c>
      <c r="C342" s="748">
        <v>3.4720640803972413E-2</v>
      </c>
      <c r="D342" s="180">
        <v>145.41999999999999</v>
      </c>
    </row>
    <row r="343" spans="2:4" s="190" customFormat="1">
      <c r="B343" s="191">
        <v>40695</v>
      </c>
      <c r="C343" s="748">
        <v>0.11483499898818209</v>
      </c>
      <c r="D343" s="180">
        <v>146.215</v>
      </c>
    </row>
    <row r="344" spans="2:4" s="190" customFormat="1">
      <c r="B344" s="191">
        <v>40696</v>
      </c>
      <c r="C344" s="748">
        <v>8.0815080759146282E-3</v>
      </c>
      <c r="D344" s="180">
        <v>146.31</v>
      </c>
    </row>
    <row r="345" spans="2:4" s="190" customFormat="1">
      <c r="B345" s="191">
        <v>40697</v>
      </c>
      <c r="C345" s="748">
        <v>-0.1058878763819131</v>
      </c>
      <c r="D345" s="180">
        <v>146.42500000000001</v>
      </c>
    </row>
    <row r="346" spans="2:4" s="190" customFormat="1">
      <c r="B346" s="191">
        <v>40700</v>
      </c>
      <c r="C346" s="748">
        <v>0.1079411274911404</v>
      </c>
      <c r="D346" s="180">
        <v>146.41</v>
      </c>
    </row>
    <row r="347" spans="2:4" s="190" customFormat="1">
      <c r="B347" s="191">
        <v>40701</v>
      </c>
      <c r="C347" s="748">
        <v>-0.13532863633431808</v>
      </c>
      <c r="D347" s="180">
        <v>146.38999999999999</v>
      </c>
    </row>
    <row r="348" spans="2:4" s="190" customFormat="1">
      <c r="B348" s="191">
        <v>40702</v>
      </c>
      <c r="C348" s="748">
        <v>-6.1541915562094429E-3</v>
      </c>
      <c r="D348" s="180">
        <v>146.285</v>
      </c>
    </row>
    <row r="349" spans="2:4" s="190" customFormat="1">
      <c r="B349" s="191">
        <v>40703</v>
      </c>
      <c r="C349" s="748">
        <v>0.18471752503296285</v>
      </c>
      <c r="D349" s="180">
        <v>146.25</v>
      </c>
    </row>
    <row r="350" spans="2:4" s="190" customFormat="1">
      <c r="B350" s="191">
        <v>40704</v>
      </c>
      <c r="C350" s="748">
        <v>0.11055752217233406</v>
      </c>
      <c r="D350" s="180">
        <v>146.26</v>
      </c>
    </row>
    <row r="351" spans="2:4" s="190" customFormat="1">
      <c r="B351" s="191">
        <v>40707</v>
      </c>
      <c r="C351" s="748">
        <v>0.54753849742588834</v>
      </c>
      <c r="D351" s="180">
        <v>146.375</v>
      </c>
    </row>
    <row r="352" spans="2:4" s="190" customFormat="1">
      <c r="B352" s="191">
        <v>40708</v>
      </c>
      <c r="C352" s="748">
        <v>0.77451852594016535</v>
      </c>
      <c r="D352" s="180">
        <v>146.345</v>
      </c>
    </row>
    <row r="353" spans="2:4" s="190" customFormat="1">
      <c r="B353" s="191">
        <v>40709</v>
      </c>
      <c r="C353" s="748">
        <v>-0.24748066190547502</v>
      </c>
      <c r="D353" s="180">
        <v>146.31</v>
      </c>
    </row>
    <row r="354" spans="2:4" s="190" customFormat="1">
      <c r="B354" s="191">
        <v>40710</v>
      </c>
      <c r="C354" s="748">
        <v>0.11884304593042302</v>
      </c>
      <c r="D354" s="180">
        <v>146.285</v>
      </c>
    </row>
    <row r="355" spans="2:4" s="190" customFormat="1">
      <c r="B355" s="191">
        <v>40711</v>
      </c>
      <c r="C355" s="748">
        <v>-8.9230769682784164E-2</v>
      </c>
      <c r="D355" s="180">
        <v>146.38</v>
      </c>
    </row>
    <row r="356" spans="2:4" s="190" customFormat="1">
      <c r="B356" s="191">
        <v>40714</v>
      </c>
      <c r="C356" s="748">
        <v>-0.12205771269839299</v>
      </c>
      <c r="D356" s="180">
        <v>146.41499999999999</v>
      </c>
    </row>
    <row r="357" spans="2:4" s="190" customFormat="1">
      <c r="B357" s="191">
        <v>40715</v>
      </c>
      <c r="C357" s="748">
        <v>-5.0044949086570444E-2</v>
      </c>
      <c r="D357" s="180">
        <v>146.32499999999999</v>
      </c>
    </row>
    <row r="358" spans="2:4" s="190" customFormat="1">
      <c r="B358" s="191">
        <v>40716</v>
      </c>
      <c r="C358" s="748">
        <v>0.19015796489191705</v>
      </c>
      <c r="D358" s="180">
        <v>146.34</v>
      </c>
    </row>
    <row r="359" spans="2:4" s="190" customFormat="1">
      <c r="B359" s="191">
        <v>40717</v>
      </c>
      <c r="C359" s="748">
        <v>4.9247016641901786E-3</v>
      </c>
      <c r="D359" s="180">
        <v>146.4</v>
      </c>
    </row>
    <row r="360" spans="2:4" s="190" customFormat="1">
      <c r="B360" s="191">
        <v>40718</v>
      </c>
      <c r="C360" s="748">
        <v>-0.36250907297962903</v>
      </c>
      <c r="D360" s="180">
        <v>146.54499999999999</v>
      </c>
    </row>
    <row r="361" spans="2:4" s="190" customFormat="1">
      <c r="B361" s="191">
        <v>40721</v>
      </c>
      <c r="C361" s="748">
        <v>-0.7204276287494964</v>
      </c>
      <c r="D361" s="180">
        <v>146.285</v>
      </c>
    </row>
    <row r="362" spans="2:4" s="190" customFormat="1">
      <c r="B362" s="191">
        <v>40722</v>
      </c>
      <c r="C362" s="748">
        <v>-0.91949472736162297</v>
      </c>
      <c r="D362" s="180">
        <v>146.35499999999999</v>
      </c>
    </row>
    <row r="363" spans="2:4" s="190" customFormat="1">
      <c r="B363" s="191">
        <v>40723</v>
      </c>
      <c r="C363" s="748">
        <v>-0.33440454923869328</v>
      </c>
      <c r="D363" s="180">
        <v>146.17500000000001</v>
      </c>
    </row>
    <row r="364" spans="2:4" s="190" customFormat="1">
      <c r="B364" s="191">
        <v>40724</v>
      </c>
      <c r="C364" s="748">
        <v>-0.17608368922277168</v>
      </c>
      <c r="D364" s="180">
        <v>145.88999999999999</v>
      </c>
    </row>
    <row r="365" spans="2:4" s="190" customFormat="1">
      <c r="B365" s="191">
        <v>40725</v>
      </c>
      <c r="C365" s="748">
        <v>-0.25032903927887118</v>
      </c>
      <c r="D365" s="180">
        <v>146.44999999999999</v>
      </c>
    </row>
    <row r="366" spans="2:4" s="190" customFormat="1">
      <c r="B366" s="191">
        <v>40728</v>
      </c>
      <c r="C366" s="748">
        <v>-0.12576771269839301</v>
      </c>
      <c r="D366" s="180">
        <v>146.47499999999999</v>
      </c>
    </row>
    <row r="367" spans="2:4" s="190" customFormat="1">
      <c r="B367" s="191">
        <v>40729</v>
      </c>
      <c r="C367" s="748">
        <v>-0.59005183113587711</v>
      </c>
      <c r="D367" s="180">
        <v>146.51499999999999</v>
      </c>
    </row>
    <row r="368" spans="2:4" s="190" customFormat="1">
      <c r="B368" s="191">
        <v>40731</v>
      </c>
      <c r="C368" s="748">
        <v>3.9388560861683283E-2</v>
      </c>
      <c r="D368" s="180">
        <v>146.38</v>
      </c>
    </row>
    <row r="369" spans="2:4" s="190" customFormat="1">
      <c r="B369" s="191">
        <v>40732</v>
      </c>
      <c r="C369" s="748">
        <v>-0.10246410142874553</v>
      </c>
      <c r="D369" s="180">
        <v>146.37</v>
      </c>
    </row>
    <row r="370" spans="2:4" s="190" customFormat="1">
      <c r="B370" s="191">
        <v>40735</v>
      </c>
      <c r="C370" s="748">
        <v>1.0570041492044253</v>
      </c>
      <c r="D370" s="180">
        <v>146.35</v>
      </c>
    </row>
    <row r="371" spans="2:4" s="190" customFormat="1">
      <c r="B371" s="191">
        <v>40736</v>
      </c>
      <c r="C371" s="748">
        <v>0.22758785985835572</v>
      </c>
      <c r="D371" s="180">
        <v>146.58000000000001</v>
      </c>
    </row>
    <row r="372" spans="2:4" s="190" customFormat="1">
      <c r="B372" s="191">
        <v>40737</v>
      </c>
      <c r="C372" s="748">
        <v>-0.11923240982010096</v>
      </c>
      <c r="D372" s="180">
        <v>146.565</v>
      </c>
    </row>
    <row r="373" spans="2:4" s="190" customFormat="1">
      <c r="B373" s="191">
        <v>40738</v>
      </c>
      <c r="C373" s="748">
        <v>0.24905425219522337</v>
      </c>
      <c r="D373" s="180">
        <v>146.595</v>
      </c>
    </row>
    <row r="374" spans="2:4" s="190" customFormat="1">
      <c r="B374" s="191">
        <v>40739</v>
      </c>
      <c r="C374" s="748">
        <v>-0.52123240536336068</v>
      </c>
      <c r="D374" s="180">
        <v>146.48500000000001</v>
      </c>
    </row>
    <row r="375" spans="2:4" s="190" customFormat="1">
      <c r="B375" s="191">
        <v>40742</v>
      </c>
      <c r="C375" s="748">
        <v>0.29227988070477373</v>
      </c>
      <c r="D375" s="180">
        <v>146.375</v>
      </c>
    </row>
    <row r="376" spans="2:4" s="190" customFormat="1">
      <c r="B376" s="191">
        <v>40743</v>
      </c>
      <c r="C376" s="748">
        <v>0.21998969371956006</v>
      </c>
      <c r="D376" s="180">
        <v>146.63</v>
      </c>
    </row>
    <row r="377" spans="2:4" s="190" customFormat="1">
      <c r="B377" s="191">
        <v>40744</v>
      </c>
      <c r="C377" s="748">
        <v>-0.57335338719817797</v>
      </c>
      <c r="D377" s="180">
        <v>146.655</v>
      </c>
    </row>
    <row r="378" spans="2:4" s="190" customFormat="1">
      <c r="B378" s="191">
        <v>40745</v>
      </c>
      <c r="C378" s="748">
        <v>0.23025856816904083</v>
      </c>
      <c r="D378" s="180">
        <v>146.505</v>
      </c>
    </row>
    <row r="379" spans="2:4" s="190" customFormat="1">
      <c r="B379" s="191">
        <v>40746</v>
      </c>
      <c r="C379" s="748">
        <v>-0.18627828312648606</v>
      </c>
      <c r="D379" s="180">
        <v>146.43</v>
      </c>
    </row>
    <row r="380" spans="2:4" s="190" customFormat="1">
      <c r="B380" s="191">
        <v>40749</v>
      </c>
      <c r="C380" s="748">
        <v>-6.7446303970807961E-2</v>
      </c>
      <c r="D380" s="180">
        <v>146.33500000000001</v>
      </c>
    </row>
    <row r="381" spans="2:4" s="190" customFormat="1">
      <c r="B381" s="191">
        <v>40750</v>
      </c>
      <c r="C381" s="748">
        <v>-1.0925448479450861</v>
      </c>
      <c r="D381" s="180">
        <v>146.1</v>
      </c>
    </row>
    <row r="382" spans="2:4" s="190" customFormat="1">
      <c r="B382" s="191">
        <v>40751</v>
      </c>
      <c r="C382" s="748">
        <v>0.15590567436307295</v>
      </c>
      <c r="D382" s="180">
        <v>146.245</v>
      </c>
    </row>
    <row r="383" spans="2:4" s="190" customFormat="1">
      <c r="B383" s="191">
        <v>40752</v>
      </c>
      <c r="C383" s="748">
        <v>0.47738425242466154</v>
      </c>
      <c r="D383" s="180">
        <v>146.11500000000001</v>
      </c>
    </row>
    <row r="384" spans="2:4" s="190" customFormat="1">
      <c r="B384" s="191">
        <v>40753</v>
      </c>
      <c r="C384" s="748">
        <v>-0.18847277180473737</v>
      </c>
      <c r="D384" s="180">
        <v>146.245</v>
      </c>
    </row>
    <row r="385" spans="2:4" s="190" customFormat="1">
      <c r="B385" s="191">
        <v>40756</v>
      </c>
      <c r="C385" s="748">
        <v>-8.3602436582434964E-2</v>
      </c>
      <c r="D385" s="180">
        <v>146.495</v>
      </c>
    </row>
    <row r="386" spans="2:4" s="190" customFormat="1">
      <c r="B386" s="191">
        <v>40757</v>
      </c>
      <c r="C386" s="748">
        <v>-0.45875834061131682</v>
      </c>
      <c r="D386" s="180">
        <v>146.63</v>
      </c>
    </row>
    <row r="387" spans="2:4" s="190" customFormat="1">
      <c r="B387" s="191">
        <v>40758</v>
      </c>
      <c r="C387" s="748">
        <v>0.54002529563276658</v>
      </c>
      <c r="D387" s="180">
        <v>146.785</v>
      </c>
    </row>
    <row r="388" spans="2:4" s="190" customFormat="1">
      <c r="B388" s="191">
        <v>40759</v>
      </c>
      <c r="C388" s="748">
        <v>0.39875476118697828</v>
      </c>
      <c r="D388" s="180">
        <v>146.86500000000001</v>
      </c>
    </row>
    <row r="389" spans="2:4" s="190" customFormat="1">
      <c r="B389" s="191">
        <v>40760</v>
      </c>
      <c r="C389" s="748">
        <v>-1.3784044788471383</v>
      </c>
      <c r="D389" s="180">
        <v>146.91999999999999</v>
      </c>
    </row>
    <row r="390" spans="2:4" s="190" customFormat="1">
      <c r="B390" s="191">
        <v>40763</v>
      </c>
      <c r="C390" s="748">
        <v>-1.4563459416277329</v>
      </c>
      <c r="D390" s="180">
        <v>146.86500000000001</v>
      </c>
    </row>
    <row r="391" spans="2:4" s="190" customFormat="1">
      <c r="B391" s="191">
        <v>40764</v>
      </c>
      <c r="C391" s="748">
        <v>-2.0037752887352109</v>
      </c>
      <c r="D391" s="180">
        <v>146.93</v>
      </c>
    </row>
    <row r="392" spans="2:4" s="190" customFormat="1">
      <c r="B392" s="191">
        <v>40765</v>
      </c>
      <c r="C392" s="748">
        <v>-0.56208661672393845</v>
      </c>
      <c r="D392" s="180">
        <v>147.02000000000001</v>
      </c>
    </row>
    <row r="393" spans="2:4" s="190" customFormat="1">
      <c r="B393" s="191">
        <v>40766</v>
      </c>
      <c r="C393" s="748">
        <v>-9.6510904315417478E-2</v>
      </c>
      <c r="D393" s="180">
        <v>147.04</v>
      </c>
    </row>
    <row r="394" spans="2:4" s="190" customFormat="1">
      <c r="B394" s="191">
        <v>40767</v>
      </c>
      <c r="C394" s="748">
        <v>-1.0433818486123032</v>
      </c>
      <c r="D394" s="180">
        <v>147.06</v>
      </c>
    </row>
    <row r="395" spans="2:4" s="190" customFormat="1">
      <c r="B395" s="191">
        <v>40770</v>
      </c>
      <c r="C395" s="748">
        <v>-0.33724059229110637</v>
      </c>
      <c r="D395" s="180">
        <v>146.97499999999999</v>
      </c>
    </row>
    <row r="396" spans="2:4" s="190" customFormat="1">
      <c r="B396" s="191">
        <v>40771</v>
      </c>
      <c r="C396" s="748">
        <v>-1.2683475515921914</v>
      </c>
      <c r="D396" s="180">
        <v>146.91999999999999</v>
      </c>
    </row>
    <row r="397" spans="2:4" s="190" customFormat="1">
      <c r="B397" s="191">
        <v>40772</v>
      </c>
      <c r="C397" s="748">
        <v>-0.91774509769133694</v>
      </c>
      <c r="D397" s="180">
        <v>146.55500000000001</v>
      </c>
    </row>
    <row r="398" spans="2:4" s="190" customFormat="1">
      <c r="B398" s="191">
        <v>40773</v>
      </c>
      <c r="C398" s="748">
        <v>-0.31505916185077643</v>
      </c>
      <c r="D398" s="180">
        <v>146.54499999999999</v>
      </c>
    </row>
    <row r="399" spans="2:4" s="190" customFormat="1">
      <c r="B399" s="191">
        <v>40774</v>
      </c>
      <c r="C399" s="748">
        <v>0.14520149785610029</v>
      </c>
      <c r="D399" s="180">
        <v>146.80000000000001</v>
      </c>
    </row>
    <row r="400" spans="2:4" s="190" customFormat="1">
      <c r="B400" s="191">
        <v>40777</v>
      </c>
      <c r="C400" s="748">
        <v>0.15263676681066216</v>
      </c>
      <c r="D400" s="180">
        <v>146.73500000000001</v>
      </c>
    </row>
    <row r="401" spans="2:4" s="190" customFormat="1">
      <c r="B401" s="191">
        <v>40778</v>
      </c>
      <c r="C401" s="748">
        <v>-0.77133323754444749</v>
      </c>
      <c r="D401" s="180">
        <v>146.60499999999999</v>
      </c>
    </row>
    <row r="402" spans="2:4" s="190" customFormat="1">
      <c r="B402" s="191">
        <v>40779</v>
      </c>
      <c r="C402" s="748">
        <v>-0.30180898094316533</v>
      </c>
      <c r="D402" s="180">
        <v>146.68</v>
      </c>
    </row>
    <row r="403" spans="2:4" s="190" customFormat="1">
      <c r="B403" s="191">
        <v>40780</v>
      </c>
      <c r="C403" s="748">
        <v>5.5010239449820336E-2</v>
      </c>
      <c r="D403" s="180">
        <v>146.42500000000001</v>
      </c>
    </row>
    <row r="404" spans="2:4" s="190" customFormat="1">
      <c r="B404" s="191">
        <v>40781</v>
      </c>
      <c r="C404" s="748">
        <v>0.26193017002624103</v>
      </c>
      <c r="D404" s="180">
        <v>146.42500000000001</v>
      </c>
    </row>
    <row r="405" spans="2:4" s="190" customFormat="1">
      <c r="B405" s="191">
        <v>40782</v>
      </c>
      <c r="C405" s="748">
        <v>-0.32624087229110599</v>
      </c>
      <c r="D405" s="180">
        <v>146.41499999999999</v>
      </c>
    </row>
    <row r="406" spans="2:4" s="190" customFormat="1">
      <c r="B406" s="191">
        <v>40786</v>
      </c>
      <c r="C406" s="748">
        <v>0.6670558895770089</v>
      </c>
      <c r="D406" s="180">
        <v>146.52500000000001</v>
      </c>
    </row>
    <row r="407" spans="2:4" s="190" customFormat="1">
      <c r="B407" s="191">
        <v>40787</v>
      </c>
      <c r="C407" s="748">
        <v>-1.9943603859326128E-2</v>
      </c>
      <c r="D407" s="180">
        <v>146.87</v>
      </c>
    </row>
    <row r="408" spans="2:4" s="190" customFormat="1">
      <c r="B408" s="191">
        <v>40788</v>
      </c>
      <c r="C408" s="748">
        <v>0.13185092551409466</v>
      </c>
      <c r="D408" s="180">
        <v>146.91499999999999</v>
      </c>
    </row>
    <row r="409" spans="2:4" s="190" customFormat="1">
      <c r="B409" s="191">
        <v>40791</v>
      </c>
      <c r="C409" s="748">
        <v>-0.348923516095968</v>
      </c>
      <c r="D409" s="180">
        <v>147.06</v>
      </c>
    </row>
    <row r="410" spans="2:4" s="190" customFormat="1">
      <c r="B410" s="191">
        <v>40792</v>
      </c>
      <c r="C410" s="748">
        <v>-0.15273453412864921</v>
      </c>
      <c r="D410" s="180">
        <v>147.09</v>
      </c>
    </row>
    <row r="411" spans="2:4" s="190" customFormat="1">
      <c r="B411" s="191">
        <v>40793</v>
      </c>
      <c r="C411" s="748">
        <v>0.14873222977642786</v>
      </c>
      <c r="D411" s="180">
        <v>147.09</v>
      </c>
    </row>
    <row r="412" spans="2:4" s="190" customFormat="1">
      <c r="B412" s="191">
        <v>40794</v>
      </c>
      <c r="C412" s="748">
        <v>0.18289681029335869</v>
      </c>
      <c r="D412" s="180">
        <v>146.99</v>
      </c>
    </row>
    <row r="413" spans="2:4" s="190" customFormat="1">
      <c r="B413" s="191">
        <v>40795</v>
      </c>
      <c r="C413" s="748">
        <v>0.44139695008096091</v>
      </c>
      <c r="D413" s="180">
        <v>147.065</v>
      </c>
    </row>
    <row r="414" spans="2:4" s="190" customFormat="1">
      <c r="B414" s="191">
        <v>40798</v>
      </c>
      <c r="C414" s="748">
        <v>-1.2230730129947618</v>
      </c>
      <c r="D414" s="180">
        <v>147.155</v>
      </c>
    </row>
    <row r="415" spans="2:4" s="190" customFormat="1">
      <c r="B415" s="191">
        <v>40799</v>
      </c>
      <c r="C415" s="748">
        <v>4.4266081784667663E-2</v>
      </c>
      <c r="D415" s="180">
        <v>147.17500000000001</v>
      </c>
    </row>
    <row r="416" spans="2:4" s="190" customFormat="1">
      <c r="B416" s="191">
        <v>40800</v>
      </c>
      <c r="C416" s="748">
        <v>-0.87214316535427283</v>
      </c>
      <c r="D416" s="180">
        <v>147.11500000000001</v>
      </c>
    </row>
    <row r="417" spans="1:4" s="190" customFormat="1">
      <c r="B417" s="191">
        <v>40801</v>
      </c>
      <c r="C417" s="748">
        <v>5.6071122154452854E-2</v>
      </c>
      <c r="D417" s="180">
        <v>146.97999999999999</v>
      </c>
    </row>
    <row r="418" spans="1:4" s="190" customFormat="1">
      <c r="B418" s="191">
        <v>40802</v>
      </c>
      <c r="C418" s="748">
        <v>6.9114597511054629E-2</v>
      </c>
      <c r="D418" s="180">
        <v>147.01499999999999</v>
      </c>
    </row>
    <row r="419" spans="1:4" s="190" customFormat="1">
      <c r="B419" s="191">
        <v>40805</v>
      </c>
      <c r="C419" s="748">
        <v>-3.9010073470556808E-2</v>
      </c>
      <c r="D419" s="180">
        <v>146.97</v>
      </c>
    </row>
    <row r="420" spans="1:4" s="190" customFormat="1">
      <c r="B420" s="191">
        <v>40806</v>
      </c>
      <c r="C420" s="748">
        <v>-0.24894331609596815</v>
      </c>
      <c r="D420" s="180">
        <v>147.07499999999999</v>
      </c>
    </row>
    <row r="421" spans="1:4" s="190" customFormat="1">
      <c r="B421" s="191">
        <v>40807</v>
      </c>
      <c r="C421" s="748">
        <v>-5.0422985340371138E-2</v>
      </c>
      <c r="D421" s="180">
        <v>147.095</v>
      </c>
    </row>
    <row r="422" spans="1:4" s="190" customFormat="1">
      <c r="B422" s="191">
        <v>40808</v>
      </c>
      <c r="C422" s="748">
        <v>-1.1903941937503888</v>
      </c>
      <c r="D422" s="180">
        <v>147.13499999999999</v>
      </c>
    </row>
    <row r="423" spans="1:4" s="190" customFormat="1">
      <c r="A423" s="744"/>
      <c r="B423" s="191">
        <v>40809</v>
      </c>
      <c r="C423" s="748">
        <v>-0.87589854808753398</v>
      </c>
      <c r="D423" s="180">
        <v>147.24</v>
      </c>
    </row>
    <row r="424" spans="1:4" s="190" customFormat="1">
      <c r="A424" s="744"/>
      <c r="B424" s="191">
        <v>40812</v>
      </c>
      <c r="C424" s="748">
        <v>-0.40258102404894458</v>
      </c>
      <c r="D424" s="180">
        <v>147.375</v>
      </c>
    </row>
    <row r="425" spans="1:4" s="190" customFormat="1">
      <c r="A425" s="745"/>
      <c r="B425" s="191">
        <v>40813</v>
      </c>
      <c r="C425" s="748">
        <v>-0.1832734392507851</v>
      </c>
      <c r="D425" s="180">
        <v>147.69499999999999</v>
      </c>
    </row>
    <row r="426" spans="1:4" s="190" customFormat="1">
      <c r="A426" s="745"/>
      <c r="B426" s="191">
        <v>40814</v>
      </c>
      <c r="C426" s="748">
        <v>-5.9066692972418511E-2</v>
      </c>
      <c r="D426" s="180">
        <v>147.72</v>
      </c>
    </row>
    <row r="427" spans="1:4" s="190" customFormat="1">
      <c r="A427" s="745"/>
      <c r="B427" s="191">
        <v>40815</v>
      </c>
      <c r="C427" s="748">
        <v>-0.83866561664653694</v>
      </c>
      <c r="D427" s="180">
        <v>147.88499999999999</v>
      </c>
    </row>
    <row r="428" spans="1:4" s="190" customFormat="1">
      <c r="A428" s="745"/>
      <c r="B428" s="191">
        <v>40816</v>
      </c>
      <c r="C428" s="748">
        <v>-1.6808701419800194</v>
      </c>
      <c r="D428" s="180">
        <v>148.04</v>
      </c>
    </row>
    <row r="429" spans="1:4" s="190" customFormat="1">
      <c r="B429" s="191">
        <v>40819</v>
      </c>
      <c r="C429" s="748">
        <v>-1.0725428695155792</v>
      </c>
      <c r="D429" s="182">
        <v>148.19</v>
      </c>
    </row>
    <row r="430" spans="1:4" s="190" customFormat="1">
      <c r="A430" s="745"/>
      <c r="B430" s="191">
        <v>40820</v>
      </c>
      <c r="C430" s="748">
        <v>-0.50275408378250741</v>
      </c>
      <c r="D430" s="182">
        <v>148.16999999999999</v>
      </c>
    </row>
    <row r="431" spans="1:4" s="190" customFormat="1">
      <c r="A431" s="745"/>
      <c r="B431" s="191">
        <v>40821</v>
      </c>
      <c r="C431" s="748">
        <v>0.41154110538612509</v>
      </c>
      <c r="D431" s="182">
        <v>148.19999999999999</v>
      </c>
    </row>
    <row r="432" spans="1:4" s="190" customFormat="1">
      <c r="A432" s="745"/>
      <c r="B432" s="191">
        <v>40822</v>
      </c>
      <c r="C432" s="748">
        <v>-0.2729394820122748</v>
      </c>
      <c r="D432" s="182">
        <v>148.34</v>
      </c>
    </row>
    <row r="433" spans="1:4" s="190" customFormat="1">
      <c r="A433" s="745"/>
      <c r="B433" s="191">
        <v>40823</v>
      </c>
      <c r="C433" s="748">
        <v>0.11224728341886742</v>
      </c>
      <c r="D433" s="182">
        <v>148.36000000000001</v>
      </c>
    </row>
    <row r="434" spans="1:4" s="190" customFormat="1">
      <c r="A434" s="745"/>
      <c r="B434" s="191">
        <v>40827</v>
      </c>
      <c r="C434" s="748">
        <v>7.0105917300708809E-2</v>
      </c>
      <c r="D434" s="182">
        <v>148.08000000000001</v>
      </c>
    </row>
    <row r="435" spans="1:4" s="190" customFormat="1">
      <c r="A435" s="745"/>
      <c r="B435" s="191">
        <v>40828</v>
      </c>
      <c r="C435" s="748">
        <v>-1.7557491706161193E-2</v>
      </c>
      <c r="D435" s="182">
        <v>147.88999999999999</v>
      </c>
    </row>
    <row r="436" spans="1:4" s="190" customFormat="1">
      <c r="A436" s="745"/>
      <c r="B436" s="191">
        <v>40829</v>
      </c>
      <c r="C436" s="748">
        <v>-0.44760250288539233</v>
      </c>
      <c r="D436" s="182">
        <v>147.72</v>
      </c>
    </row>
    <row r="437" spans="1:4" s="190" customFormat="1">
      <c r="A437" s="745"/>
      <c r="B437" s="191">
        <v>40830</v>
      </c>
      <c r="C437" s="748">
        <v>0.10565611079058436</v>
      </c>
      <c r="D437" s="182">
        <v>147.72</v>
      </c>
    </row>
    <row r="438" spans="1:4" s="190" customFormat="1">
      <c r="A438" s="745"/>
      <c r="B438" s="191">
        <v>40833</v>
      </c>
      <c r="C438" s="748">
        <v>-0.33029684080607774</v>
      </c>
      <c r="D438" s="182">
        <v>147.87</v>
      </c>
    </row>
    <row r="439" spans="1:4" s="190" customFormat="1">
      <c r="A439" s="745"/>
      <c r="B439" s="191">
        <v>40834</v>
      </c>
      <c r="C439" s="748">
        <v>0.33954229024526211</v>
      </c>
      <c r="D439" s="182">
        <v>147.88999999999999</v>
      </c>
    </row>
    <row r="440" spans="1:4" s="190" customFormat="1">
      <c r="A440" s="745"/>
      <c r="B440" s="191">
        <v>40835</v>
      </c>
      <c r="C440" s="748">
        <v>-2.2591172590491801E-2</v>
      </c>
      <c r="D440" s="182">
        <v>147.85</v>
      </c>
    </row>
    <row r="441" spans="1:4" s="190" customFormat="1">
      <c r="A441" s="745"/>
      <c r="B441" s="191">
        <v>40836</v>
      </c>
      <c r="C441" s="748">
        <v>0.35976759491670124</v>
      </c>
      <c r="D441" s="182">
        <v>147.91999999999999</v>
      </c>
    </row>
    <row r="442" spans="1:4" s="190" customFormat="1">
      <c r="A442" s="745"/>
      <c r="B442" s="191">
        <v>40837</v>
      </c>
      <c r="C442" s="748">
        <v>-0.41885520116965036</v>
      </c>
      <c r="D442" s="182">
        <v>148</v>
      </c>
    </row>
    <row r="443" spans="1:4" s="190" customFormat="1">
      <c r="A443" s="745"/>
      <c r="B443" s="191">
        <v>40840</v>
      </c>
      <c r="C443" s="748">
        <v>0.16409300392118778</v>
      </c>
      <c r="D443" s="182">
        <v>147.97</v>
      </c>
    </row>
    <row r="444" spans="1:4" s="190" customFormat="1">
      <c r="A444" s="745"/>
      <c r="B444" s="191">
        <v>40841</v>
      </c>
      <c r="C444" s="748">
        <v>-0.10374501453847322</v>
      </c>
      <c r="D444" s="182">
        <v>147.96</v>
      </c>
    </row>
    <row r="445" spans="1:4" s="190" customFormat="1">
      <c r="A445" s="745"/>
      <c r="B445" s="191">
        <v>40842</v>
      </c>
      <c r="C445" s="748">
        <v>-6.4774906518328013E-2</v>
      </c>
      <c r="D445" s="182">
        <v>147.96</v>
      </c>
    </row>
    <row r="446" spans="1:4" s="190" customFormat="1">
      <c r="A446" s="745"/>
      <c r="B446" s="191">
        <v>40843</v>
      </c>
      <c r="C446" s="748">
        <v>-0.77308226309408945</v>
      </c>
      <c r="D446" s="182">
        <v>147.85</v>
      </c>
    </row>
    <row r="447" spans="1:4" s="190" customFormat="1">
      <c r="A447" s="745"/>
      <c r="B447" s="191">
        <v>40844</v>
      </c>
      <c r="C447" s="748">
        <v>-0.54635370406851447</v>
      </c>
      <c r="D447" s="182">
        <v>147.54</v>
      </c>
    </row>
    <row r="448" spans="1:4" s="190" customFormat="1">
      <c r="A448" s="745"/>
      <c r="B448" s="191">
        <v>40847</v>
      </c>
      <c r="C448" s="748">
        <v>8.2613476011643983E-2</v>
      </c>
      <c r="D448" s="182">
        <v>147.77000000000001</v>
      </c>
    </row>
    <row r="449" spans="1:4" s="190" customFormat="1">
      <c r="A449" s="745"/>
      <c r="B449" s="191">
        <v>40848</v>
      </c>
      <c r="C449" s="748">
        <v>0.36678581179933845</v>
      </c>
      <c r="D449" s="182">
        <v>147.99</v>
      </c>
    </row>
    <row r="450" spans="1:4" s="190" customFormat="1">
      <c r="A450" s="745"/>
      <c r="B450" s="191">
        <v>40849</v>
      </c>
      <c r="C450" s="748">
        <v>-0.15367043260032703</v>
      </c>
      <c r="D450" s="182">
        <v>148.04</v>
      </c>
    </row>
    <row r="451" spans="1:4" s="190" customFormat="1">
      <c r="A451" s="745"/>
      <c r="B451" s="191">
        <v>40850</v>
      </c>
      <c r="C451" s="748">
        <v>-0.19766697576651945</v>
      </c>
      <c r="D451" s="182">
        <v>147.91</v>
      </c>
    </row>
    <row r="452" spans="1:4" s="190" customFormat="1">
      <c r="B452" s="191">
        <v>40851</v>
      </c>
      <c r="C452" s="748">
        <v>0.62814498623113701</v>
      </c>
      <c r="D452" s="182">
        <v>147.94</v>
      </c>
    </row>
    <row r="453" spans="1:4" s="190" customFormat="1">
      <c r="A453" s="745"/>
      <c r="B453" s="191">
        <v>40854</v>
      </c>
      <c r="C453" s="748">
        <v>9.401233159424506E-2</v>
      </c>
      <c r="D453" s="182">
        <v>147.97</v>
      </c>
    </row>
    <row r="454" spans="1:4" s="190" customFormat="1">
      <c r="A454" s="745"/>
      <c r="B454" s="191">
        <v>40855</v>
      </c>
      <c r="C454" s="748">
        <v>-0.13585681884107406</v>
      </c>
      <c r="D454" s="182">
        <v>147.97999999999999</v>
      </c>
    </row>
    <row r="455" spans="1:4" s="190" customFormat="1">
      <c r="A455" s="745"/>
      <c r="B455" s="191">
        <v>40856</v>
      </c>
      <c r="C455" s="748">
        <v>0.21249182648649978</v>
      </c>
      <c r="D455" s="182">
        <v>147.91</v>
      </c>
    </row>
    <row r="456" spans="1:4" s="190" customFormat="1">
      <c r="A456" s="745"/>
      <c r="B456" s="191">
        <v>40857</v>
      </c>
      <c r="C456" s="748">
        <v>-0.20708605667881411</v>
      </c>
      <c r="D456" s="182">
        <v>148.08000000000001</v>
      </c>
    </row>
    <row r="457" spans="1:4" s="190" customFormat="1">
      <c r="A457" s="745"/>
      <c r="B457" s="191">
        <v>40861</v>
      </c>
      <c r="C457" s="748">
        <v>0.39545181496119186</v>
      </c>
      <c r="D457" s="182">
        <v>148.13999999999999</v>
      </c>
    </row>
    <row r="458" spans="1:4" s="190" customFormat="1">
      <c r="A458" s="745"/>
      <c r="B458" s="191">
        <v>40862</v>
      </c>
      <c r="C458" s="748">
        <v>0.33073878306144694</v>
      </c>
      <c r="D458" s="182">
        <v>148.22</v>
      </c>
    </row>
    <row r="459" spans="1:4" s="190" customFormat="1">
      <c r="A459" s="745"/>
      <c r="B459" s="191">
        <v>40863</v>
      </c>
      <c r="C459" s="748">
        <v>-0.53733737104217527</v>
      </c>
      <c r="D459" s="182">
        <v>148.08000000000001</v>
      </c>
    </row>
    <row r="460" spans="1:4" s="190" customFormat="1">
      <c r="A460" s="745"/>
      <c r="B460" s="191">
        <v>40864</v>
      </c>
      <c r="C460" s="748">
        <v>0.14885834132861384</v>
      </c>
      <c r="D460" s="182">
        <v>148.01</v>
      </c>
    </row>
    <row r="461" spans="1:4" s="190" customFormat="1">
      <c r="B461" s="191">
        <v>40865</v>
      </c>
      <c r="C461" s="748">
        <v>-0.38020479821994585</v>
      </c>
      <c r="D461" s="182">
        <v>148.02000000000001</v>
      </c>
    </row>
    <row r="462" spans="1:4" s="190" customFormat="1">
      <c r="A462" s="745"/>
      <c r="B462" s="191">
        <v>40868</v>
      </c>
      <c r="C462" s="748">
        <v>-0.19232439605439705</v>
      </c>
      <c r="D462" s="182">
        <v>147.94999999999999</v>
      </c>
    </row>
    <row r="463" spans="1:4" s="190" customFormat="1">
      <c r="A463" s="745"/>
      <c r="B463" s="191">
        <v>40869</v>
      </c>
      <c r="C463" s="748">
        <v>-0.56041986344672856</v>
      </c>
      <c r="D463" s="182">
        <v>147.57</v>
      </c>
    </row>
    <row r="464" spans="1:4" s="190" customFormat="1">
      <c r="A464" s="745"/>
      <c r="B464" s="191">
        <v>40870</v>
      </c>
      <c r="C464" s="748">
        <v>-0.86497299146506601</v>
      </c>
      <c r="D464" s="182">
        <v>147.34</v>
      </c>
    </row>
    <row r="465" spans="1:4" s="190" customFormat="1">
      <c r="A465" s="745"/>
      <c r="B465" s="191">
        <v>40872</v>
      </c>
      <c r="C465" s="748">
        <v>-0.20951036968982467</v>
      </c>
      <c r="D465" s="182">
        <v>147.22999999999999</v>
      </c>
    </row>
    <row r="466" spans="1:4" s="190" customFormat="1">
      <c r="A466" s="745"/>
      <c r="B466" s="191">
        <v>40875</v>
      </c>
      <c r="C466" s="748">
        <v>0.20113189593049996</v>
      </c>
      <c r="D466" s="182">
        <v>147.47999999999999</v>
      </c>
    </row>
    <row r="467" spans="1:4" s="190" customFormat="1">
      <c r="A467" s="745"/>
      <c r="B467" s="191">
        <v>40876</v>
      </c>
      <c r="C467" s="748">
        <v>-1.9054876247089431E-2</v>
      </c>
      <c r="D467" s="182">
        <v>147.72</v>
      </c>
    </row>
    <row r="468" spans="1:4" s="190" customFormat="1">
      <c r="A468" s="745"/>
      <c r="B468" s="191">
        <v>40877</v>
      </c>
      <c r="C468" s="748">
        <v>0.33814838969550443</v>
      </c>
      <c r="D468" s="182">
        <v>147.69</v>
      </c>
    </row>
    <row r="469" spans="1:4" s="190" customFormat="1">
      <c r="A469" s="745"/>
      <c r="B469" s="191">
        <v>40878</v>
      </c>
      <c r="C469" s="748">
        <v>-0.16732242394416164</v>
      </c>
      <c r="D469" s="182">
        <v>147.68</v>
      </c>
    </row>
    <row r="470" spans="1:4" s="190" customFormat="1">
      <c r="A470" s="745"/>
      <c r="B470" s="191">
        <v>40879</v>
      </c>
      <c r="C470" s="748">
        <v>0.28530338426969171</v>
      </c>
      <c r="D470" s="182">
        <v>147.59</v>
      </c>
    </row>
    <row r="471" spans="1:4" s="190" customFormat="1">
      <c r="A471" s="745"/>
      <c r="B471" s="191">
        <v>40882</v>
      </c>
      <c r="C471" s="748">
        <v>0.14459605157759386</v>
      </c>
      <c r="D471" s="182">
        <v>147.63</v>
      </c>
    </row>
    <row r="472" spans="1:4" s="190" customFormat="1">
      <c r="A472" s="745"/>
      <c r="B472" s="191">
        <v>40883</v>
      </c>
      <c r="C472" s="748">
        <v>-0.26351348506520528</v>
      </c>
      <c r="D472" s="182">
        <v>147.65</v>
      </c>
    </row>
    <row r="473" spans="1:4" s="190" customFormat="1">
      <c r="A473" s="745"/>
      <c r="B473" s="191">
        <v>40884</v>
      </c>
      <c r="C473" s="748">
        <v>-0.24453496550379217</v>
      </c>
      <c r="D473" s="182">
        <v>147.68</v>
      </c>
    </row>
    <row r="474" spans="1:4" s="190" customFormat="1">
      <c r="A474" s="745"/>
      <c r="B474" s="191">
        <v>40885</v>
      </c>
      <c r="C474" s="748">
        <v>-9.4668563569074715E-2</v>
      </c>
      <c r="D474" s="182">
        <v>147.63999999999999</v>
      </c>
    </row>
    <row r="475" spans="1:4" s="190" customFormat="1">
      <c r="A475" s="745"/>
      <c r="B475" s="191">
        <v>40886</v>
      </c>
      <c r="C475" s="748">
        <v>-0.30575449291345436</v>
      </c>
      <c r="D475" s="182">
        <v>147.80000000000001</v>
      </c>
    </row>
    <row r="476" spans="1:4" s="190" customFormat="1">
      <c r="A476" s="745"/>
      <c r="B476" s="191">
        <v>40889</v>
      </c>
      <c r="C476" s="748">
        <v>-0.50450311708966988</v>
      </c>
      <c r="D476" s="182">
        <v>147.87</v>
      </c>
    </row>
    <row r="477" spans="1:4" s="190" customFormat="1">
      <c r="A477" s="745"/>
      <c r="B477" s="191">
        <v>40890</v>
      </c>
      <c r="C477" s="748">
        <v>0.11060268331953957</v>
      </c>
      <c r="D477" s="182">
        <v>147.88999999999999</v>
      </c>
    </row>
    <row r="478" spans="1:4" s="190" customFormat="1">
      <c r="A478" s="745"/>
      <c r="B478" s="191">
        <v>40891</v>
      </c>
      <c r="C478" s="748">
        <v>0.40110687257064487</v>
      </c>
      <c r="D478" s="182">
        <v>147.96</v>
      </c>
    </row>
    <row r="479" spans="1:4" s="190" customFormat="1">
      <c r="A479" s="745"/>
      <c r="B479" s="191">
        <v>40892</v>
      </c>
      <c r="C479" s="748">
        <v>-0.45498942902354073</v>
      </c>
      <c r="D479" s="182">
        <v>148.08000000000001</v>
      </c>
    </row>
    <row r="480" spans="1:4" s="190" customFormat="1">
      <c r="A480" s="745"/>
      <c r="B480" s="191">
        <v>40897</v>
      </c>
      <c r="C480" s="748">
        <v>9.8319160654207621E-2</v>
      </c>
      <c r="D480" s="182">
        <v>148.27000000000001</v>
      </c>
    </row>
    <row r="481" spans="1:4" s="190" customFormat="1">
      <c r="A481" s="745"/>
      <c r="B481" s="191">
        <v>40898</v>
      </c>
      <c r="C481" s="748">
        <v>0.10079096260152209</v>
      </c>
      <c r="D481" s="182">
        <v>147.83000000000001</v>
      </c>
    </row>
    <row r="482" spans="1:4" s="190" customFormat="1">
      <c r="A482" s="745"/>
      <c r="B482" s="191">
        <v>40899</v>
      </c>
      <c r="C482" s="748">
        <v>2.2439438442951709E-2</v>
      </c>
      <c r="D482" s="182">
        <v>147.99</v>
      </c>
    </row>
    <row r="483" spans="1:4" s="190" customFormat="1">
      <c r="A483" s="745"/>
      <c r="B483" s="191">
        <v>40900</v>
      </c>
      <c r="C483" s="748">
        <v>-8.2999117021682139E-2</v>
      </c>
      <c r="D483" s="182">
        <v>148.11000000000001</v>
      </c>
    </row>
    <row r="484" spans="1:4" s="190" customFormat="1">
      <c r="A484" s="745"/>
      <c r="B484" s="191">
        <v>40904</v>
      </c>
      <c r="C484" s="748">
        <v>-0.49679427234171553</v>
      </c>
      <c r="D484" s="182">
        <v>148.26</v>
      </c>
    </row>
    <row r="485" spans="1:4" s="190" customFormat="1">
      <c r="A485" s="745"/>
      <c r="B485" s="191">
        <v>40905</v>
      </c>
      <c r="C485" s="748">
        <v>-0.122305438292448</v>
      </c>
      <c r="D485" s="182">
        <v>148.28</v>
      </c>
    </row>
    <row r="486" spans="1:4" s="190" customFormat="1">
      <c r="A486" s="745"/>
      <c r="B486" s="191">
        <v>40906</v>
      </c>
      <c r="C486" s="748">
        <v>-0.2647978267268345</v>
      </c>
      <c r="D486" s="182">
        <v>148.04</v>
      </c>
    </row>
    <row r="487" spans="1:4" s="190" customFormat="1">
      <c r="A487" s="745"/>
      <c r="B487" s="191">
        <v>40907</v>
      </c>
      <c r="C487" s="748">
        <v>-1.3425634918928804</v>
      </c>
      <c r="D487" s="182">
        <v>148.4</v>
      </c>
    </row>
    <row r="488" spans="1:4" s="190" customFormat="1">
      <c r="A488" s="745"/>
      <c r="B488" s="191">
        <v>40912</v>
      </c>
      <c r="C488" s="748">
        <v>-0.55327824584651397</v>
      </c>
      <c r="D488" s="182">
        <v>148.22999999999999</v>
      </c>
    </row>
    <row r="489" spans="1:4" s="190" customFormat="1">
      <c r="A489" s="745"/>
      <c r="B489" s="191">
        <v>40913</v>
      </c>
      <c r="C489" s="748">
        <v>3.4336930660066482E-2</v>
      </c>
      <c r="D489" s="182">
        <v>148.08000000000001</v>
      </c>
    </row>
    <row r="490" spans="1:4" s="190" customFormat="1">
      <c r="A490" s="745"/>
      <c r="B490" s="191">
        <v>40914</v>
      </c>
      <c r="C490" s="748">
        <v>-0.19424513491616338</v>
      </c>
      <c r="D490" s="182">
        <v>148.29</v>
      </c>
    </row>
    <row r="491" spans="1:4" s="190" customFormat="1">
      <c r="A491" s="745"/>
      <c r="B491" s="191">
        <v>40917</v>
      </c>
      <c r="C491" s="748">
        <v>-0.42068261505783194</v>
      </c>
      <c r="D491" s="182">
        <v>148.54</v>
      </c>
    </row>
    <row r="492" spans="1:4" s="190" customFormat="1">
      <c r="A492" s="745"/>
      <c r="B492" s="191">
        <v>40918</v>
      </c>
      <c r="C492" s="748">
        <v>-8.128443403522775E-3</v>
      </c>
      <c r="D492" s="182">
        <v>148.59</v>
      </c>
    </row>
    <row r="493" spans="1:4" s="190" customFormat="1">
      <c r="B493" s="191">
        <v>40919</v>
      </c>
      <c r="C493" s="748">
        <v>-0.18345969200570855</v>
      </c>
      <c r="D493" s="182">
        <v>148.4</v>
      </c>
    </row>
    <row r="494" spans="1:4" s="190" customFormat="1">
      <c r="A494" s="745"/>
      <c r="B494" s="191">
        <v>40920</v>
      </c>
      <c r="C494" s="748">
        <v>-0.2548455928068673</v>
      </c>
      <c r="D494" s="182">
        <v>148.52000000000001</v>
      </c>
    </row>
    <row r="495" spans="1:4" s="190" customFormat="1">
      <c r="A495" s="745"/>
      <c r="B495" s="191">
        <v>40921</v>
      </c>
      <c r="C495" s="748">
        <v>-0.4376651001602101</v>
      </c>
      <c r="D495" s="182">
        <v>148.16999999999999</v>
      </c>
    </row>
    <row r="496" spans="1:4" s="190" customFormat="1">
      <c r="A496" s="745"/>
      <c r="B496" s="191">
        <v>40925</v>
      </c>
      <c r="C496" s="748">
        <v>-0.17834091502608981</v>
      </c>
      <c r="D496" s="182">
        <v>148.35</v>
      </c>
    </row>
    <row r="497" spans="1:4" s="190" customFormat="1">
      <c r="A497" s="745"/>
      <c r="B497" s="191">
        <v>40926</v>
      </c>
      <c r="C497" s="748">
        <v>-0.20611571713823196</v>
      </c>
      <c r="D497" s="182">
        <v>148.30000000000001</v>
      </c>
    </row>
    <row r="498" spans="1:4" s="190" customFormat="1">
      <c r="A498" s="745"/>
      <c r="B498" s="191">
        <v>40927</v>
      </c>
      <c r="C498" s="748">
        <v>4.6246321639577842E-2</v>
      </c>
      <c r="D498" s="182">
        <v>148.19999999999999</v>
      </c>
    </row>
    <row r="499" spans="1:4" s="190" customFormat="1">
      <c r="A499" s="745"/>
      <c r="B499" s="191">
        <v>40928</v>
      </c>
      <c r="C499" s="748">
        <v>0.14909102602968419</v>
      </c>
      <c r="D499" s="182">
        <v>148.32</v>
      </c>
    </row>
    <row r="500" spans="1:4" s="190" customFormat="1">
      <c r="A500" s="745"/>
      <c r="B500" s="191">
        <v>40931</v>
      </c>
      <c r="C500" s="748">
        <v>0.27894742310956494</v>
      </c>
      <c r="D500" s="182">
        <v>148.44</v>
      </c>
    </row>
    <row r="501" spans="1:4" s="190" customFormat="1">
      <c r="A501" s="745"/>
      <c r="B501" s="191">
        <v>40932</v>
      </c>
      <c r="C501" s="748">
        <v>0.90648888041199116</v>
      </c>
      <c r="D501" s="182">
        <v>148.41999999999999</v>
      </c>
    </row>
    <row r="502" spans="1:4" s="190" customFormat="1">
      <c r="A502" s="745"/>
      <c r="B502" s="191">
        <v>40933</v>
      </c>
      <c r="C502" s="748">
        <v>-0.17455382611873049</v>
      </c>
      <c r="D502" s="182">
        <v>148.61000000000001</v>
      </c>
    </row>
    <row r="503" spans="1:4" s="190" customFormat="1">
      <c r="A503" s="745"/>
      <c r="B503" s="191">
        <v>40934</v>
      </c>
      <c r="C503" s="748">
        <v>0.20266787971759137</v>
      </c>
      <c r="D503" s="182">
        <v>148.35</v>
      </c>
    </row>
    <row r="504" spans="1:4" s="190" customFormat="1">
      <c r="A504" s="745"/>
      <c r="B504" s="191">
        <v>40935</v>
      </c>
      <c r="C504" s="748">
        <v>0.14485976262029998</v>
      </c>
      <c r="D504" s="182">
        <v>148.37</v>
      </c>
    </row>
    <row r="505" spans="1:4" s="190" customFormat="1">
      <c r="A505" s="745"/>
      <c r="B505" s="191">
        <v>40938</v>
      </c>
      <c r="C505" s="748">
        <v>0.28538160272272201</v>
      </c>
      <c r="D505" s="182">
        <v>148.6</v>
      </c>
    </row>
    <row r="506" spans="1:4" s="190" customFormat="1">
      <c r="A506" s="745"/>
      <c r="B506" s="191">
        <v>40939</v>
      </c>
      <c r="C506" s="748">
        <v>0.35763885247453991</v>
      </c>
      <c r="D506" s="182">
        <v>148.56</v>
      </c>
    </row>
    <row r="507" spans="1:4" s="190" customFormat="1">
      <c r="A507" s="745"/>
      <c r="B507" s="191">
        <v>40940</v>
      </c>
      <c r="C507" s="748">
        <v>6.49551693339675E-2</v>
      </c>
      <c r="D507" s="182">
        <v>148.69999999999999</v>
      </c>
    </row>
    <row r="508" spans="1:4" s="190" customFormat="1">
      <c r="A508" s="745"/>
      <c r="B508" s="191">
        <v>40941</v>
      </c>
      <c r="C508" s="748">
        <v>-0.39294886585714039</v>
      </c>
      <c r="D508" s="182">
        <v>148.61000000000001</v>
      </c>
    </row>
    <row r="509" spans="1:4" s="190" customFormat="1">
      <c r="A509" s="745"/>
      <c r="B509" s="191">
        <v>40942</v>
      </c>
      <c r="C509" s="748">
        <v>-0.21088375101593487</v>
      </c>
      <c r="D509" s="182">
        <v>148.72</v>
      </c>
    </row>
    <row r="510" spans="1:4" s="190" customFormat="1">
      <c r="A510" s="745"/>
      <c r="B510" s="191">
        <v>40945</v>
      </c>
      <c r="C510" s="748">
        <v>0.18902740522607078</v>
      </c>
      <c r="D510" s="182">
        <v>148.66</v>
      </c>
    </row>
    <row r="511" spans="1:4" s="190" customFormat="1">
      <c r="A511" s="745"/>
      <c r="B511" s="191">
        <v>40946</v>
      </c>
      <c r="C511" s="748">
        <v>-4.6023257572100851E-2</v>
      </c>
      <c r="D511" s="182">
        <v>148.63</v>
      </c>
    </row>
    <row r="512" spans="1:4" s="190" customFormat="1">
      <c r="A512" s="745"/>
      <c r="B512" s="191">
        <v>40947</v>
      </c>
      <c r="C512" s="748">
        <v>-0.40195972364050575</v>
      </c>
      <c r="D512" s="182">
        <v>148.59</v>
      </c>
    </row>
    <row r="513" spans="1:4" s="190" customFormat="1">
      <c r="A513" s="745"/>
      <c r="B513" s="191">
        <v>40948</v>
      </c>
      <c r="C513" s="748">
        <v>-0.30760141190148238</v>
      </c>
      <c r="D513" s="182">
        <v>148.49</v>
      </c>
    </row>
    <row r="514" spans="1:4" s="190" customFormat="1">
      <c r="A514" s="745"/>
      <c r="B514" s="191">
        <v>40949</v>
      </c>
      <c r="C514" s="748">
        <v>-1.0531859901839302E-2</v>
      </c>
      <c r="D514" s="182">
        <v>148.37</v>
      </c>
    </row>
    <row r="515" spans="1:4" s="190" customFormat="1">
      <c r="A515" s="745"/>
      <c r="B515" s="191">
        <v>40952</v>
      </c>
      <c r="C515" s="748">
        <v>-0.15545857302356575</v>
      </c>
      <c r="D515" s="182">
        <v>148.37</v>
      </c>
    </row>
    <row r="516" spans="1:4" s="190" customFormat="1">
      <c r="A516" s="745"/>
      <c r="B516" s="191">
        <v>40953</v>
      </c>
      <c r="C516" s="748">
        <v>0.26362793792285355</v>
      </c>
      <c r="D516" s="182">
        <v>148.37</v>
      </c>
    </row>
    <row r="517" spans="1:4" s="190" customFormat="1">
      <c r="A517" s="745"/>
      <c r="B517" s="191">
        <v>40954</v>
      </c>
      <c r="C517" s="748">
        <v>-0.22232916746967452</v>
      </c>
      <c r="D517" s="182">
        <v>148.29</v>
      </c>
    </row>
    <row r="518" spans="1:4" s="190" customFormat="1">
      <c r="B518" s="191">
        <v>40955</v>
      </c>
      <c r="C518" s="748">
        <v>-0.95192283765985941</v>
      </c>
      <c r="D518" s="182">
        <v>148.12</v>
      </c>
    </row>
    <row r="519" spans="1:4" s="190" customFormat="1">
      <c r="A519" s="745"/>
      <c r="B519" s="191">
        <v>40956</v>
      </c>
      <c r="C519" s="748">
        <v>-5.7868273417145122E-2</v>
      </c>
      <c r="D519" s="182">
        <v>148.12</v>
      </c>
    </row>
    <row r="520" spans="1:4" s="190" customFormat="1">
      <c r="A520" s="745"/>
      <c r="B520" s="191">
        <v>40960</v>
      </c>
      <c r="C520" s="748">
        <v>-0.45357705762027106</v>
      </c>
      <c r="D520" s="182">
        <v>148.02000000000001</v>
      </c>
    </row>
    <row r="521" spans="1:4" s="190" customFormat="1">
      <c r="A521" s="745"/>
      <c r="B521" s="191">
        <v>40961</v>
      </c>
      <c r="C521" s="748">
        <v>-0.51318695213494858</v>
      </c>
      <c r="D521" s="182">
        <v>148.01</v>
      </c>
    </row>
    <row r="522" spans="1:4" s="190" customFormat="1">
      <c r="A522" s="745"/>
      <c r="B522" s="191">
        <v>40962</v>
      </c>
      <c r="C522" s="748">
        <v>-1.1478380877522949</v>
      </c>
      <c r="D522" s="182">
        <v>147.83000000000001</v>
      </c>
    </row>
    <row r="523" spans="1:4" s="190" customFormat="1">
      <c r="A523" s="745"/>
      <c r="B523" s="191">
        <v>40963</v>
      </c>
      <c r="C523" s="748">
        <v>-1.1056284869840771</v>
      </c>
      <c r="D523" s="182">
        <v>147.62</v>
      </c>
    </row>
    <row r="524" spans="1:4" s="190" customFormat="1">
      <c r="A524" s="745"/>
      <c r="B524" s="191">
        <v>40966</v>
      </c>
      <c r="C524" s="748">
        <v>-0.21381227511743253</v>
      </c>
      <c r="D524" s="182">
        <v>147.62</v>
      </c>
    </row>
    <row r="525" spans="1:4" s="190" customFormat="1">
      <c r="A525" s="745"/>
      <c r="B525" s="191">
        <v>40967</v>
      </c>
      <c r="C525" s="748">
        <v>3.0494568133018631E-2</v>
      </c>
      <c r="D525" s="182">
        <v>147.65</v>
      </c>
    </row>
    <row r="526" spans="1:4" s="190" customFormat="1">
      <c r="A526" s="745"/>
      <c r="B526" s="191">
        <v>40968</v>
      </c>
      <c r="C526" s="748">
        <v>0.26988939500724773</v>
      </c>
      <c r="D526" s="182">
        <v>147.74</v>
      </c>
    </row>
    <row r="527" spans="1:4" s="190" customFormat="1">
      <c r="A527" s="745"/>
      <c r="B527" s="191">
        <v>40969</v>
      </c>
      <c r="C527" s="748">
        <v>0.19446878995459624</v>
      </c>
      <c r="D527" s="182">
        <v>147.78</v>
      </c>
    </row>
    <row r="528" spans="1:4" s="190" customFormat="1">
      <c r="B528" s="191">
        <v>40970</v>
      </c>
      <c r="C528" s="748">
        <v>-0.24491364110196326</v>
      </c>
      <c r="D528" s="182">
        <v>147.93</v>
      </c>
    </row>
    <row r="529" spans="1:4" s="190" customFormat="1">
      <c r="A529" s="745"/>
      <c r="B529" s="191">
        <v>40973</v>
      </c>
      <c r="C529" s="748">
        <v>-0.18601875027960324</v>
      </c>
      <c r="D529" s="182">
        <v>147.94999999999999</v>
      </c>
    </row>
    <row r="530" spans="1:4" s="190" customFormat="1">
      <c r="A530" s="745"/>
      <c r="B530" s="191">
        <v>40974</v>
      </c>
      <c r="C530" s="748">
        <v>3.6296972388988935E-2</v>
      </c>
      <c r="D530" s="182">
        <v>147.93</v>
      </c>
    </row>
    <row r="531" spans="1:4" s="190" customFormat="1">
      <c r="A531" s="745"/>
      <c r="B531" s="191">
        <v>40975</v>
      </c>
      <c r="C531" s="748">
        <v>0.11769015630473599</v>
      </c>
      <c r="D531" s="182">
        <v>147.96</v>
      </c>
    </row>
    <row r="532" spans="1:4" s="190" customFormat="1">
      <c r="A532" s="745"/>
      <c r="B532" s="191">
        <v>40980</v>
      </c>
      <c r="C532" s="748">
        <v>-1.6165446269715611E-2</v>
      </c>
      <c r="D532" s="182">
        <v>147.93</v>
      </c>
    </row>
    <row r="533" spans="1:4" s="190" customFormat="1">
      <c r="A533" s="745"/>
      <c r="B533" s="191">
        <v>40981</v>
      </c>
      <c r="C533" s="748">
        <v>-0.10757213625411184</v>
      </c>
      <c r="D533" s="182">
        <v>147.94999999999999</v>
      </c>
    </row>
    <row r="534" spans="1:4" s="190" customFormat="1">
      <c r="A534" s="745"/>
      <c r="B534" s="191">
        <v>40982</v>
      </c>
      <c r="C534" s="748">
        <v>9.4559920026505373E-2</v>
      </c>
      <c r="D534" s="182">
        <v>147.72999999999999</v>
      </c>
    </row>
    <row r="535" spans="1:4" s="190" customFormat="1">
      <c r="A535" s="745"/>
      <c r="B535" s="191">
        <v>40983</v>
      </c>
      <c r="C535" s="748">
        <v>-0.61337458387891231</v>
      </c>
      <c r="D535" s="182">
        <v>147.51</v>
      </c>
    </row>
    <row r="536" spans="1:4" s="190" customFormat="1">
      <c r="A536" s="745"/>
      <c r="B536" s="191">
        <v>40984</v>
      </c>
      <c r="C536" s="748">
        <v>-0.12277997173634106</v>
      </c>
      <c r="D536" s="182">
        <v>147.72</v>
      </c>
    </row>
    <row r="537" spans="1:4" s="190" customFormat="1">
      <c r="A537" s="745"/>
      <c r="B537" s="191">
        <v>40987</v>
      </c>
      <c r="C537" s="748">
        <v>0.49064191071610314</v>
      </c>
      <c r="D537" s="182">
        <v>147.71</v>
      </c>
    </row>
    <row r="538" spans="1:4" s="190" customFormat="1">
      <c r="A538" s="745"/>
      <c r="B538" s="191">
        <v>40988</v>
      </c>
      <c r="C538" s="748">
        <v>-5.727726043480505E-2</v>
      </c>
      <c r="D538" s="182">
        <v>147.75</v>
      </c>
    </row>
    <row r="539" spans="1:4" s="190" customFormat="1">
      <c r="A539" s="745"/>
      <c r="B539" s="191">
        <v>40994</v>
      </c>
      <c r="C539" s="748">
        <v>0.11134567643732947</v>
      </c>
      <c r="D539" s="182">
        <v>147.66</v>
      </c>
    </row>
    <row r="540" spans="1:4" s="190" customFormat="1">
      <c r="A540" s="745"/>
      <c r="B540" s="191">
        <v>40995</v>
      </c>
      <c r="C540" s="748">
        <v>-0.14905869236166583</v>
      </c>
      <c r="D540" s="182">
        <v>147.75</v>
      </c>
    </row>
    <row r="541" spans="1:4" s="190" customFormat="1">
      <c r="A541" s="745"/>
      <c r="B541" s="191">
        <v>40996</v>
      </c>
      <c r="C541" s="748">
        <v>0.11808367815755175</v>
      </c>
      <c r="D541" s="182">
        <v>147.56</v>
      </c>
    </row>
    <row r="542" spans="1:4" s="190" customFormat="1">
      <c r="A542" s="745"/>
      <c r="B542" s="191">
        <v>40997</v>
      </c>
      <c r="C542" s="748">
        <v>0.55627208112307747</v>
      </c>
      <c r="D542" s="182">
        <v>147.65</v>
      </c>
    </row>
    <row r="543" spans="1:4" s="190" customFormat="1">
      <c r="A543" s="745"/>
      <c r="B543" s="191">
        <v>40998</v>
      </c>
      <c r="C543" s="748">
        <v>0.29738431918052355</v>
      </c>
      <c r="D543" s="182">
        <v>147.77000000000001</v>
      </c>
    </row>
    <row r="544" spans="1:4" s="190" customFormat="1">
      <c r="A544" s="745"/>
      <c r="B544" s="191">
        <v>41001</v>
      </c>
      <c r="C544" s="748">
        <v>0.77736623109650038</v>
      </c>
      <c r="D544" s="182">
        <v>147.91999999999999</v>
      </c>
    </row>
    <row r="545" spans="1:4" s="190" customFormat="1">
      <c r="A545" s="745"/>
      <c r="B545" s="191">
        <v>41002</v>
      </c>
      <c r="C545" s="748">
        <v>0.34367642973373858</v>
      </c>
      <c r="D545" s="182">
        <v>148.04</v>
      </c>
    </row>
    <row r="546" spans="1:4" s="190" customFormat="1">
      <c r="A546" s="745"/>
      <c r="B546" s="191">
        <v>41003</v>
      </c>
      <c r="C546" s="748">
        <v>9.1065340114990803E-2</v>
      </c>
      <c r="D546" s="182">
        <v>148.11000000000001</v>
      </c>
    </row>
    <row r="547" spans="1:4" s="190" customFormat="1">
      <c r="A547" s="745"/>
      <c r="B547" s="191">
        <v>41004</v>
      </c>
      <c r="C547" s="748">
        <v>-1.225779017860143E-2</v>
      </c>
      <c r="D547" s="182">
        <v>148.29</v>
      </c>
    </row>
    <row r="548" spans="1:4" s="190" customFormat="1">
      <c r="A548" s="745"/>
      <c r="B548" s="191">
        <v>41005</v>
      </c>
      <c r="C548" s="748">
        <v>-0.78875488049784304</v>
      </c>
      <c r="D548" s="182">
        <v>148.07</v>
      </c>
    </row>
    <row r="549" spans="1:4" s="190" customFormat="1">
      <c r="A549" s="745"/>
      <c r="B549" s="191">
        <v>41008</v>
      </c>
      <c r="C549" s="748">
        <v>0.13984731516178775</v>
      </c>
      <c r="D549" s="182">
        <v>147.52000000000001</v>
      </c>
    </row>
    <row r="550" spans="1:4" s="190" customFormat="1">
      <c r="A550" s="745"/>
      <c r="B550" s="191">
        <v>41009</v>
      </c>
      <c r="C550" s="748">
        <v>-0.21478027043049797</v>
      </c>
      <c r="D550" s="182">
        <v>147.58000000000001</v>
      </c>
    </row>
    <row r="551" spans="1:4" s="190" customFormat="1">
      <c r="A551" s="745"/>
      <c r="B551" s="191">
        <v>41010</v>
      </c>
      <c r="C551" s="748">
        <v>0.73749045736421737</v>
      </c>
      <c r="D551" s="182">
        <v>147.66</v>
      </c>
    </row>
    <row r="552" spans="1:4" s="190" customFormat="1">
      <c r="A552" s="745"/>
      <c r="B552" s="191">
        <v>41011</v>
      </c>
      <c r="C552" s="748">
        <v>0.16072341167176046</v>
      </c>
      <c r="D552" s="182">
        <v>147.63999999999999</v>
      </c>
    </row>
    <row r="553" spans="1:4" s="190" customFormat="1">
      <c r="A553" s="745"/>
      <c r="B553" s="191">
        <v>41012</v>
      </c>
      <c r="C553" s="748">
        <v>-0.31380634613414332</v>
      </c>
      <c r="D553" s="182">
        <v>147.63</v>
      </c>
    </row>
    <row r="554" spans="1:4" s="190" customFormat="1">
      <c r="A554" s="745"/>
      <c r="B554" s="191">
        <v>41015</v>
      </c>
      <c r="C554" s="748">
        <v>-1.1656853228255124</v>
      </c>
      <c r="D554" s="182">
        <v>147.5</v>
      </c>
    </row>
    <row r="555" spans="1:4" s="190" customFormat="1">
      <c r="A555" s="745"/>
      <c r="B555" s="191">
        <v>41016</v>
      </c>
      <c r="C555" s="748">
        <v>2.1090850259305047E-2</v>
      </c>
      <c r="D555" s="182">
        <v>147.54</v>
      </c>
    </row>
    <row r="556" spans="1:4" s="190" customFormat="1">
      <c r="A556" s="745"/>
      <c r="B556" s="191">
        <v>41017</v>
      </c>
      <c r="C556" s="748">
        <v>0.14609484228323064</v>
      </c>
      <c r="D556" s="182">
        <v>147.63999999999999</v>
      </c>
    </row>
    <row r="557" spans="1:4" s="190" customFormat="1">
      <c r="A557" s="745"/>
      <c r="B557" s="191">
        <v>41018</v>
      </c>
      <c r="C557" s="748">
        <v>0.20866905522465445</v>
      </c>
      <c r="D557" s="182">
        <v>147.76</v>
      </c>
    </row>
    <row r="558" spans="1:4" s="190" customFormat="1">
      <c r="A558" s="745"/>
      <c r="B558" s="191">
        <v>41019</v>
      </c>
      <c r="C558" s="748">
        <v>0.44187549018353789</v>
      </c>
      <c r="D558" s="182">
        <v>147.96</v>
      </c>
    </row>
    <row r="559" spans="1:4" s="190" customFormat="1">
      <c r="A559" s="745"/>
      <c r="B559" s="191">
        <v>41022</v>
      </c>
      <c r="C559" s="748">
        <v>-0.3828106887009789</v>
      </c>
      <c r="D559" s="182">
        <v>147.82</v>
      </c>
    </row>
    <row r="560" spans="1:4" s="190" customFormat="1">
      <c r="A560" s="745"/>
      <c r="B560" s="191">
        <v>41023</v>
      </c>
      <c r="C560" s="748">
        <v>0.15102976439282839</v>
      </c>
      <c r="D560" s="182">
        <v>147.66999999999999</v>
      </c>
    </row>
    <row r="561" spans="1:4" s="190" customFormat="1">
      <c r="A561" s="745"/>
      <c r="B561" s="191">
        <v>41024</v>
      </c>
      <c r="C561" s="748">
        <v>0.26721271603184582</v>
      </c>
      <c r="D561" s="182">
        <v>147.75</v>
      </c>
    </row>
    <row r="562" spans="1:4" s="190" customFormat="1">
      <c r="A562" s="745"/>
      <c r="B562" s="191">
        <v>41025</v>
      </c>
      <c r="C562" s="748">
        <v>0.21291906222801496</v>
      </c>
      <c r="D562" s="182">
        <v>147.9</v>
      </c>
    </row>
    <row r="563" spans="1:4" s="190" customFormat="1">
      <c r="A563" s="745"/>
      <c r="B563" s="191">
        <v>41026</v>
      </c>
      <c r="C563" s="748">
        <v>-0.38130679899973163</v>
      </c>
      <c r="D563" s="182">
        <v>147.9</v>
      </c>
    </row>
    <row r="564" spans="1:4" s="190" customFormat="1">
      <c r="A564" s="745"/>
      <c r="B564" s="191">
        <v>41031</v>
      </c>
      <c r="C564" s="748">
        <v>4.6511625828648984E-2</v>
      </c>
      <c r="D564" s="182">
        <v>148.06</v>
      </c>
    </row>
    <row r="565" spans="1:4" s="190" customFormat="1">
      <c r="A565" s="745"/>
      <c r="B565" s="191">
        <v>41032</v>
      </c>
      <c r="C565" s="748">
        <v>-0.28120814608173239</v>
      </c>
      <c r="D565" s="182">
        <v>147.87</v>
      </c>
    </row>
    <row r="566" spans="1:4" s="190" customFormat="1">
      <c r="A566" s="745"/>
      <c r="B566" s="191">
        <v>41033</v>
      </c>
      <c r="C566" s="748">
        <v>0.13018859928170451</v>
      </c>
      <c r="D566" s="182">
        <v>147.94999999999999</v>
      </c>
    </row>
    <row r="567" spans="1:4" s="190" customFormat="1">
      <c r="A567" s="745"/>
      <c r="B567" s="191">
        <v>41036</v>
      </c>
      <c r="C567" s="748">
        <v>-0.46797785035313166</v>
      </c>
      <c r="D567" s="182">
        <v>147.85</v>
      </c>
    </row>
    <row r="568" spans="1:4" s="190" customFormat="1">
      <c r="A568" s="745"/>
      <c r="B568" s="191">
        <v>41037</v>
      </c>
      <c r="C568" s="748">
        <v>-0.45623038555877621</v>
      </c>
      <c r="D568" s="182">
        <v>147.94</v>
      </c>
    </row>
    <row r="569" spans="1:4" s="190" customFormat="1">
      <c r="A569" s="745"/>
      <c r="B569" s="191">
        <v>41039</v>
      </c>
      <c r="C569" s="748">
        <v>-2.0136868882581815E-2</v>
      </c>
      <c r="D569" s="182">
        <v>147.82</v>
      </c>
    </row>
    <row r="570" spans="1:4" s="190" customFormat="1">
      <c r="A570" s="745"/>
      <c r="B570" s="191">
        <v>41040</v>
      </c>
      <c r="C570" s="748">
        <v>-3.6367102225691048E-2</v>
      </c>
      <c r="D570" s="182">
        <v>147.87</v>
      </c>
    </row>
    <row r="571" spans="1:4" s="190" customFormat="1">
      <c r="A571" s="745"/>
      <c r="B571" s="191">
        <v>41043</v>
      </c>
      <c r="C571" s="748">
        <v>0.24350638783472303</v>
      </c>
      <c r="D571" s="182">
        <v>148</v>
      </c>
    </row>
    <row r="572" spans="1:4" s="190" customFormat="1">
      <c r="A572" s="745"/>
      <c r="B572" s="191">
        <v>41044</v>
      </c>
      <c r="C572" s="748">
        <v>2.8332197085433466E-2</v>
      </c>
      <c r="D572" s="182">
        <v>148</v>
      </c>
    </row>
    <row r="573" spans="1:4" s="190" customFormat="1">
      <c r="A573" s="745"/>
      <c r="B573" s="191">
        <v>41045</v>
      </c>
      <c r="C573" s="748">
        <v>0.27358591785735814</v>
      </c>
      <c r="D573" s="182">
        <v>147.94</v>
      </c>
    </row>
    <row r="574" spans="1:4" s="190" customFormat="1">
      <c r="A574" s="745"/>
      <c r="B574" s="191">
        <v>41046</v>
      </c>
      <c r="C574" s="748">
        <v>-0.43882652499493324</v>
      </c>
      <c r="D574" s="182">
        <v>148.03</v>
      </c>
    </row>
    <row r="575" spans="1:4" s="190" customFormat="1">
      <c r="A575" s="745"/>
      <c r="B575" s="191">
        <v>41047</v>
      </c>
      <c r="C575" s="748">
        <v>0.31300955296579908</v>
      </c>
      <c r="D575" s="182">
        <v>147.72</v>
      </c>
    </row>
    <row r="576" spans="1:4" s="190" customFormat="1">
      <c r="A576" s="745"/>
      <c r="B576" s="191">
        <v>41050</v>
      </c>
      <c r="C576" s="748">
        <v>-0.17375506928231052</v>
      </c>
      <c r="D576" s="182">
        <v>147.99</v>
      </c>
    </row>
    <row r="577" spans="1:4" s="190" customFormat="1">
      <c r="A577" s="745"/>
      <c r="B577" s="191">
        <v>41051</v>
      </c>
      <c r="C577" s="748">
        <v>-0.28295048240209703</v>
      </c>
      <c r="D577" s="182">
        <v>147.88999999999999</v>
      </c>
    </row>
    <row r="578" spans="1:4" s="190" customFormat="1">
      <c r="A578" s="745"/>
      <c r="B578" s="191">
        <v>41052</v>
      </c>
      <c r="C578" s="748">
        <v>-0.67331362697866282</v>
      </c>
      <c r="D578" s="182">
        <v>147.78</v>
      </c>
    </row>
    <row r="579" spans="1:4" s="190" customFormat="1">
      <c r="A579" s="745"/>
      <c r="B579" s="191">
        <v>41053</v>
      </c>
      <c r="C579" s="748">
        <v>-0.27260372913807479</v>
      </c>
      <c r="D579" s="182">
        <v>147.66999999999999</v>
      </c>
    </row>
    <row r="580" spans="1:4" s="190" customFormat="1">
      <c r="A580" s="745"/>
      <c r="B580" s="191">
        <v>41054</v>
      </c>
      <c r="C580" s="748">
        <v>-0.31396402456103489</v>
      </c>
      <c r="D580" s="182">
        <v>147.62</v>
      </c>
    </row>
    <row r="581" spans="1:4" s="190" customFormat="1">
      <c r="B581" s="191">
        <v>41058</v>
      </c>
      <c r="C581" s="748">
        <v>-0.37659117138078863</v>
      </c>
      <c r="D581" s="182">
        <v>147.96</v>
      </c>
    </row>
    <row r="582" spans="1:4" s="190" customFormat="1">
      <c r="A582" s="745"/>
      <c r="B582" s="191">
        <v>41059</v>
      </c>
      <c r="C582" s="748">
        <v>-0.39444184643068048</v>
      </c>
      <c r="D582" s="182">
        <v>147.91</v>
      </c>
    </row>
    <row r="583" spans="1:4" s="190" customFormat="1">
      <c r="A583" s="745"/>
      <c r="B583" s="191">
        <v>41060</v>
      </c>
      <c r="C583" s="748">
        <v>-0.16846574273715761</v>
      </c>
      <c r="D583" s="182">
        <v>148.06</v>
      </c>
    </row>
    <row r="584" spans="1:4" s="190" customFormat="1">
      <c r="A584" s="745"/>
      <c r="B584" s="191">
        <v>41061</v>
      </c>
      <c r="C584" s="748">
        <v>0.13500180374650059</v>
      </c>
      <c r="D584" s="182">
        <v>148.02000000000001</v>
      </c>
    </row>
    <row r="585" spans="1:4" s="190" customFormat="1">
      <c r="A585" s="745"/>
      <c r="B585" s="191">
        <v>41064</v>
      </c>
      <c r="C585" s="748">
        <v>0.1607906173321294</v>
      </c>
      <c r="D585" s="182">
        <v>148.76</v>
      </c>
    </row>
    <row r="586" spans="1:4" s="190" customFormat="1">
      <c r="A586" s="745"/>
      <c r="B586" s="191">
        <v>41065</v>
      </c>
      <c r="C586" s="748">
        <v>0.19219693906608853</v>
      </c>
      <c r="D586" s="182">
        <v>148.83000000000001</v>
      </c>
    </row>
    <row r="587" spans="1:4" s="190" customFormat="1">
      <c r="A587" s="745"/>
      <c r="B587" s="191">
        <v>41066</v>
      </c>
      <c r="C587" s="748">
        <v>-6.7646161885694028E-2</v>
      </c>
      <c r="D587" s="182">
        <v>148.88999999999999</v>
      </c>
    </row>
    <row r="588" spans="1:4" s="190" customFormat="1">
      <c r="A588" s="745"/>
      <c r="B588" s="191">
        <v>41067</v>
      </c>
      <c r="C588" s="748">
        <v>-0.44330092782025482</v>
      </c>
      <c r="D588" s="182">
        <v>148.63999999999999</v>
      </c>
    </row>
    <row r="589" spans="1:4" s="190" customFormat="1">
      <c r="A589" s="745"/>
      <c r="B589" s="191">
        <v>41068</v>
      </c>
      <c r="C589" s="748">
        <v>-0.28016551807513035</v>
      </c>
      <c r="D589" s="182">
        <v>148.63999999999999</v>
      </c>
    </row>
    <row r="590" spans="1:4" s="190" customFormat="1">
      <c r="A590" s="745"/>
      <c r="B590" s="191">
        <v>41071</v>
      </c>
      <c r="C590" s="748">
        <v>-0.31245939886210905</v>
      </c>
      <c r="D590" s="182">
        <v>148.69999999999999</v>
      </c>
    </row>
    <row r="591" spans="1:4" s="190" customFormat="1">
      <c r="A591" s="745"/>
      <c r="B591" s="191">
        <v>41072</v>
      </c>
      <c r="C591" s="748">
        <v>-7.1630536031992584E-2</v>
      </c>
      <c r="D591" s="182">
        <v>148.83000000000001</v>
      </c>
    </row>
    <row r="592" spans="1:4" s="190" customFormat="1">
      <c r="A592" s="745"/>
      <c r="B592" s="191">
        <v>41073</v>
      </c>
      <c r="C592" s="748">
        <v>-0.24128745348256503</v>
      </c>
      <c r="D592" s="182">
        <v>148.9</v>
      </c>
    </row>
    <row r="593" spans="1:4" s="190" customFormat="1">
      <c r="A593" s="745"/>
      <c r="B593" s="191">
        <v>41074</v>
      </c>
      <c r="C593" s="748">
        <v>3.1252375580515065E-2</v>
      </c>
      <c r="D593" s="182">
        <v>148.96</v>
      </c>
    </row>
    <row r="594" spans="1:4" s="190" customFormat="1">
      <c r="A594" s="745"/>
      <c r="B594" s="191">
        <v>41075</v>
      </c>
      <c r="C594" s="748">
        <v>-0.15506350518573991</v>
      </c>
      <c r="D594" s="182">
        <v>148.99</v>
      </c>
    </row>
    <row r="595" spans="1:4" s="190" customFormat="1">
      <c r="A595" s="745"/>
      <c r="B595" s="191">
        <v>41078</v>
      </c>
      <c r="C595" s="748">
        <v>-9.3456554375104223E-2</v>
      </c>
      <c r="D595" s="182">
        <v>148.91999999999999</v>
      </c>
    </row>
    <row r="596" spans="1:4" s="190" customFormat="1">
      <c r="A596" s="745"/>
      <c r="B596" s="191">
        <v>41079</v>
      </c>
      <c r="C596" s="748">
        <v>-3.1118885748204483E-2</v>
      </c>
      <c r="D596" s="182">
        <v>148.88</v>
      </c>
    </row>
    <row r="597" spans="1:4" s="190" customFormat="1">
      <c r="A597" s="745"/>
      <c r="B597" s="191">
        <v>41080</v>
      </c>
      <c r="C597" s="748">
        <v>-0.10749024692638921</v>
      </c>
      <c r="D597" s="182">
        <v>148.80000000000001</v>
      </c>
    </row>
    <row r="598" spans="1:4" s="190" customFormat="1">
      <c r="A598" s="745"/>
      <c r="B598" s="191">
        <v>41081</v>
      </c>
      <c r="C598" s="748">
        <v>0.28627950927956786</v>
      </c>
      <c r="D598" s="182">
        <v>148.99</v>
      </c>
    </row>
    <row r="599" spans="1:4" s="190" customFormat="1">
      <c r="A599" s="745"/>
      <c r="B599" s="191">
        <v>41082</v>
      </c>
      <c r="C599" s="748">
        <v>-1.2350269258553102</v>
      </c>
      <c r="D599" s="182">
        <v>149.16999999999999</v>
      </c>
    </row>
    <row r="600" spans="1:4" s="190" customFormat="1">
      <c r="A600" s="745"/>
      <c r="B600" s="191">
        <v>41085</v>
      </c>
      <c r="C600" s="748">
        <v>-0.1667563276774516</v>
      </c>
      <c r="D600" s="182">
        <v>149.22</v>
      </c>
    </row>
    <row r="601" spans="1:4" s="190" customFormat="1">
      <c r="A601" s="745"/>
      <c r="B601" s="191">
        <v>41086</v>
      </c>
      <c r="C601" s="748">
        <v>9.6503128042458711E-2</v>
      </c>
      <c r="D601" s="182">
        <v>149.31</v>
      </c>
    </row>
    <row r="602" spans="1:4" s="190" customFormat="1">
      <c r="A602" s="745"/>
      <c r="B602" s="191">
        <v>41087</v>
      </c>
      <c r="C602" s="748">
        <v>-0.23147987975057288</v>
      </c>
      <c r="D602" s="182">
        <v>149.32</v>
      </c>
    </row>
    <row r="603" spans="1:4" s="190" customFormat="1">
      <c r="A603" s="745"/>
      <c r="B603" s="191">
        <v>41088</v>
      </c>
      <c r="C603" s="748">
        <v>1.8740196562048561E-2</v>
      </c>
      <c r="D603" s="182">
        <v>149.16999999999999</v>
      </c>
    </row>
    <row r="604" spans="1:4" s="190" customFormat="1">
      <c r="A604" s="745"/>
      <c r="B604" s="191">
        <v>41089</v>
      </c>
      <c r="C604" s="748">
        <v>-0.10648841996496809</v>
      </c>
      <c r="D604" s="182">
        <v>149.41999999999999</v>
      </c>
    </row>
    <row r="605" spans="1:4" s="190" customFormat="1">
      <c r="A605" s="745"/>
      <c r="B605" s="191">
        <v>41092</v>
      </c>
      <c r="C605" s="748">
        <v>-0.13590239687583525</v>
      </c>
      <c r="D605" s="182">
        <v>149.29</v>
      </c>
    </row>
    <row r="606" spans="1:4" s="190" customFormat="1">
      <c r="B606" s="191">
        <v>41093</v>
      </c>
      <c r="C606" s="748">
        <v>-0.15743066308498363</v>
      </c>
      <c r="D606" s="182">
        <v>149.44999999999999</v>
      </c>
    </row>
    <row r="607" spans="1:4" s="190" customFormat="1">
      <c r="A607" s="745"/>
      <c r="B607" s="191">
        <v>41095</v>
      </c>
      <c r="C607" s="748">
        <v>0.12348695279304729</v>
      </c>
      <c r="D607" s="182">
        <v>149.57</v>
      </c>
    </row>
    <row r="608" spans="1:4" s="190" customFormat="1">
      <c r="A608" s="745"/>
      <c r="B608" s="191">
        <v>41099</v>
      </c>
      <c r="C608" s="748">
        <v>-0.94469478500685411</v>
      </c>
      <c r="D608" s="182">
        <v>149.69999999999999</v>
      </c>
    </row>
    <row r="609" spans="1:4" s="190" customFormat="1">
      <c r="A609" s="745"/>
      <c r="B609" s="191">
        <v>41100</v>
      </c>
      <c r="C609" s="748">
        <v>-5.5239516327762653E-2</v>
      </c>
      <c r="D609" s="182">
        <v>149.86000000000001</v>
      </c>
    </row>
    <row r="610" spans="1:4" s="190" customFormat="1">
      <c r="A610" s="745"/>
      <c r="B610" s="191">
        <v>41101</v>
      </c>
      <c r="C610" s="748">
        <v>-0.19167558568313856</v>
      </c>
      <c r="D610" s="182">
        <v>149.91</v>
      </c>
    </row>
    <row r="611" spans="1:4" s="190" customFormat="1">
      <c r="A611" s="745"/>
      <c r="B611" s="191">
        <v>41102</v>
      </c>
      <c r="C611" s="748">
        <v>-0.12034584304539798</v>
      </c>
      <c r="D611" s="182">
        <v>149.88999999999999</v>
      </c>
    </row>
    <row r="612" spans="1:4" s="190" customFormat="1">
      <c r="A612" s="745"/>
      <c r="B612" s="191">
        <v>41103</v>
      </c>
      <c r="C612" s="748">
        <v>7.1284718011124903E-2</v>
      </c>
      <c r="D612" s="182">
        <v>149.86000000000001</v>
      </c>
    </row>
    <row r="613" spans="1:4" s="190" customFormat="1">
      <c r="A613" s="745"/>
      <c r="B613" s="191">
        <v>41106</v>
      </c>
      <c r="C613" s="748">
        <v>-0.30948412531725222</v>
      </c>
      <c r="D613" s="182">
        <v>149.94999999999999</v>
      </c>
    </row>
    <row r="614" spans="1:4" s="190" customFormat="1">
      <c r="A614" s="745"/>
      <c r="B614" s="191">
        <v>41107</v>
      </c>
      <c r="C614" s="748">
        <v>-0.27299072281416781</v>
      </c>
      <c r="D614" s="182">
        <v>149.88999999999999</v>
      </c>
    </row>
    <row r="615" spans="1:4" s="190" customFormat="1">
      <c r="A615" s="745"/>
      <c r="B615" s="191">
        <v>41108</v>
      </c>
      <c r="C615" s="748">
        <v>-0.12991966081200049</v>
      </c>
      <c r="D615" s="182">
        <v>149.66</v>
      </c>
    </row>
    <row r="616" spans="1:4" s="190" customFormat="1">
      <c r="A616" s="745"/>
      <c r="B616" s="191">
        <v>41109</v>
      </c>
      <c r="C616" s="748">
        <v>-0.30174701186785191</v>
      </c>
      <c r="D616" s="182">
        <v>149.56</v>
      </c>
    </row>
    <row r="617" spans="1:4" s="190" customFormat="1">
      <c r="A617" s="745"/>
      <c r="B617" s="191">
        <v>41110</v>
      </c>
      <c r="C617" s="748">
        <v>0.3257843215712759</v>
      </c>
      <c r="D617" s="182">
        <v>149.51</v>
      </c>
    </row>
    <row r="618" spans="1:4" s="190" customFormat="1">
      <c r="A618" s="745"/>
      <c r="B618" s="191">
        <v>41113</v>
      </c>
      <c r="C618" s="748">
        <v>0.20868860907030751</v>
      </c>
      <c r="D618" s="182">
        <v>149.74</v>
      </c>
    </row>
    <row r="619" spans="1:4" s="190" customFormat="1">
      <c r="A619" s="745"/>
      <c r="B619" s="191">
        <v>41114</v>
      </c>
      <c r="C619" s="748">
        <v>6.3367377197114771E-2</v>
      </c>
      <c r="D619" s="182">
        <v>149.91999999999999</v>
      </c>
    </row>
    <row r="620" spans="1:4" s="190" customFormat="1">
      <c r="A620" s="745"/>
      <c r="B620" s="191">
        <v>41115</v>
      </c>
      <c r="C620" s="748">
        <v>8.7366939316486911E-2</v>
      </c>
      <c r="D620" s="182">
        <v>150.03</v>
      </c>
    </row>
    <row r="621" spans="1:4" s="190" customFormat="1">
      <c r="A621" s="745"/>
      <c r="B621" s="191">
        <v>41116</v>
      </c>
      <c r="C621" s="748">
        <v>3.944100269168016E-2</v>
      </c>
      <c r="D621" s="182">
        <v>150.03</v>
      </c>
    </row>
    <row r="622" spans="1:4" s="190" customFormat="1">
      <c r="A622" s="745"/>
      <c r="B622" s="191">
        <v>41117</v>
      </c>
      <c r="C622" s="748">
        <v>-0.48260529546293174</v>
      </c>
      <c r="D622" s="182">
        <v>149.93</v>
      </c>
    </row>
    <row r="623" spans="1:4" s="190" customFormat="1">
      <c r="A623" s="745"/>
      <c r="B623" s="191">
        <v>41120</v>
      </c>
      <c r="C623" s="748">
        <v>8.8885264835312755E-2</v>
      </c>
      <c r="D623" s="182">
        <v>149.93</v>
      </c>
    </row>
    <row r="624" spans="1:4" s="190" customFormat="1">
      <c r="A624" s="745"/>
      <c r="B624" s="191">
        <v>41121</v>
      </c>
      <c r="C624" s="748">
        <v>0.31532216232882909</v>
      </c>
      <c r="D624" s="182">
        <v>150.01</v>
      </c>
    </row>
    <row r="625" spans="1:4" s="190" customFormat="1">
      <c r="A625" s="745"/>
      <c r="B625" s="191">
        <v>41122</v>
      </c>
      <c r="C625" s="748">
        <v>-0.46574502274029622</v>
      </c>
      <c r="D625" s="182">
        <v>150.08000000000001</v>
      </c>
    </row>
    <row r="626" spans="1:4" s="190" customFormat="1">
      <c r="A626" s="745"/>
      <c r="B626" s="191">
        <v>41123</v>
      </c>
      <c r="C626" s="748">
        <v>5.1013145876541682E-2</v>
      </c>
      <c r="D626" s="182">
        <v>150.15</v>
      </c>
    </row>
    <row r="627" spans="1:4" s="190" customFormat="1">
      <c r="A627" s="745"/>
      <c r="B627" s="191">
        <v>41124</v>
      </c>
      <c r="C627" s="748">
        <v>-0.67689783792341507</v>
      </c>
      <c r="D627" s="182">
        <v>150.22</v>
      </c>
    </row>
    <row r="628" spans="1:4" s="190" customFormat="1">
      <c r="A628" s="745"/>
      <c r="B628" s="191">
        <v>41127</v>
      </c>
      <c r="C628" s="748">
        <v>-0.64999072108480815</v>
      </c>
      <c r="D628" s="182">
        <v>150.13999999999999</v>
      </c>
    </row>
    <row r="629" spans="1:4" s="190" customFormat="1">
      <c r="A629" s="745"/>
      <c r="B629" s="191">
        <v>41128</v>
      </c>
      <c r="C629" s="748">
        <v>-0.11392270315875024</v>
      </c>
      <c r="D629" s="182">
        <v>150.05000000000001</v>
      </c>
    </row>
    <row r="630" spans="1:4" s="190" customFormat="1">
      <c r="A630" s="745"/>
      <c r="B630" s="191">
        <v>41129</v>
      </c>
      <c r="C630" s="748">
        <v>0.48274758196967738</v>
      </c>
      <c r="D630" s="182">
        <v>150.09</v>
      </c>
    </row>
    <row r="631" spans="1:4" s="190" customFormat="1">
      <c r="A631" s="745"/>
      <c r="B631" s="191">
        <v>41130</v>
      </c>
      <c r="C631" s="748">
        <v>-0.44642129223150995</v>
      </c>
      <c r="D631" s="182">
        <v>149.94999999999999</v>
      </c>
    </row>
    <row r="632" spans="1:4" s="190" customFormat="1">
      <c r="A632" s="745"/>
      <c r="B632" s="191">
        <v>41131</v>
      </c>
      <c r="C632" s="748">
        <v>-0.68996691362631624</v>
      </c>
      <c r="D632" s="182">
        <v>149.71</v>
      </c>
    </row>
    <row r="633" spans="1:4" s="190" customFormat="1">
      <c r="A633" s="745"/>
      <c r="B633" s="191">
        <v>41134</v>
      </c>
      <c r="C633" s="748">
        <v>-0.12019018341276516</v>
      </c>
      <c r="D633" s="182">
        <v>149.63999999999999</v>
      </c>
    </row>
    <row r="634" spans="1:4" s="190" customFormat="1">
      <c r="A634" s="745"/>
      <c r="B634" s="191">
        <v>41135</v>
      </c>
      <c r="C634" s="748">
        <v>-0.28762598827743591</v>
      </c>
      <c r="D634" s="182">
        <v>149.41999999999999</v>
      </c>
    </row>
    <row r="635" spans="1:4" s="190" customFormat="1">
      <c r="A635" s="745"/>
      <c r="B635" s="191">
        <v>41136</v>
      </c>
      <c r="C635" s="748">
        <v>-7.064568096851135E-3</v>
      </c>
      <c r="D635" s="182">
        <v>149.22</v>
      </c>
    </row>
    <row r="636" spans="1:4" s="190" customFormat="1">
      <c r="A636" s="745"/>
      <c r="B636" s="191">
        <v>41137</v>
      </c>
      <c r="C636" s="748">
        <v>-0.14955867851611415</v>
      </c>
      <c r="D636" s="182">
        <v>149.22</v>
      </c>
    </row>
    <row r="637" spans="1:4" s="190" customFormat="1">
      <c r="A637" s="745"/>
      <c r="B637" s="191">
        <v>41138</v>
      </c>
      <c r="C637" s="748">
        <v>0.14215857873601945</v>
      </c>
      <c r="D637" s="182">
        <v>149.18</v>
      </c>
    </row>
    <row r="638" spans="1:4" s="190" customFormat="1">
      <c r="A638" s="745"/>
      <c r="B638" s="191">
        <v>41141</v>
      </c>
      <c r="C638" s="748">
        <v>0.46356813942053809</v>
      </c>
      <c r="D638" s="182">
        <v>149.22</v>
      </c>
    </row>
    <row r="639" spans="1:4" s="190" customFormat="1">
      <c r="A639" s="745"/>
      <c r="B639" s="191">
        <v>41142</v>
      </c>
      <c r="C639" s="748">
        <v>5.6073484735118306E-2</v>
      </c>
      <c r="D639" s="182">
        <v>149.35</v>
      </c>
    </row>
    <row r="640" spans="1:4" s="190" customFormat="1">
      <c r="A640" s="745"/>
      <c r="B640" s="191">
        <v>41143</v>
      </c>
      <c r="C640" s="748">
        <v>-0.56037048306586468</v>
      </c>
      <c r="D640" s="182">
        <v>149.11000000000001</v>
      </c>
    </row>
    <row r="641" spans="1:4" s="190" customFormat="1">
      <c r="A641" s="745"/>
      <c r="B641" s="191">
        <v>41144</v>
      </c>
      <c r="C641" s="748">
        <v>-0.8896888338879082</v>
      </c>
      <c r="D641" s="182">
        <v>148.99</v>
      </c>
    </row>
    <row r="642" spans="1:4" s="190" customFormat="1">
      <c r="A642" s="745"/>
      <c r="B642" s="191">
        <v>41145</v>
      </c>
      <c r="C642" s="748">
        <v>2.0273917266432545E-2</v>
      </c>
      <c r="D642" s="182">
        <v>148.86000000000001</v>
      </c>
    </row>
    <row r="643" spans="1:4" s="190" customFormat="1">
      <c r="A643" s="745"/>
      <c r="B643" s="191">
        <v>41148</v>
      </c>
      <c r="C643" s="748">
        <v>-0.41520857253401044</v>
      </c>
      <c r="D643" s="182">
        <v>148.86000000000001</v>
      </c>
    </row>
    <row r="644" spans="1:4" s="190" customFormat="1">
      <c r="A644" s="745"/>
      <c r="B644" s="191">
        <v>41149</v>
      </c>
      <c r="C644" s="748">
        <v>0.1607445364126017</v>
      </c>
      <c r="D644" s="182">
        <v>148.93</v>
      </c>
    </row>
    <row r="645" spans="1:4" s="190" customFormat="1">
      <c r="B645" s="191">
        <v>41150</v>
      </c>
      <c r="C645" s="748">
        <v>6.5863325063811429E-2</v>
      </c>
      <c r="D645" s="182">
        <v>149.41</v>
      </c>
    </row>
    <row r="646" spans="1:4" s="190" customFormat="1">
      <c r="A646" s="745"/>
      <c r="B646" s="191">
        <v>41152</v>
      </c>
      <c r="C646" s="748">
        <v>-0.26141876658932678</v>
      </c>
      <c r="D646" s="182">
        <v>149.57</v>
      </c>
    </row>
    <row r="647" spans="1:4" s="190" customFormat="1">
      <c r="A647" s="745"/>
      <c r="B647" s="191">
        <v>41156</v>
      </c>
      <c r="C647" s="748">
        <v>-0.24450817686181062</v>
      </c>
      <c r="D647" s="182">
        <v>149.55000000000001</v>
      </c>
    </row>
    <row r="648" spans="1:4" s="190" customFormat="1">
      <c r="A648" s="745"/>
      <c r="B648" s="191">
        <v>41157</v>
      </c>
      <c r="C648" s="748">
        <v>-0.66820421910414396</v>
      </c>
      <c r="D648" s="182">
        <v>149.34</v>
      </c>
    </row>
    <row r="649" spans="1:4" s="190" customFormat="1">
      <c r="B649" s="191">
        <v>41158</v>
      </c>
      <c r="C649" s="748">
        <v>-0.3808981872139216</v>
      </c>
      <c r="D649" s="182">
        <v>149.55000000000001</v>
      </c>
    </row>
    <row r="650" spans="1:4" s="190" customFormat="1">
      <c r="A650" s="745"/>
      <c r="B650" s="191">
        <v>41159</v>
      </c>
      <c r="C650" s="748">
        <v>-0.10375256568027638</v>
      </c>
      <c r="D650" s="182">
        <v>149.49</v>
      </c>
    </row>
    <row r="651" spans="1:4" s="190" customFormat="1">
      <c r="A651" s="745"/>
      <c r="B651" s="191">
        <v>41162</v>
      </c>
      <c r="C651" s="748">
        <v>-0.11805193587856627</v>
      </c>
      <c r="D651" s="182">
        <v>149.59</v>
      </c>
    </row>
    <row r="652" spans="1:4" s="190" customFormat="1">
      <c r="A652" s="745"/>
      <c r="B652" s="191">
        <v>41163</v>
      </c>
      <c r="C652" s="748">
        <v>-0.14930534616417535</v>
      </c>
      <c r="D652" s="182">
        <v>149.62</v>
      </c>
    </row>
    <row r="653" spans="1:4" s="190" customFormat="1">
      <c r="A653" s="745"/>
      <c r="B653" s="191">
        <v>41164</v>
      </c>
      <c r="C653" s="748">
        <v>-0.11063156962805132</v>
      </c>
      <c r="D653" s="182">
        <v>149.82</v>
      </c>
    </row>
    <row r="654" spans="1:4" s="190" customFormat="1">
      <c r="A654" s="745"/>
      <c r="B654" s="191">
        <v>41165</v>
      </c>
      <c r="C654" s="748">
        <v>-0.10330916618980898</v>
      </c>
      <c r="D654" s="182">
        <v>149.93</v>
      </c>
    </row>
    <row r="655" spans="1:4" s="190" customFormat="1">
      <c r="A655" s="745"/>
      <c r="B655" s="191">
        <v>41166</v>
      </c>
      <c r="C655" s="748">
        <v>-0.70702079974187215</v>
      </c>
      <c r="D655" s="182">
        <v>149.88</v>
      </c>
    </row>
    <row r="656" spans="1:4" s="190" customFormat="1">
      <c r="A656" s="745"/>
      <c r="B656" s="191">
        <v>41169</v>
      </c>
      <c r="C656" s="748">
        <v>-0.20177898582463238</v>
      </c>
      <c r="D656" s="182">
        <v>149.76</v>
      </c>
    </row>
    <row r="657" spans="1:20">
      <c r="A657" s="745"/>
      <c r="B657" s="191">
        <v>41170</v>
      </c>
      <c r="C657" s="748">
        <v>3.1310596953738556E-2</v>
      </c>
      <c r="D657" s="182">
        <v>149.69999999999999</v>
      </c>
    </row>
    <row r="658" spans="1:20">
      <c r="A658" s="745"/>
      <c r="B658" s="191">
        <v>41171</v>
      </c>
      <c r="C658" s="748">
        <v>-0.39455958546638836</v>
      </c>
      <c r="D658" s="182">
        <v>149.91</v>
      </c>
    </row>
    <row r="659" spans="1:20">
      <c r="A659" s="745"/>
      <c r="B659" s="191">
        <v>41172</v>
      </c>
      <c r="C659" s="748">
        <v>-8.2949024691227266E-2</v>
      </c>
      <c r="D659" s="182">
        <v>149.80000000000001</v>
      </c>
    </row>
    <row r="660" spans="1:20">
      <c r="A660" s="745"/>
      <c r="B660" s="191">
        <v>41173</v>
      </c>
      <c r="C660" s="748">
        <v>0.1427479573697033</v>
      </c>
      <c r="D660" s="182">
        <v>150.05000000000001</v>
      </c>
    </row>
    <row r="661" spans="1:20">
      <c r="A661" s="745"/>
      <c r="B661" s="191">
        <v>41176</v>
      </c>
      <c r="C661" s="748">
        <v>-0.12970539330299422</v>
      </c>
      <c r="D661" s="182">
        <v>150.12</v>
      </c>
    </row>
    <row r="662" spans="1:20">
      <c r="A662" s="745"/>
      <c r="B662" s="191">
        <v>41177</v>
      </c>
      <c r="C662" s="748">
        <v>-4.4807199053179717E-2</v>
      </c>
      <c r="D662" s="182">
        <v>150.01</v>
      </c>
    </row>
    <row r="663" spans="1:20">
      <c r="A663" s="745"/>
      <c r="B663" s="191">
        <v>41178</v>
      </c>
      <c r="C663" s="748">
        <v>-0.24929064182803287</v>
      </c>
      <c r="D663" s="182">
        <v>150.15</v>
      </c>
    </row>
    <row r="664" spans="1:20">
      <c r="A664" s="745"/>
      <c r="B664" s="191">
        <v>41179</v>
      </c>
      <c r="C664" s="748">
        <v>3.0784905604599115E-2</v>
      </c>
      <c r="D664" s="182">
        <v>150.01</v>
      </c>
    </row>
    <row r="665" spans="1:20">
      <c r="A665" s="745"/>
      <c r="B665" s="191">
        <v>41180</v>
      </c>
      <c r="C665" s="748">
        <v>-9.5452791181890123E-2</v>
      </c>
      <c r="D665" s="182">
        <v>149.86000000000001</v>
      </c>
    </row>
    <row r="666" spans="1:20">
      <c r="A666" s="745"/>
    </row>
    <row r="667" spans="1:20">
      <c r="A667" s="745"/>
    </row>
    <row r="668" spans="1:20">
      <c r="A668" s="745"/>
    </row>
    <row r="669" spans="1:20" s="128" customFormat="1">
      <c r="A669" s="190"/>
      <c r="E669" s="190"/>
      <c r="F669" s="109"/>
      <c r="G669" s="746"/>
      <c r="H669" s="195"/>
      <c r="I669" s="190"/>
      <c r="J669" s="190"/>
      <c r="K669" s="190"/>
      <c r="L669" s="190"/>
      <c r="M669" s="190"/>
      <c r="N669" s="190"/>
      <c r="O669" s="190"/>
      <c r="P669" s="190"/>
      <c r="Q669" s="190"/>
      <c r="R669" s="190"/>
      <c r="S669" s="190"/>
      <c r="T669" s="190"/>
    </row>
    <row r="670" spans="1:20" s="128" customFormat="1">
      <c r="A670" s="190"/>
      <c r="E670" s="190"/>
      <c r="F670" s="109"/>
      <c r="G670" s="746"/>
      <c r="H670" s="195"/>
      <c r="I670" s="190"/>
      <c r="J670" s="190"/>
      <c r="K670" s="190"/>
      <c r="L670" s="190"/>
      <c r="M670" s="190"/>
      <c r="N670" s="190"/>
      <c r="O670" s="190"/>
      <c r="P670" s="190"/>
      <c r="Q670" s="190"/>
      <c r="R670" s="190"/>
      <c r="S670" s="190"/>
      <c r="T670" s="190"/>
    </row>
    <row r="671" spans="1:20" s="128" customFormat="1">
      <c r="A671" s="190"/>
      <c r="E671" s="190"/>
      <c r="F671" s="109"/>
      <c r="G671" s="746"/>
      <c r="H671" s="195"/>
      <c r="I671" s="190"/>
      <c r="J671" s="190"/>
      <c r="K671" s="190"/>
      <c r="L671" s="190"/>
      <c r="M671" s="190"/>
      <c r="N671" s="190"/>
      <c r="O671" s="190"/>
      <c r="P671" s="190"/>
      <c r="Q671" s="190"/>
      <c r="R671" s="190"/>
      <c r="S671" s="190"/>
      <c r="T671" s="190"/>
    </row>
    <row r="672" spans="1:20" s="128" customFormat="1">
      <c r="A672" s="190"/>
      <c r="E672" s="190"/>
      <c r="F672" s="109"/>
      <c r="G672" s="746"/>
      <c r="H672" s="195"/>
      <c r="I672" s="190"/>
      <c r="J672" s="190"/>
      <c r="K672" s="190"/>
      <c r="L672" s="190"/>
      <c r="M672" s="190"/>
      <c r="N672" s="190"/>
      <c r="O672" s="190"/>
      <c r="P672" s="190"/>
      <c r="Q672" s="190"/>
      <c r="R672" s="190"/>
      <c r="S672" s="190"/>
      <c r="T672" s="190"/>
    </row>
    <row r="673" spans="1:20" s="128" customFormat="1">
      <c r="A673" s="190"/>
      <c r="E673" s="190"/>
      <c r="F673" s="109"/>
      <c r="G673" s="746"/>
      <c r="H673" s="195"/>
      <c r="I673" s="190"/>
      <c r="J673" s="190"/>
      <c r="K673" s="190"/>
      <c r="L673" s="190"/>
      <c r="M673" s="190"/>
      <c r="N673" s="190"/>
      <c r="O673" s="190"/>
      <c r="P673" s="190"/>
      <c r="Q673" s="190"/>
      <c r="R673" s="190"/>
      <c r="S673" s="190"/>
      <c r="T673" s="190"/>
    </row>
    <row r="674" spans="1:20" s="128" customFormat="1">
      <c r="A674" s="190"/>
      <c r="E674" s="190"/>
      <c r="F674" s="747"/>
      <c r="G674" s="746"/>
      <c r="H674" s="195"/>
      <c r="I674" s="190"/>
      <c r="J674" s="190"/>
      <c r="K674" s="190"/>
      <c r="L674" s="190"/>
      <c r="M674" s="190"/>
      <c r="N674" s="190"/>
      <c r="O674" s="190"/>
      <c r="P674" s="190"/>
      <c r="Q674" s="190"/>
      <c r="R674" s="190"/>
      <c r="S674" s="190"/>
      <c r="T674" s="190"/>
    </row>
    <row r="675" spans="1:20" s="128" customFormat="1">
      <c r="A675" s="190"/>
      <c r="E675" s="190"/>
      <c r="F675" s="109"/>
      <c r="G675" s="746"/>
      <c r="H675" s="195"/>
      <c r="I675" s="190"/>
      <c r="J675" s="190"/>
      <c r="K675" s="190"/>
      <c r="L675" s="190"/>
      <c r="M675" s="190"/>
      <c r="N675" s="190"/>
      <c r="O675" s="190"/>
      <c r="P675" s="190"/>
      <c r="Q675" s="190"/>
      <c r="R675" s="190"/>
      <c r="S675" s="190"/>
      <c r="T675" s="190"/>
    </row>
    <row r="676" spans="1:20" s="128" customFormat="1">
      <c r="A676" s="190"/>
      <c r="E676" s="190"/>
      <c r="F676" s="109"/>
      <c r="G676" s="746"/>
      <c r="H676" s="195"/>
      <c r="I676" s="190"/>
      <c r="J676" s="190"/>
      <c r="K676" s="190"/>
      <c r="L676" s="190"/>
      <c r="M676" s="190"/>
      <c r="N676" s="190"/>
      <c r="O676" s="190"/>
      <c r="P676" s="190"/>
      <c r="Q676" s="190"/>
      <c r="R676" s="190"/>
      <c r="S676" s="190"/>
      <c r="T676" s="190"/>
    </row>
    <row r="677" spans="1:20" s="128" customFormat="1">
      <c r="A677" s="190"/>
      <c r="E677" s="190"/>
      <c r="F677" s="109"/>
      <c r="G677" s="746"/>
      <c r="H677" s="195"/>
      <c r="I677" s="190"/>
      <c r="J677" s="190"/>
      <c r="K677" s="190"/>
      <c r="L677" s="190"/>
      <c r="M677" s="190"/>
      <c r="N677" s="190"/>
      <c r="O677" s="190"/>
      <c r="P677" s="190"/>
      <c r="Q677" s="190"/>
      <c r="R677" s="190"/>
      <c r="S677" s="190"/>
      <c r="T677" s="190"/>
    </row>
    <row r="678" spans="1:20" s="128" customFormat="1">
      <c r="A678" s="190"/>
      <c r="E678" s="190"/>
      <c r="F678" s="109"/>
      <c r="G678" s="746"/>
      <c r="H678" s="195"/>
      <c r="I678" s="190"/>
      <c r="J678" s="190"/>
      <c r="K678" s="190"/>
      <c r="L678" s="190"/>
      <c r="M678" s="190"/>
      <c r="N678" s="190"/>
      <c r="O678" s="190"/>
      <c r="P678" s="190"/>
      <c r="Q678" s="190"/>
      <c r="R678" s="190"/>
      <c r="S678" s="190"/>
      <c r="T678" s="190"/>
    </row>
    <row r="679" spans="1:20" s="128" customFormat="1">
      <c r="A679" s="190"/>
      <c r="E679" s="190"/>
      <c r="F679" s="109"/>
      <c r="G679" s="746"/>
      <c r="H679" s="195"/>
      <c r="I679" s="190"/>
      <c r="J679" s="190"/>
      <c r="K679" s="190"/>
      <c r="L679" s="190"/>
      <c r="M679" s="190"/>
      <c r="N679" s="190"/>
      <c r="O679" s="190"/>
      <c r="P679" s="190"/>
      <c r="Q679" s="190"/>
      <c r="R679" s="190"/>
      <c r="S679" s="190"/>
      <c r="T679" s="190"/>
    </row>
    <row r="680" spans="1:20" s="128" customFormat="1">
      <c r="A680" s="190"/>
      <c r="E680" s="190"/>
      <c r="F680" s="109"/>
      <c r="G680" s="746"/>
      <c r="H680" s="195"/>
      <c r="I680" s="190"/>
      <c r="J680" s="190"/>
      <c r="K680" s="190"/>
      <c r="L680" s="190"/>
      <c r="M680" s="190"/>
      <c r="N680" s="190"/>
      <c r="O680" s="190"/>
      <c r="P680" s="190"/>
      <c r="Q680" s="190"/>
      <c r="R680" s="190"/>
      <c r="S680" s="190"/>
      <c r="T680" s="190"/>
    </row>
    <row r="681" spans="1:20" s="128" customFormat="1">
      <c r="A681" s="190"/>
      <c r="E681" s="190"/>
      <c r="F681" s="109"/>
      <c r="G681" s="746"/>
      <c r="H681" s="195"/>
      <c r="I681" s="190"/>
      <c r="J681" s="190"/>
      <c r="K681" s="190"/>
      <c r="L681" s="190"/>
      <c r="M681" s="190"/>
      <c r="N681" s="190"/>
      <c r="O681" s="190"/>
      <c r="P681" s="190"/>
      <c r="Q681" s="190"/>
      <c r="R681" s="190"/>
      <c r="S681" s="190"/>
      <c r="T681" s="190"/>
    </row>
    <row r="682" spans="1:20" s="128" customFormat="1">
      <c r="A682" s="190"/>
      <c r="E682" s="190"/>
      <c r="F682" s="109"/>
      <c r="G682" s="746"/>
      <c r="H682" s="195"/>
      <c r="I682" s="190"/>
      <c r="J682" s="190"/>
      <c r="K682" s="190"/>
      <c r="L682" s="190"/>
      <c r="M682" s="190"/>
      <c r="N682" s="190"/>
      <c r="O682" s="190"/>
      <c r="P682" s="190"/>
      <c r="Q682" s="190"/>
      <c r="R682" s="190"/>
      <c r="S682" s="190"/>
      <c r="T682" s="190"/>
    </row>
    <row r="683" spans="1:20" s="128" customFormat="1">
      <c r="A683" s="190"/>
      <c r="E683" s="190"/>
      <c r="F683" s="109"/>
      <c r="G683" s="746"/>
      <c r="H683" s="195"/>
      <c r="I683" s="190"/>
      <c r="J683" s="190"/>
      <c r="K683" s="190"/>
      <c r="L683" s="190"/>
      <c r="M683" s="190"/>
      <c r="N683" s="190"/>
      <c r="O683" s="190"/>
      <c r="P683" s="190"/>
      <c r="Q683" s="190"/>
      <c r="R683" s="190"/>
      <c r="S683" s="190"/>
      <c r="T683" s="190"/>
    </row>
    <row r="684" spans="1:20" s="128" customFormat="1">
      <c r="A684" s="190"/>
      <c r="E684" s="190"/>
      <c r="F684" s="109"/>
      <c r="G684" s="746"/>
      <c r="H684" s="195"/>
      <c r="I684" s="190"/>
      <c r="J684" s="190"/>
      <c r="K684" s="190"/>
      <c r="L684" s="190"/>
      <c r="M684" s="190"/>
      <c r="N684" s="190"/>
      <c r="O684" s="190"/>
      <c r="P684" s="190"/>
      <c r="Q684" s="190"/>
      <c r="R684" s="190"/>
      <c r="S684" s="190"/>
      <c r="T684" s="190"/>
    </row>
    <row r="685" spans="1:20" s="128" customFormat="1">
      <c r="A685" s="190"/>
      <c r="E685" s="190"/>
      <c r="F685" s="109"/>
      <c r="G685" s="746"/>
      <c r="H685" s="195"/>
      <c r="I685" s="190"/>
      <c r="J685" s="190"/>
      <c r="K685" s="190"/>
      <c r="L685" s="190"/>
      <c r="M685" s="190"/>
      <c r="N685" s="190"/>
      <c r="O685" s="190"/>
      <c r="P685" s="190"/>
      <c r="Q685" s="190"/>
      <c r="R685" s="190"/>
      <c r="S685" s="190"/>
      <c r="T685" s="190"/>
    </row>
    <row r="686" spans="1:20" s="128" customFormat="1">
      <c r="A686" s="190"/>
      <c r="E686" s="190"/>
      <c r="F686" s="109"/>
      <c r="G686" s="746"/>
      <c r="H686" s="195"/>
      <c r="I686" s="190"/>
      <c r="J686" s="190"/>
      <c r="K686" s="190"/>
      <c r="L686" s="190"/>
      <c r="M686" s="190"/>
      <c r="N686" s="190"/>
      <c r="O686" s="190"/>
      <c r="P686" s="190"/>
      <c r="Q686" s="190"/>
      <c r="R686" s="190"/>
      <c r="S686" s="190"/>
      <c r="T686" s="190"/>
    </row>
    <row r="687" spans="1:20" s="128" customFormat="1">
      <c r="A687" s="190"/>
      <c r="E687" s="190"/>
      <c r="F687" s="109"/>
      <c r="G687" s="746"/>
      <c r="H687" s="195"/>
      <c r="I687" s="190"/>
      <c r="J687" s="190"/>
      <c r="K687" s="190"/>
      <c r="L687" s="190"/>
      <c r="M687" s="190"/>
      <c r="N687" s="190"/>
      <c r="O687" s="190"/>
      <c r="P687" s="190"/>
      <c r="Q687" s="190"/>
      <c r="R687" s="190"/>
      <c r="S687" s="190"/>
      <c r="T687" s="190"/>
    </row>
    <row r="688" spans="1:20" s="128" customFormat="1">
      <c r="A688" s="190"/>
      <c r="E688" s="190"/>
      <c r="F688" s="109"/>
      <c r="G688" s="746"/>
      <c r="H688" s="195"/>
      <c r="I688" s="190"/>
      <c r="J688" s="190"/>
      <c r="K688" s="190"/>
      <c r="L688" s="190"/>
      <c r="M688" s="190"/>
      <c r="N688" s="190"/>
      <c r="O688" s="190"/>
      <c r="P688" s="190"/>
      <c r="Q688" s="190"/>
      <c r="R688" s="190"/>
      <c r="S688" s="190"/>
      <c r="T688" s="190"/>
    </row>
    <row r="689" spans="1:20" s="128" customFormat="1">
      <c r="A689" s="190"/>
      <c r="E689" s="190"/>
      <c r="F689" s="109"/>
      <c r="G689" s="746"/>
      <c r="H689" s="195"/>
      <c r="I689" s="190"/>
      <c r="J689" s="190"/>
      <c r="K689" s="190"/>
      <c r="L689" s="190"/>
      <c r="M689" s="190"/>
      <c r="N689" s="190"/>
      <c r="O689" s="190"/>
      <c r="P689" s="190"/>
      <c r="Q689" s="190"/>
      <c r="R689" s="190"/>
      <c r="S689" s="190"/>
      <c r="T689" s="190"/>
    </row>
    <row r="690" spans="1:20" s="128" customFormat="1">
      <c r="A690" s="190"/>
      <c r="E690" s="190"/>
      <c r="F690" s="195"/>
      <c r="G690" s="195"/>
      <c r="H690" s="195"/>
      <c r="I690" s="190"/>
      <c r="J690" s="190"/>
      <c r="K690" s="190"/>
      <c r="L690" s="190"/>
      <c r="M690" s="190"/>
      <c r="N690" s="190"/>
      <c r="O690" s="190"/>
      <c r="P690" s="190"/>
      <c r="Q690" s="190"/>
      <c r="R690" s="190"/>
      <c r="S690" s="190"/>
      <c r="T690" s="190"/>
    </row>
    <row r="691" spans="1:20" s="128" customFormat="1">
      <c r="A691" s="190"/>
      <c r="E691" s="190"/>
      <c r="F691" s="190"/>
      <c r="G691" s="190"/>
      <c r="H691" s="190"/>
      <c r="I691" s="190"/>
      <c r="J691" s="190"/>
      <c r="K691" s="190"/>
      <c r="L691" s="190"/>
      <c r="M691" s="190"/>
      <c r="N691" s="190"/>
      <c r="O691" s="190"/>
      <c r="P691" s="190"/>
      <c r="Q691" s="190"/>
      <c r="R691" s="190"/>
      <c r="S691" s="190"/>
      <c r="T691" s="190"/>
    </row>
    <row r="692" spans="1:20" s="128" customFormat="1">
      <c r="A692" s="190"/>
      <c r="E692" s="190"/>
      <c r="F692" s="190"/>
      <c r="G692" s="190"/>
      <c r="H692" s="190"/>
      <c r="I692" s="190"/>
      <c r="J692" s="190"/>
      <c r="K692" s="190"/>
      <c r="L692" s="190"/>
      <c r="M692" s="190"/>
      <c r="N692" s="190"/>
      <c r="O692" s="190"/>
      <c r="P692" s="190"/>
      <c r="Q692" s="190"/>
      <c r="R692" s="190"/>
      <c r="S692" s="190"/>
      <c r="T692" s="190"/>
    </row>
    <row r="693" spans="1:20" s="128" customFormat="1">
      <c r="A693" s="190"/>
      <c r="E693" s="190"/>
      <c r="F693" s="190"/>
      <c r="G693" s="190"/>
      <c r="H693" s="190"/>
      <c r="I693" s="190"/>
      <c r="J693" s="190"/>
      <c r="K693" s="190"/>
      <c r="L693" s="190"/>
      <c r="M693" s="190"/>
      <c r="N693" s="190"/>
      <c r="O693" s="190"/>
      <c r="P693" s="190"/>
      <c r="Q693" s="190"/>
      <c r="R693" s="190"/>
      <c r="S693" s="190"/>
      <c r="T693" s="190"/>
    </row>
    <row r="694" spans="1:20" s="128" customFormat="1">
      <c r="A694" s="190"/>
      <c r="E694" s="190"/>
      <c r="F694" s="190"/>
      <c r="G694" s="190"/>
      <c r="H694" s="190"/>
      <c r="I694" s="190"/>
      <c r="J694" s="190"/>
      <c r="K694" s="190"/>
      <c r="L694" s="190"/>
      <c r="M694" s="190"/>
      <c r="N694" s="190"/>
      <c r="O694" s="190"/>
      <c r="P694" s="190"/>
      <c r="Q694" s="190"/>
      <c r="R694" s="190"/>
      <c r="S694" s="190"/>
      <c r="T694" s="190"/>
    </row>
    <row r="695" spans="1:20" s="128" customFormat="1">
      <c r="A695" s="190"/>
      <c r="E695" s="190"/>
      <c r="F695" s="190"/>
      <c r="G695" s="190"/>
      <c r="H695" s="190"/>
      <c r="I695" s="190"/>
      <c r="J695" s="190"/>
      <c r="K695" s="190"/>
      <c r="L695" s="190"/>
      <c r="M695" s="190"/>
      <c r="N695" s="190"/>
      <c r="O695" s="190"/>
      <c r="P695" s="190"/>
      <c r="Q695" s="190"/>
      <c r="R695" s="190"/>
      <c r="S695" s="190"/>
      <c r="T695" s="190"/>
    </row>
    <row r="696" spans="1:20" s="128" customFormat="1">
      <c r="A696" s="190"/>
      <c r="E696" s="190"/>
      <c r="F696" s="190"/>
      <c r="G696" s="190"/>
      <c r="H696" s="190"/>
      <c r="I696" s="190"/>
      <c r="J696" s="190"/>
      <c r="K696" s="190"/>
      <c r="L696" s="190"/>
      <c r="M696" s="190"/>
      <c r="N696" s="190"/>
      <c r="O696" s="190"/>
      <c r="P696" s="190"/>
      <c r="Q696" s="190"/>
      <c r="R696" s="190"/>
      <c r="S696" s="190"/>
      <c r="T696" s="190"/>
    </row>
    <row r="697" spans="1:20" s="128" customFormat="1">
      <c r="A697" s="190"/>
      <c r="E697" s="190"/>
      <c r="F697" s="190"/>
      <c r="G697" s="190"/>
      <c r="H697" s="190"/>
      <c r="I697" s="190"/>
      <c r="J697" s="190"/>
      <c r="K697" s="190"/>
      <c r="L697" s="190"/>
      <c r="M697" s="190"/>
      <c r="N697" s="190"/>
      <c r="O697" s="190"/>
      <c r="P697" s="190"/>
      <c r="Q697" s="190"/>
      <c r="R697" s="190"/>
      <c r="S697" s="190"/>
      <c r="T697" s="190"/>
    </row>
    <row r="698" spans="1:20" s="128" customFormat="1">
      <c r="A698" s="190"/>
      <c r="E698" s="190"/>
      <c r="F698" s="190"/>
      <c r="G698" s="190"/>
      <c r="H698" s="190"/>
      <c r="I698" s="190"/>
      <c r="J698" s="190"/>
      <c r="K698" s="190"/>
      <c r="L698" s="190"/>
      <c r="M698" s="190"/>
      <c r="N698" s="190"/>
      <c r="O698" s="190"/>
      <c r="P698" s="190"/>
      <c r="Q698" s="190"/>
      <c r="R698" s="190"/>
      <c r="S698" s="190"/>
      <c r="T698" s="190"/>
    </row>
    <row r="699" spans="1:20" s="128" customFormat="1">
      <c r="A699" s="190"/>
      <c r="E699" s="190"/>
      <c r="F699" s="190"/>
      <c r="G699" s="190"/>
      <c r="H699" s="190"/>
      <c r="I699" s="190"/>
      <c r="J699" s="190"/>
      <c r="K699" s="190"/>
      <c r="L699" s="190"/>
      <c r="M699" s="190"/>
      <c r="N699" s="190"/>
      <c r="O699" s="190"/>
      <c r="P699" s="190"/>
      <c r="Q699" s="190"/>
      <c r="R699" s="190"/>
      <c r="S699" s="190"/>
      <c r="T699" s="190"/>
    </row>
    <row r="700" spans="1:20" s="128" customFormat="1">
      <c r="A700" s="190"/>
      <c r="E700" s="190"/>
      <c r="F700" s="190"/>
      <c r="G700" s="190"/>
      <c r="H700" s="190"/>
      <c r="I700" s="190"/>
      <c r="J700" s="190"/>
      <c r="K700" s="190"/>
      <c r="L700" s="190"/>
      <c r="M700" s="190"/>
      <c r="N700" s="190"/>
      <c r="O700" s="190"/>
      <c r="P700" s="190"/>
      <c r="Q700" s="190"/>
      <c r="R700" s="190"/>
      <c r="S700" s="190"/>
      <c r="T700" s="190"/>
    </row>
    <row r="701" spans="1:20" s="128" customFormat="1">
      <c r="A701" s="190"/>
      <c r="E701" s="190"/>
      <c r="F701" s="190"/>
      <c r="G701" s="190"/>
      <c r="H701" s="190"/>
      <c r="I701" s="190"/>
      <c r="J701" s="190"/>
      <c r="K701" s="190"/>
      <c r="L701" s="190"/>
      <c r="M701" s="190"/>
      <c r="N701" s="190"/>
      <c r="O701" s="190"/>
      <c r="P701" s="190"/>
      <c r="Q701" s="190"/>
      <c r="R701" s="190"/>
      <c r="S701" s="190"/>
      <c r="T701" s="190"/>
    </row>
    <row r="702" spans="1:20" s="128" customFormat="1">
      <c r="A702" s="190"/>
      <c r="E702" s="190"/>
      <c r="F702" s="190"/>
      <c r="G702" s="190"/>
      <c r="H702" s="190"/>
      <c r="I702" s="190"/>
      <c r="J702" s="190"/>
      <c r="K702" s="190"/>
      <c r="L702" s="190"/>
      <c r="M702" s="190"/>
      <c r="N702" s="190"/>
      <c r="O702" s="190"/>
      <c r="P702" s="190"/>
      <c r="Q702" s="190"/>
      <c r="R702" s="190"/>
      <c r="S702" s="190"/>
      <c r="T702" s="190"/>
    </row>
    <row r="703" spans="1:20" s="128" customFormat="1">
      <c r="A703" s="190"/>
      <c r="E703" s="190"/>
      <c r="F703" s="190"/>
      <c r="G703" s="190"/>
      <c r="H703" s="190"/>
      <c r="I703" s="190"/>
      <c r="J703" s="190"/>
      <c r="K703" s="190"/>
      <c r="L703" s="190"/>
      <c r="M703" s="190"/>
      <c r="N703" s="190"/>
      <c r="O703" s="190"/>
      <c r="P703" s="190"/>
      <c r="Q703" s="190"/>
      <c r="R703" s="190"/>
      <c r="S703" s="190"/>
      <c r="T703" s="190"/>
    </row>
    <row r="704" spans="1:20" s="128" customFormat="1">
      <c r="A704" s="190"/>
      <c r="E704" s="190"/>
      <c r="F704" s="190"/>
      <c r="G704" s="190"/>
      <c r="H704" s="190"/>
      <c r="I704" s="190"/>
      <c r="J704" s="190"/>
      <c r="K704" s="190"/>
      <c r="L704" s="190"/>
      <c r="M704" s="190"/>
      <c r="N704" s="190"/>
      <c r="O704" s="190"/>
      <c r="P704" s="190"/>
      <c r="Q704" s="190"/>
      <c r="R704" s="190"/>
      <c r="S704" s="190"/>
      <c r="T704" s="190"/>
    </row>
    <row r="705" spans="1:20" s="128" customFormat="1">
      <c r="A705" s="190"/>
      <c r="E705" s="190"/>
      <c r="F705" s="190"/>
      <c r="G705" s="190"/>
      <c r="H705" s="190"/>
      <c r="I705" s="190"/>
      <c r="J705" s="190"/>
      <c r="K705" s="190"/>
      <c r="L705" s="190"/>
      <c r="M705" s="190"/>
      <c r="N705" s="190"/>
      <c r="O705" s="190"/>
      <c r="P705" s="190"/>
      <c r="Q705" s="190"/>
      <c r="R705" s="190"/>
      <c r="S705" s="190"/>
      <c r="T705" s="190"/>
    </row>
    <row r="706" spans="1:20" s="128" customFormat="1">
      <c r="A706" s="190"/>
      <c r="E706" s="190"/>
      <c r="F706" s="190"/>
      <c r="G706" s="190"/>
      <c r="H706" s="190"/>
      <c r="I706" s="190"/>
      <c r="J706" s="190"/>
      <c r="K706" s="190"/>
      <c r="L706" s="190"/>
      <c r="M706" s="190"/>
      <c r="N706" s="190"/>
      <c r="O706" s="190"/>
      <c r="P706" s="190"/>
      <c r="Q706" s="190"/>
      <c r="R706" s="190"/>
      <c r="S706" s="190"/>
      <c r="T706" s="190"/>
    </row>
    <row r="707" spans="1:20" s="128" customFormat="1">
      <c r="A707" s="190"/>
      <c r="E707" s="190"/>
      <c r="F707" s="190"/>
      <c r="G707" s="190"/>
      <c r="H707" s="190"/>
      <c r="I707" s="190"/>
      <c r="J707" s="190"/>
      <c r="K707" s="190"/>
      <c r="L707" s="190"/>
      <c r="M707" s="190"/>
      <c r="N707" s="190"/>
      <c r="O707" s="190"/>
      <c r="P707" s="190"/>
      <c r="Q707" s="190"/>
      <c r="R707" s="190"/>
      <c r="S707" s="190"/>
      <c r="T707" s="190"/>
    </row>
    <row r="708" spans="1:20" s="128" customFormat="1">
      <c r="A708" s="190"/>
      <c r="E708" s="190"/>
      <c r="F708" s="190"/>
      <c r="G708" s="190"/>
      <c r="H708" s="190"/>
      <c r="I708" s="190"/>
      <c r="J708" s="190"/>
      <c r="K708" s="190"/>
      <c r="L708" s="190"/>
      <c r="M708" s="190"/>
      <c r="N708" s="190"/>
      <c r="O708" s="190"/>
      <c r="P708" s="190"/>
      <c r="Q708" s="190"/>
      <c r="R708" s="190"/>
      <c r="S708" s="190"/>
      <c r="T708" s="190"/>
    </row>
    <row r="709" spans="1:20" s="128" customFormat="1">
      <c r="A709" s="190"/>
      <c r="E709" s="190"/>
      <c r="F709" s="190"/>
      <c r="G709" s="190"/>
      <c r="H709" s="190"/>
      <c r="I709" s="190"/>
      <c r="J709" s="190"/>
      <c r="K709" s="190"/>
      <c r="L709" s="190"/>
      <c r="M709" s="190"/>
      <c r="N709" s="190"/>
      <c r="O709" s="190"/>
      <c r="P709" s="190"/>
      <c r="Q709" s="190"/>
      <c r="R709" s="190"/>
      <c r="S709" s="190"/>
      <c r="T709" s="190"/>
    </row>
    <row r="710" spans="1:20" s="128" customFormat="1">
      <c r="A710" s="190"/>
      <c r="E710" s="190"/>
      <c r="F710" s="190"/>
      <c r="G710" s="190"/>
      <c r="H710" s="190"/>
      <c r="I710" s="190"/>
      <c r="J710" s="190"/>
      <c r="K710" s="190"/>
      <c r="L710" s="190"/>
      <c r="M710" s="190"/>
      <c r="N710" s="190"/>
      <c r="O710" s="190"/>
      <c r="P710" s="190"/>
      <c r="Q710" s="190"/>
      <c r="R710" s="190"/>
      <c r="S710" s="190"/>
      <c r="T710" s="190"/>
    </row>
    <row r="711" spans="1:20" s="128" customFormat="1">
      <c r="A711" s="190"/>
      <c r="E711" s="190"/>
      <c r="F711" s="190"/>
      <c r="G711" s="190"/>
      <c r="H711" s="190"/>
      <c r="I711" s="190"/>
      <c r="J711" s="190"/>
      <c r="K711" s="190"/>
      <c r="L711" s="190"/>
      <c r="M711" s="190"/>
      <c r="N711" s="190"/>
      <c r="O711" s="190"/>
      <c r="P711" s="190"/>
      <c r="Q711" s="190"/>
      <c r="R711" s="190"/>
      <c r="S711" s="190"/>
      <c r="T711" s="190"/>
    </row>
    <row r="712" spans="1:20" s="128" customFormat="1">
      <c r="A712" s="190"/>
      <c r="E712" s="190"/>
      <c r="F712" s="190"/>
      <c r="G712" s="190"/>
      <c r="H712" s="190"/>
      <c r="I712" s="190"/>
      <c r="J712" s="190"/>
      <c r="K712" s="190"/>
      <c r="L712" s="190"/>
      <c r="M712" s="190"/>
      <c r="N712" s="190"/>
      <c r="O712" s="190"/>
      <c r="P712" s="190"/>
      <c r="Q712" s="190"/>
      <c r="R712" s="190"/>
      <c r="S712" s="190"/>
      <c r="T712" s="190"/>
    </row>
    <row r="713" spans="1:20" s="128" customFormat="1">
      <c r="A713" s="190"/>
      <c r="E713" s="190"/>
      <c r="F713" s="190"/>
      <c r="G713" s="190"/>
      <c r="H713" s="190"/>
      <c r="I713" s="190"/>
      <c r="J713" s="190"/>
      <c r="K713" s="190"/>
      <c r="L713" s="190"/>
      <c r="M713" s="190"/>
      <c r="N713" s="190"/>
      <c r="O713" s="190"/>
      <c r="P713" s="190"/>
      <c r="Q713" s="190"/>
      <c r="R713" s="190"/>
      <c r="S713" s="190"/>
      <c r="T713" s="190"/>
    </row>
    <row r="714" spans="1:20" s="128" customFormat="1">
      <c r="A714" s="190"/>
      <c r="E714" s="190"/>
      <c r="F714" s="190"/>
      <c r="G714" s="190"/>
      <c r="H714" s="190"/>
      <c r="I714" s="190"/>
      <c r="J714" s="190"/>
      <c r="K714" s="190"/>
      <c r="L714" s="190"/>
      <c r="M714" s="190"/>
      <c r="N714" s="190"/>
      <c r="O714" s="190"/>
      <c r="P714" s="190"/>
      <c r="Q714" s="190"/>
      <c r="R714" s="190"/>
      <c r="S714" s="190"/>
      <c r="T714" s="190"/>
    </row>
    <row r="715" spans="1:20" s="128" customFormat="1">
      <c r="A715" s="190"/>
      <c r="E715" s="190"/>
      <c r="F715" s="190"/>
      <c r="G715" s="190"/>
      <c r="H715" s="190"/>
      <c r="I715" s="190"/>
      <c r="J715" s="190"/>
      <c r="K715" s="190"/>
      <c r="L715" s="190"/>
      <c r="M715" s="190"/>
      <c r="N715" s="190"/>
      <c r="O715" s="190"/>
      <c r="P715" s="190"/>
      <c r="Q715" s="190"/>
      <c r="R715" s="190"/>
      <c r="S715" s="190"/>
      <c r="T715" s="190"/>
    </row>
    <row r="716" spans="1:20" s="128" customFormat="1">
      <c r="A716" s="190"/>
      <c r="E716" s="190"/>
      <c r="F716" s="190"/>
      <c r="G716" s="190"/>
      <c r="H716" s="190"/>
      <c r="I716" s="190"/>
      <c r="J716" s="190"/>
      <c r="K716" s="190"/>
      <c r="L716" s="190"/>
      <c r="M716" s="190"/>
      <c r="N716" s="190"/>
      <c r="O716" s="190"/>
      <c r="P716" s="190"/>
      <c r="Q716" s="190"/>
      <c r="R716" s="190"/>
      <c r="S716" s="190"/>
      <c r="T716" s="190"/>
    </row>
    <row r="717" spans="1:20" s="128" customFormat="1">
      <c r="A717" s="190"/>
      <c r="E717" s="190"/>
      <c r="F717" s="190"/>
      <c r="G717" s="190"/>
      <c r="H717" s="190"/>
      <c r="I717" s="190"/>
      <c r="J717" s="190"/>
      <c r="K717" s="190"/>
      <c r="L717" s="190"/>
      <c r="M717" s="190"/>
      <c r="N717" s="190"/>
      <c r="O717" s="190"/>
      <c r="P717" s="190"/>
      <c r="Q717" s="190"/>
      <c r="R717" s="190"/>
      <c r="S717" s="190"/>
      <c r="T717" s="190"/>
    </row>
    <row r="718" spans="1:20" s="128" customFormat="1">
      <c r="A718" s="190"/>
      <c r="E718" s="190"/>
      <c r="F718" s="190"/>
      <c r="G718" s="190"/>
      <c r="H718" s="190"/>
      <c r="I718" s="190"/>
      <c r="J718" s="190"/>
      <c r="K718" s="190"/>
      <c r="L718" s="190"/>
      <c r="M718" s="190"/>
      <c r="N718" s="190"/>
      <c r="O718" s="190"/>
      <c r="P718" s="190"/>
      <c r="Q718" s="190"/>
      <c r="R718" s="190"/>
      <c r="S718" s="190"/>
      <c r="T718" s="190"/>
    </row>
    <row r="719" spans="1:20" s="128" customFormat="1">
      <c r="A719" s="190"/>
      <c r="E719" s="190"/>
      <c r="F719" s="190"/>
      <c r="G719" s="190"/>
      <c r="H719" s="190"/>
      <c r="I719" s="190"/>
      <c r="J719" s="190"/>
      <c r="K719" s="190"/>
      <c r="L719" s="190"/>
      <c r="M719" s="190"/>
      <c r="N719" s="190"/>
      <c r="O719" s="190"/>
      <c r="P719" s="190"/>
      <c r="Q719" s="190"/>
      <c r="R719" s="190"/>
      <c r="S719" s="190"/>
      <c r="T719" s="190"/>
    </row>
    <row r="720" spans="1:20" s="128" customFormat="1">
      <c r="A720" s="190"/>
      <c r="E720" s="190"/>
      <c r="F720" s="190"/>
      <c r="G720" s="190"/>
      <c r="H720" s="190"/>
      <c r="I720" s="190"/>
      <c r="J720" s="190"/>
      <c r="K720" s="190"/>
      <c r="L720" s="190"/>
      <c r="M720" s="190"/>
      <c r="N720" s="190"/>
      <c r="O720" s="190"/>
      <c r="P720" s="190"/>
      <c r="Q720" s="190"/>
      <c r="R720" s="190"/>
      <c r="S720" s="190"/>
      <c r="T720" s="190"/>
    </row>
    <row r="721" spans="1:20" s="128" customFormat="1">
      <c r="A721" s="190"/>
      <c r="E721" s="190"/>
      <c r="F721" s="190"/>
      <c r="G721" s="190"/>
      <c r="H721" s="190"/>
      <c r="I721" s="190"/>
      <c r="J721" s="190"/>
      <c r="K721" s="190"/>
      <c r="L721" s="190"/>
      <c r="M721" s="190"/>
      <c r="N721" s="190"/>
      <c r="O721" s="190"/>
      <c r="P721" s="190"/>
      <c r="Q721" s="190"/>
      <c r="R721" s="190"/>
      <c r="S721" s="190"/>
      <c r="T721" s="190"/>
    </row>
    <row r="722" spans="1:20" s="128" customFormat="1">
      <c r="A722" s="190"/>
      <c r="E722" s="190"/>
      <c r="F722" s="190"/>
      <c r="G722" s="190"/>
      <c r="H722" s="190"/>
      <c r="I722" s="190"/>
      <c r="J722" s="190"/>
      <c r="K722" s="190"/>
      <c r="L722" s="190"/>
      <c r="M722" s="190"/>
      <c r="N722" s="190"/>
      <c r="O722" s="190"/>
      <c r="P722" s="190"/>
      <c r="Q722" s="190"/>
      <c r="R722" s="190"/>
      <c r="S722" s="190"/>
      <c r="T722" s="190"/>
    </row>
    <row r="723" spans="1:20" s="128" customFormat="1">
      <c r="A723" s="190"/>
      <c r="E723" s="190"/>
      <c r="F723" s="190"/>
      <c r="G723" s="190"/>
      <c r="H723" s="190"/>
      <c r="I723" s="190"/>
      <c r="J723" s="190"/>
      <c r="K723" s="190"/>
      <c r="L723" s="190"/>
      <c r="M723" s="190"/>
      <c r="N723" s="190"/>
      <c r="O723" s="190"/>
      <c r="P723" s="190"/>
      <c r="Q723" s="190"/>
      <c r="R723" s="190"/>
      <c r="S723" s="190"/>
      <c r="T723" s="190"/>
    </row>
    <row r="724" spans="1:20" s="128" customFormat="1">
      <c r="A724" s="190"/>
      <c r="E724" s="190"/>
      <c r="F724" s="190"/>
      <c r="G724" s="190"/>
      <c r="H724" s="190"/>
      <c r="I724" s="190"/>
      <c r="J724" s="190"/>
      <c r="K724" s="190"/>
      <c r="L724" s="190"/>
      <c r="M724" s="190"/>
      <c r="N724" s="190"/>
      <c r="O724" s="190"/>
      <c r="P724" s="190"/>
      <c r="Q724" s="190"/>
      <c r="R724" s="190"/>
      <c r="S724" s="190"/>
      <c r="T724" s="190"/>
    </row>
    <row r="725" spans="1:20" s="128" customFormat="1">
      <c r="A725" s="190"/>
      <c r="E725" s="190"/>
      <c r="F725" s="190"/>
      <c r="G725" s="190"/>
      <c r="H725" s="190"/>
      <c r="I725" s="190"/>
      <c r="J725" s="190"/>
      <c r="K725" s="190"/>
      <c r="L725" s="190"/>
      <c r="M725" s="190"/>
      <c r="N725" s="190"/>
      <c r="O725" s="190"/>
      <c r="P725" s="190"/>
      <c r="Q725" s="190"/>
      <c r="R725" s="190"/>
      <c r="S725" s="190"/>
      <c r="T725" s="190"/>
    </row>
    <row r="726" spans="1:20" s="128" customFormat="1">
      <c r="A726" s="190"/>
      <c r="E726" s="190"/>
      <c r="F726" s="190"/>
      <c r="G726" s="190"/>
      <c r="H726" s="190"/>
      <c r="I726" s="190"/>
      <c r="J726" s="190"/>
      <c r="K726" s="190"/>
      <c r="L726" s="190"/>
      <c r="M726" s="190"/>
      <c r="N726" s="190"/>
      <c r="O726" s="190"/>
      <c r="P726" s="190"/>
      <c r="Q726" s="190"/>
      <c r="R726" s="190"/>
      <c r="S726" s="190"/>
      <c r="T726" s="190"/>
    </row>
    <row r="727" spans="1:20" s="128" customFormat="1">
      <c r="A727" s="190"/>
      <c r="E727" s="190"/>
      <c r="F727" s="190"/>
      <c r="G727" s="190"/>
      <c r="H727" s="190"/>
      <c r="I727" s="190"/>
      <c r="J727" s="190"/>
      <c r="K727" s="190"/>
      <c r="L727" s="190"/>
      <c r="M727" s="190"/>
      <c r="N727" s="190"/>
      <c r="O727" s="190"/>
      <c r="P727" s="190"/>
      <c r="Q727" s="190"/>
      <c r="R727" s="190"/>
      <c r="S727" s="190"/>
      <c r="T727" s="190"/>
    </row>
    <row r="728" spans="1:20" s="128" customFormat="1">
      <c r="A728" s="190"/>
      <c r="E728" s="190"/>
      <c r="F728" s="190"/>
      <c r="G728" s="190"/>
      <c r="H728" s="190"/>
      <c r="I728" s="190"/>
      <c r="J728" s="190"/>
      <c r="K728" s="190"/>
      <c r="L728" s="190"/>
      <c r="M728" s="190"/>
      <c r="N728" s="190"/>
      <c r="O728" s="190"/>
      <c r="P728" s="190"/>
      <c r="Q728" s="190"/>
      <c r="R728" s="190"/>
      <c r="S728" s="190"/>
      <c r="T728" s="190"/>
    </row>
    <row r="729" spans="1:20" s="128" customFormat="1">
      <c r="A729" s="190"/>
      <c r="E729" s="190"/>
      <c r="F729" s="190"/>
      <c r="G729" s="190"/>
      <c r="H729" s="190"/>
      <c r="I729" s="190"/>
      <c r="J729" s="190"/>
      <c r="K729" s="190"/>
      <c r="L729" s="190"/>
      <c r="M729" s="190"/>
      <c r="N729" s="190"/>
      <c r="O729" s="190"/>
      <c r="P729" s="190"/>
      <c r="Q729" s="190"/>
      <c r="R729" s="190"/>
      <c r="S729" s="190"/>
      <c r="T729" s="190"/>
    </row>
    <row r="730" spans="1:20" s="128" customFormat="1">
      <c r="A730" s="190"/>
      <c r="E730" s="190"/>
      <c r="F730" s="190"/>
      <c r="G730" s="190"/>
      <c r="H730" s="190"/>
      <c r="I730" s="190"/>
      <c r="J730" s="190"/>
      <c r="K730" s="190"/>
      <c r="L730" s="190"/>
      <c r="M730" s="190"/>
      <c r="N730" s="190"/>
      <c r="O730" s="190"/>
      <c r="P730" s="190"/>
      <c r="Q730" s="190"/>
      <c r="R730" s="190"/>
      <c r="S730" s="190"/>
      <c r="T730" s="190"/>
    </row>
    <row r="731" spans="1:20" s="128" customFormat="1">
      <c r="A731" s="190"/>
      <c r="E731" s="190"/>
      <c r="F731" s="190"/>
      <c r="G731" s="190"/>
      <c r="H731" s="190"/>
      <c r="I731" s="190"/>
      <c r="J731" s="190"/>
      <c r="K731" s="190"/>
      <c r="L731" s="190"/>
      <c r="M731" s="190"/>
      <c r="N731" s="190"/>
      <c r="O731" s="190"/>
      <c r="P731" s="190"/>
      <c r="Q731" s="190"/>
      <c r="R731" s="190"/>
      <c r="S731" s="190"/>
      <c r="T731" s="190"/>
    </row>
    <row r="732" spans="1:20" s="128" customFormat="1">
      <c r="A732" s="190"/>
      <c r="E732" s="190"/>
      <c r="F732" s="190"/>
      <c r="G732" s="190"/>
      <c r="H732" s="190"/>
      <c r="I732" s="190"/>
      <c r="J732" s="190"/>
      <c r="K732" s="190"/>
      <c r="L732" s="190"/>
      <c r="M732" s="190"/>
      <c r="N732" s="190"/>
      <c r="O732" s="190"/>
      <c r="P732" s="190"/>
      <c r="Q732" s="190"/>
      <c r="R732" s="190"/>
      <c r="S732" s="190"/>
      <c r="T732" s="190"/>
    </row>
    <row r="733" spans="1:20" s="128" customFormat="1">
      <c r="A733" s="190"/>
      <c r="E733" s="190"/>
      <c r="F733" s="190"/>
      <c r="G733" s="190"/>
      <c r="H733" s="190"/>
      <c r="I733" s="190"/>
      <c r="J733" s="190"/>
      <c r="K733" s="190"/>
      <c r="L733" s="190"/>
      <c r="M733" s="190"/>
      <c r="N733" s="190"/>
      <c r="O733" s="190"/>
      <c r="P733" s="190"/>
      <c r="Q733" s="190"/>
      <c r="R733" s="190"/>
      <c r="S733" s="190"/>
      <c r="T733" s="190"/>
    </row>
    <row r="734" spans="1:20" s="128" customFormat="1">
      <c r="A734" s="190"/>
      <c r="E734" s="190"/>
      <c r="F734" s="190"/>
      <c r="G734" s="190"/>
      <c r="H734" s="190"/>
      <c r="I734" s="190"/>
      <c r="J734" s="190"/>
      <c r="K734" s="190"/>
      <c r="L734" s="190"/>
      <c r="M734" s="190"/>
      <c r="N734" s="190"/>
      <c r="O734" s="190"/>
      <c r="P734" s="190"/>
      <c r="Q734" s="190"/>
      <c r="R734" s="190"/>
      <c r="S734" s="190"/>
      <c r="T734" s="190"/>
    </row>
    <row r="735" spans="1:20" s="128" customFormat="1">
      <c r="A735" s="190"/>
      <c r="E735" s="190"/>
      <c r="F735" s="190"/>
      <c r="G735" s="190"/>
      <c r="H735" s="190"/>
      <c r="I735" s="190"/>
      <c r="J735" s="190"/>
      <c r="K735" s="190"/>
      <c r="L735" s="190"/>
      <c r="M735" s="190"/>
      <c r="N735" s="190"/>
      <c r="O735" s="190"/>
      <c r="P735" s="190"/>
      <c r="Q735" s="190"/>
      <c r="R735" s="190"/>
      <c r="S735" s="190"/>
      <c r="T735" s="190"/>
    </row>
    <row r="736" spans="1:20" s="128" customFormat="1">
      <c r="A736" s="190"/>
      <c r="E736" s="190"/>
      <c r="F736" s="190"/>
      <c r="G736" s="190"/>
      <c r="H736" s="190"/>
      <c r="I736" s="190"/>
      <c r="J736" s="190"/>
      <c r="K736" s="190"/>
      <c r="L736" s="190"/>
      <c r="M736" s="190"/>
      <c r="N736" s="190"/>
      <c r="O736" s="190"/>
      <c r="P736" s="190"/>
      <c r="Q736" s="190"/>
      <c r="R736" s="190"/>
      <c r="S736" s="190"/>
      <c r="T736" s="190"/>
    </row>
    <row r="737" spans="1:20" s="128" customFormat="1">
      <c r="A737" s="190"/>
      <c r="E737" s="190"/>
      <c r="F737" s="190"/>
      <c r="G737" s="190"/>
      <c r="H737" s="190"/>
      <c r="I737" s="190"/>
      <c r="J737" s="190"/>
      <c r="K737" s="190"/>
      <c r="L737" s="190"/>
      <c r="M737" s="190"/>
      <c r="N737" s="190"/>
      <c r="O737" s="190"/>
      <c r="P737" s="190"/>
      <c r="Q737" s="190"/>
      <c r="R737" s="190"/>
      <c r="S737" s="190"/>
      <c r="T737" s="190"/>
    </row>
    <row r="738" spans="1:20" s="128" customFormat="1">
      <c r="A738" s="190"/>
      <c r="E738" s="190"/>
      <c r="F738" s="190"/>
      <c r="G738" s="190"/>
      <c r="H738" s="190"/>
      <c r="I738" s="190"/>
      <c r="J738" s="190"/>
      <c r="K738" s="190"/>
      <c r="L738" s="190"/>
      <c r="M738" s="190"/>
      <c r="N738" s="190"/>
      <c r="O738" s="190"/>
      <c r="P738" s="190"/>
      <c r="Q738" s="190"/>
      <c r="R738" s="190"/>
      <c r="S738" s="190"/>
      <c r="T738" s="190"/>
    </row>
    <row r="739" spans="1:20" s="128" customFormat="1">
      <c r="A739" s="190"/>
      <c r="E739" s="190"/>
      <c r="F739" s="190"/>
      <c r="G739" s="190"/>
      <c r="H739" s="190"/>
      <c r="I739" s="190"/>
      <c r="J739" s="190"/>
      <c r="K739" s="190"/>
      <c r="L739" s="190"/>
      <c r="M739" s="190"/>
      <c r="N739" s="190"/>
      <c r="O739" s="190"/>
      <c r="P739" s="190"/>
      <c r="Q739" s="190"/>
      <c r="R739" s="190"/>
      <c r="S739" s="190"/>
      <c r="T739" s="190"/>
    </row>
    <row r="740" spans="1:20" s="128" customFormat="1">
      <c r="A740" s="190"/>
      <c r="E740" s="190"/>
      <c r="F740" s="190"/>
      <c r="G740" s="190"/>
      <c r="H740" s="190"/>
      <c r="I740" s="190"/>
      <c r="J740" s="190"/>
      <c r="K740" s="190"/>
      <c r="L740" s="190"/>
      <c r="M740" s="190"/>
      <c r="N740" s="190"/>
      <c r="O740" s="190"/>
      <c r="P740" s="190"/>
      <c r="Q740" s="190"/>
      <c r="R740" s="190"/>
      <c r="S740" s="190"/>
      <c r="T740" s="190"/>
    </row>
    <row r="741" spans="1:20" s="128" customFormat="1">
      <c r="A741" s="190"/>
      <c r="E741" s="190"/>
      <c r="F741" s="190"/>
      <c r="G741" s="190"/>
      <c r="H741" s="190"/>
      <c r="I741" s="190"/>
      <c r="J741" s="190"/>
      <c r="K741" s="190"/>
      <c r="L741" s="190"/>
      <c r="M741" s="190"/>
      <c r="N741" s="190"/>
      <c r="O741" s="190"/>
      <c r="P741" s="190"/>
      <c r="Q741" s="190"/>
      <c r="R741" s="190"/>
      <c r="S741" s="190"/>
      <c r="T741" s="190"/>
    </row>
    <row r="742" spans="1:20" s="128" customFormat="1">
      <c r="A742" s="190"/>
      <c r="E742" s="190"/>
      <c r="F742" s="190"/>
      <c r="G742" s="190"/>
      <c r="H742" s="190"/>
      <c r="I742" s="190"/>
      <c r="J742" s="190"/>
      <c r="K742" s="190"/>
      <c r="L742" s="190"/>
      <c r="M742" s="190"/>
      <c r="N742" s="190"/>
      <c r="O742" s="190"/>
      <c r="P742" s="190"/>
      <c r="Q742" s="190"/>
      <c r="R742" s="190"/>
      <c r="S742" s="190"/>
      <c r="T742" s="190"/>
    </row>
    <row r="743" spans="1:20" s="128" customFormat="1">
      <c r="A743" s="190"/>
      <c r="E743" s="190"/>
      <c r="F743" s="190"/>
      <c r="G743" s="190"/>
      <c r="H743" s="190"/>
      <c r="I743" s="190"/>
      <c r="J743" s="190"/>
      <c r="K743" s="190"/>
      <c r="L743" s="190"/>
      <c r="M743" s="190"/>
      <c r="N743" s="190"/>
      <c r="O743" s="190"/>
      <c r="P743" s="190"/>
      <c r="Q743" s="190"/>
      <c r="R743" s="190"/>
      <c r="S743" s="190"/>
      <c r="T743" s="190"/>
    </row>
    <row r="744" spans="1:20" s="128" customFormat="1">
      <c r="A744" s="190"/>
      <c r="E744" s="190"/>
      <c r="F744" s="190"/>
      <c r="G744" s="190"/>
      <c r="H744" s="190"/>
      <c r="I744" s="190"/>
      <c r="J744" s="190"/>
      <c r="K744" s="190"/>
      <c r="L744" s="190"/>
      <c r="M744" s="190"/>
      <c r="N744" s="190"/>
      <c r="O744" s="190"/>
      <c r="P744" s="190"/>
      <c r="Q744" s="190"/>
      <c r="R744" s="190"/>
      <c r="S744" s="190"/>
      <c r="T744" s="190"/>
    </row>
    <row r="745" spans="1:20" s="128" customFormat="1">
      <c r="A745" s="190"/>
      <c r="E745" s="190"/>
      <c r="F745" s="190"/>
      <c r="G745" s="190"/>
      <c r="H745" s="190"/>
      <c r="I745" s="190"/>
      <c r="J745" s="190"/>
      <c r="K745" s="190"/>
      <c r="L745" s="190"/>
      <c r="M745" s="190"/>
      <c r="N745" s="190"/>
      <c r="O745" s="190"/>
      <c r="P745" s="190"/>
      <c r="Q745" s="190"/>
      <c r="R745" s="190"/>
      <c r="S745" s="190"/>
      <c r="T745" s="190"/>
    </row>
    <row r="746" spans="1:20" s="128" customFormat="1">
      <c r="A746" s="190"/>
      <c r="E746" s="190"/>
      <c r="F746" s="190"/>
      <c r="G746" s="190"/>
      <c r="H746" s="190"/>
      <c r="I746" s="190"/>
      <c r="J746" s="190"/>
      <c r="K746" s="190"/>
      <c r="L746" s="190"/>
      <c r="M746" s="190"/>
      <c r="N746" s="190"/>
      <c r="O746" s="190"/>
      <c r="P746" s="190"/>
      <c r="Q746" s="190"/>
      <c r="R746" s="190"/>
      <c r="S746" s="190"/>
      <c r="T746" s="190"/>
    </row>
    <row r="747" spans="1:20" s="128" customFormat="1">
      <c r="A747" s="190"/>
      <c r="E747" s="190"/>
      <c r="F747" s="190"/>
      <c r="G747" s="190"/>
      <c r="H747" s="190"/>
      <c r="I747" s="190"/>
      <c r="J747" s="190"/>
      <c r="K747" s="190"/>
      <c r="L747" s="190"/>
      <c r="M747" s="190"/>
      <c r="N747" s="190"/>
      <c r="O747" s="190"/>
      <c r="P747" s="190"/>
      <c r="Q747" s="190"/>
      <c r="R747" s="190"/>
      <c r="S747" s="190"/>
      <c r="T747" s="190"/>
    </row>
    <row r="748" spans="1:20" s="128" customFormat="1">
      <c r="A748" s="190"/>
      <c r="E748" s="190"/>
      <c r="F748" s="190"/>
      <c r="G748" s="190"/>
      <c r="H748" s="190"/>
      <c r="I748" s="190"/>
      <c r="J748" s="190"/>
      <c r="K748" s="190"/>
      <c r="L748" s="190"/>
      <c r="M748" s="190"/>
      <c r="N748" s="190"/>
      <c r="O748" s="190"/>
      <c r="P748" s="190"/>
      <c r="Q748" s="190"/>
      <c r="R748" s="190"/>
      <c r="S748" s="190"/>
      <c r="T748" s="190"/>
    </row>
    <row r="749" spans="1:20" s="128" customFormat="1">
      <c r="A749" s="190"/>
      <c r="E749" s="190"/>
      <c r="F749" s="190"/>
      <c r="G749" s="190"/>
      <c r="H749" s="190"/>
      <c r="I749" s="190"/>
      <c r="J749" s="190"/>
      <c r="K749" s="190"/>
      <c r="L749" s="190"/>
      <c r="M749" s="190"/>
      <c r="N749" s="190"/>
      <c r="O749" s="190"/>
      <c r="P749" s="190"/>
      <c r="Q749" s="190"/>
      <c r="R749" s="190"/>
      <c r="S749" s="190"/>
      <c r="T749" s="190"/>
    </row>
    <row r="750" spans="1:20" s="128" customFormat="1">
      <c r="A750" s="190"/>
      <c r="E750" s="190"/>
      <c r="F750" s="190"/>
      <c r="G750" s="190"/>
      <c r="H750" s="190"/>
      <c r="I750" s="190"/>
      <c r="J750" s="190"/>
      <c r="K750" s="190"/>
      <c r="L750" s="190"/>
      <c r="M750" s="190"/>
      <c r="N750" s="190"/>
      <c r="O750" s="190"/>
      <c r="P750" s="190"/>
      <c r="Q750" s="190"/>
      <c r="R750" s="190"/>
      <c r="S750" s="190"/>
      <c r="T750" s="190"/>
    </row>
    <row r="751" spans="1:20" s="128" customFormat="1">
      <c r="A751" s="190"/>
      <c r="E751" s="190"/>
      <c r="F751" s="190"/>
      <c r="G751" s="190"/>
      <c r="H751" s="190"/>
      <c r="I751" s="190"/>
      <c r="J751" s="190"/>
      <c r="K751" s="190"/>
      <c r="L751" s="190"/>
      <c r="M751" s="190"/>
      <c r="N751" s="190"/>
      <c r="O751" s="190"/>
      <c r="P751" s="190"/>
      <c r="Q751" s="190"/>
      <c r="R751" s="190"/>
      <c r="S751" s="190"/>
      <c r="T751" s="190"/>
    </row>
    <row r="752" spans="1:20" s="128" customFormat="1">
      <c r="A752" s="190"/>
      <c r="E752" s="190"/>
      <c r="F752" s="190"/>
      <c r="G752" s="190"/>
      <c r="H752" s="190"/>
      <c r="I752" s="190"/>
      <c r="J752" s="190"/>
      <c r="K752" s="190"/>
      <c r="L752" s="190"/>
      <c r="M752" s="190"/>
      <c r="N752" s="190"/>
      <c r="O752" s="190"/>
      <c r="P752" s="190"/>
      <c r="Q752" s="190"/>
      <c r="R752" s="190"/>
      <c r="S752" s="190"/>
      <c r="T752" s="190"/>
    </row>
    <row r="753" spans="1:20" s="128" customFormat="1">
      <c r="A753" s="190"/>
      <c r="E753" s="190"/>
      <c r="F753" s="190"/>
      <c r="G753" s="190"/>
      <c r="H753" s="190"/>
      <c r="I753" s="190"/>
      <c r="J753" s="190"/>
      <c r="K753" s="190"/>
      <c r="L753" s="190"/>
      <c r="M753" s="190"/>
      <c r="N753" s="190"/>
      <c r="O753" s="190"/>
      <c r="P753" s="190"/>
      <c r="Q753" s="190"/>
      <c r="R753" s="190"/>
      <c r="S753" s="190"/>
      <c r="T753" s="190"/>
    </row>
    <row r="754" spans="1:20" s="128" customFormat="1">
      <c r="A754" s="190"/>
      <c r="E754" s="190"/>
      <c r="F754" s="190"/>
      <c r="G754" s="190"/>
      <c r="H754" s="190"/>
      <c r="I754" s="190"/>
      <c r="J754" s="190"/>
      <c r="K754" s="190"/>
      <c r="L754" s="190"/>
      <c r="M754" s="190"/>
      <c r="N754" s="190"/>
      <c r="O754" s="190"/>
      <c r="P754" s="190"/>
      <c r="Q754" s="190"/>
      <c r="R754" s="190"/>
      <c r="S754" s="190"/>
      <c r="T754" s="190"/>
    </row>
    <row r="755" spans="1:20" s="128" customFormat="1">
      <c r="A755" s="190"/>
      <c r="E755" s="190"/>
      <c r="F755" s="190"/>
      <c r="G755" s="190"/>
      <c r="H755" s="190"/>
      <c r="I755" s="190"/>
      <c r="J755" s="190"/>
      <c r="K755" s="190"/>
      <c r="L755" s="190"/>
      <c r="M755" s="190"/>
      <c r="N755" s="190"/>
      <c r="O755" s="190"/>
      <c r="P755" s="190"/>
      <c r="Q755" s="190"/>
      <c r="R755" s="190"/>
      <c r="S755" s="190"/>
      <c r="T755" s="190"/>
    </row>
    <row r="756" spans="1:20" s="128" customFormat="1">
      <c r="A756" s="190"/>
      <c r="E756" s="190"/>
      <c r="F756" s="190"/>
      <c r="G756" s="190"/>
      <c r="H756" s="190"/>
      <c r="I756" s="190"/>
      <c r="J756" s="190"/>
      <c r="K756" s="190"/>
      <c r="L756" s="190"/>
      <c r="M756" s="190"/>
      <c r="N756" s="190"/>
      <c r="O756" s="190"/>
      <c r="P756" s="190"/>
      <c r="Q756" s="190"/>
      <c r="R756" s="190"/>
      <c r="S756" s="190"/>
      <c r="T756" s="190"/>
    </row>
    <row r="757" spans="1:20" s="128" customFormat="1">
      <c r="A757" s="190"/>
      <c r="E757" s="190"/>
      <c r="F757" s="190"/>
      <c r="G757" s="190"/>
      <c r="H757" s="190"/>
      <c r="I757" s="190"/>
      <c r="J757" s="190"/>
      <c r="K757" s="190"/>
      <c r="L757" s="190"/>
      <c r="M757" s="190"/>
      <c r="N757" s="190"/>
      <c r="O757" s="190"/>
      <c r="P757" s="190"/>
      <c r="Q757" s="190"/>
      <c r="R757" s="190"/>
      <c r="S757" s="190"/>
      <c r="T757" s="190"/>
    </row>
    <row r="758" spans="1:20" s="128" customFormat="1">
      <c r="A758" s="190"/>
      <c r="E758" s="190"/>
      <c r="F758" s="190"/>
      <c r="G758" s="190"/>
      <c r="H758" s="190"/>
      <c r="I758" s="190"/>
      <c r="J758" s="190"/>
      <c r="K758" s="190"/>
      <c r="L758" s="190"/>
      <c r="M758" s="190"/>
      <c r="N758" s="190"/>
      <c r="O758" s="190"/>
      <c r="P758" s="190"/>
      <c r="Q758" s="190"/>
      <c r="R758" s="190"/>
      <c r="S758" s="190"/>
      <c r="T758" s="190"/>
    </row>
    <row r="759" spans="1:20" s="128" customFormat="1">
      <c r="A759" s="190"/>
      <c r="E759" s="190"/>
      <c r="F759" s="190"/>
      <c r="G759" s="190"/>
      <c r="H759" s="190"/>
      <c r="I759" s="190"/>
      <c r="J759" s="190"/>
      <c r="K759" s="190"/>
      <c r="L759" s="190"/>
      <c r="M759" s="190"/>
      <c r="N759" s="190"/>
      <c r="O759" s="190"/>
      <c r="P759" s="190"/>
      <c r="Q759" s="190"/>
      <c r="R759" s="190"/>
      <c r="S759" s="190"/>
      <c r="T759" s="190"/>
    </row>
    <row r="760" spans="1:20" s="128" customFormat="1">
      <c r="A760" s="190"/>
      <c r="E760" s="190"/>
      <c r="F760" s="190"/>
      <c r="G760" s="190"/>
      <c r="H760" s="190"/>
      <c r="I760" s="190"/>
      <c r="J760" s="190"/>
      <c r="K760" s="190"/>
      <c r="L760" s="190"/>
      <c r="M760" s="190"/>
      <c r="N760" s="190"/>
      <c r="O760" s="190"/>
      <c r="P760" s="190"/>
      <c r="Q760" s="190"/>
      <c r="R760" s="190"/>
      <c r="S760" s="190"/>
      <c r="T760" s="190"/>
    </row>
    <row r="761" spans="1:20" s="128" customFormat="1">
      <c r="A761" s="190"/>
      <c r="E761" s="190"/>
      <c r="F761" s="190"/>
      <c r="G761" s="190"/>
      <c r="H761" s="190"/>
      <c r="I761" s="190"/>
      <c r="J761" s="190"/>
      <c r="K761" s="190"/>
      <c r="L761" s="190"/>
      <c r="M761" s="190"/>
      <c r="N761" s="190"/>
      <c r="O761" s="190"/>
      <c r="P761" s="190"/>
      <c r="Q761" s="190"/>
      <c r="R761" s="190"/>
      <c r="S761" s="190"/>
      <c r="T761" s="190"/>
    </row>
    <row r="762" spans="1:20" s="128" customFormat="1">
      <c r="A762" s="190"/>
      <c r="E762" s="190"/>
      <c r="F762" s="190"/>
      <c r="G762" s="190"/>
      <c r="H762" s="190"/>
      <c r="I762" s="190"/>
      <c r="J762" s="190"/>
      <c r="K762" s="190"/>
      <c r="L762" s="190"/>
      <c r="M762" s="190"/>
      <c r="N762" s="190"/>
      <c r="O762" s="190"/>
      <c r="P762" s="190"/>
      <c r="Q762" s="190"/>
      <c r="R762" s="190"/>
      <c r="S762" s="190"/>
      <c r="T762" s="190"/>
    </row>
    <row r="763" spans="1:20" s="128" customFormat="1">
      <c r="A763" s="190"/>
      <c r="E763" s="190"/>
      <c r="F763" s="190"/>
      <c r="G763" s="190"/>
      <c r="H763" s="190"/>
      <c r="I763" s="190"/>
      <c r="J763" s="190"/>
      <c r="K763" s="190"/>
      <c r="L763" s="190"/>
      <c r="M763" s="190"/>
      <c r="N763" s="190"/>
      <c r="O763" s="190"/>
      <c r="P763" s="190"/>
      <c r="Q763" s="190"/>
      <c r="R763" s="190"/>
      <c r="S763" s="190"/>
      <c r="T763" s="190"/>
    </row>
    <row r="764" spans="1:20" s="128" customFormat="1">
      <c r="A764" s="190"/>
      <c r="E764" s="190"/>
      <c r="F764" s="190"/>
      <c r="G764" s="190"/>
      <c r="H764" s="190"/>
      <c r="I764" s="190"/>
      <c r="J764" s="190"/>
      <c r="K764" s="190"/>
      <c r="L764" s="190"/>
      <c r="M764" s="190"/>
      <c r="N764" s="190"/>
      <c r="O764" s="190"/>
      <c r="P764" s="190"/>
      <c r="Q764" s="190"/>
      <c r="R764" s="190"/>
      <c r="S764" s="190"/>
      <c r="T764" s="190"/>
    </row>
    <row r="765" spans="1:20" s="128" customFormat="1">
      <c r="A765" s="190"/>
      <c r="E765" s="190"/>
      <c r="F765" s="190"/>
      <c r="G765" s="190"/>
      <c r="H765" s="190"/>
      <c r="I765" s="190"/>
      <c r="J765" s="190"/>
      <c r="K765" s="190"/>
      <c r="L765" s="190"/>
      <c r="M765" s="190"/>
      <c r="N765" s="190"/>
      <c r="O765" s="190"/>
      <c r="P765" s="190"/>
      <c r="Q765" s="190"/>
      <c r="R765" s="190"/>
      <c r="S765" s="190"/>
      <c r="T765" s="190"/>
    </row>
    <row r="766" spans="1:20" s="128" customFormat="1">
      <c r="A766" s="190"/>
      <c r="E766" s="190"/>
      <c r="F766" s="190"/>
      <c r="G766" s="190"/>
      <c r="H766" s="190"/>
      <c r="I766" s="190"/>
      <c r="J766" s="190"/>
      <c r="K766" s="190"/>
      <c r="L766" s="190"/>
      <c r="M766" s="190"/>
      <c r="N766" s="190"/>
      <c r="O766" s="190"/>
      <c r="P766" s="190"/>
      <c r="Q766" s="190"/>
      <c r="R766" s="190"/>
      <c r="S766" s="190"/>
      <c r="T766" s="190"/>
    </row>
    <row r="767" spans="1:20" s="128" customFormat="1">
      <c r="A767" s="190"/>
      <c r="E767" s="190"/>
      <c r="F767" s="190"/>
      <c r="G767" s="190"/>
      <c r="H767" s="190"/>
      <c r="I767" s="190"/>
      <c r="J767" s="190"/>
      <c r="K767" s="190"/>
      <c r="L767" s="190"/>
      <c r="M767" s="190"/>
      <c r="N767" s="190"/>
      <c r="O767" s="190"/>
      <c r="P767" s="190"/>
      <c r="Q767" s="190"/>
      <c r="R767" s="190"/>
      <c r="S767" s="190"/>
      <c r="T767" s="190"/>
    </row>
    <row r="768" spans="1:20" s="128" customFormat="1">
      <c r="A768" s="190"/>
      <c r="E768" s="190"/>
      <c r="F768" s="190"/>
      <c r="G768" s="190"/>
      <c r="H768" s="190"/>
      <c r="I768" s="190"/>
      <c r="J768" s="190"/>
      <c r="K768" s="190"/>
      <c r="L768" s="190"/>
      <c r="M768" s="190"/>
      <c r="N768" s="190"/>
      <c r="O768" s="190"/>
      <c r="P768" s="190"/>
      <c r="Q768" s="190"/>
      <c r="R768" s="190"/>
      <c r="S768" s="190"/>
      <c r="T768" s="190"/>
    </row>
    <row r="769" spans="1:20" s="128" customFormat="1">
      <c r="A769" s="190"/>
      <c r="E769" s="190"/>
      <c r="F769" s="190"/>
      <c r="G769" s="190"/>
      <c r="H769" s="190"/>
      <c r="I769" s="190"/>
      <c r="J769" s="190"/>
      <c r="K769" s="190"/>
      <c r="L769" s="190"/>
      <c r="M769" s="190"/>
      <c r="N769" s="190"/>
      <c r="O769" s="190"/>
      <c r="P769" s="190"/>
      <c r="Q769" s="190"/>
      <c r="R769" s="190"/>
      <c r="S769" s="190"/>
      <c r="T769" s="190"/>
    </row>
    <row r="770" spans="1:20" s="128" customFormat="1">
      <c r="A770" s="190"/>
      <c r="E770" s="190"/>
      <c r="F770" s="190"/>
      <c r="G770" s="190"/>
      <c r="H770" s="190"/>
      <c r="I770" s="190"/>
      <c r="J770" s="190"/>
      <c r="K770" s="190"/>
      <c r="L770" s="190"/>
      <c r="M770" s="190"/>
      <c r="N770" s="190"/>
      <c r="O770" s="190"/>
      <c r="P770" s="190"/>
      <c r="Q770" s="190"/>
      <c r="R770" s="190"/>
      <c r="S770" s="190"/>
      <c r="T770" s="190"/>
    </row>
    <row r="771" spans="1:20" s="128" customFormat="1">
      <c r="A771" s="190"/>
      <c r="E771" s="190"/>
      <c r="F771" s="190"/>
      <c r="G771" s="190"/>
      <c r="H771" s="190"/>
      <c r="I771" s="190"/>
      <c r="J771" s="190"/>
      <c r="K771" s="190"/>
      <c r="L771" s="190"/>
      <c r="M771" s="190"/>
      <c r="N771" s="190"/>
      <c r="O771" s="190"/>
      <c r="P771" s="190"/>
      <c r="Q771" s="190"/>
      <c r="R771" s="190"/>
      <c r="S771" s="190"/>
      <c r="T771" s="190"/>
    </row>
    <row r="772" spans="1:20" s="128" customFormat="1">
      <c r="A772" s="190"/>
      <c r="E772" s="190"/>
      <c r="F772" s="190"/>
      <c r="G772" s="190"/>
      <c r="H772" s="190"/>
      <c r="I772" s="190"/>
      <c r="J772" s="190"/>
      <c r="K772" s="190"/>
      <c r="L772" s="190"/>
      <c r="M772" s="190"/>
      <c r="N772" s="190"/>
      <c r="O772" s="190"/>
      <c r="P772" s="190"/>
      <c r="Q772" s="190"/>
      <c r="R772" s="190"/>
      <c r="S772" s="190"/>
      <c r="T772" s="190"/>
    </row>
    <row r="773" spans="1:20" s="128" customFormat="1">
      <c r="A773" s="190"/>
      <c r="E773" s="190"/>
      <c r="F773" s="190"/>
      <c r="G773" s="190"/>
      <c r="H773" s="190"/>
      <c r="I773" s="190"/>
      <c r="J773" s="190"/>
      <c r="K773" s="190"/>
      <c r="L773" s="190"/>
      <c r="M773" s="190"/>
      <c r="N773" s="190"/>
      <c r="O773" s="190"/>
      <c r="P773" s="190"/>
      <c r="Q773" s="190"/>
      <c r="R773" s="190"/>
      <c r="S773" s="190"/>
      <c r="T773" s="190"/>
    </row>
    <row r="774" spans="1:20" s="128" customFormat="1">
      <c r="A774" s="190"/>
      <c r="E774" s="190"/>
      <c r="F774" s="190"/>
      <c r="G774" s="190"/>
      <c r="H774" s="190"/>
      <c r="I774" s="190"/>
      <c r="J774" s="190"/>
      <c r="K774" s="190"/>
      <c r="L774" s="190"/>
      <c r="M774" s="190"/>
      <c r="N774" s="190"/>
      <c r="O774" s="190"/>
      <c r="P774" s="190"/>
      <c r="Q774" s="190"/>
      <c r="R774" s="190"/>
      <c r="S774" s="190"/>
      <c r="T774" s="190"/>
    </row>
    <row r="775" spans="1:20" s="128" customFormat="1">
      <c r="A775" s="190"/>
      <c r="E775" s="190"/>
      <c r="F775" s="190"/>
      <c r="G775" s="190"/>
      <c r="H775" s="190"/>
      <c r="I775" s="190"/>
      <c r="J775" s="190"/>
      <c r="K775" s="190"/>
      <c r="L775" s="190"/>
      <c r="M775" s="190"/>
      <c r="N775" s="190"/>
      <c r="O775" s="190"/>
      <c r="P775" s="190"/>
      <c r="Q775" s="190"/>
      <c r="R775" s="190"/>
      <c r="S775" s="190"/>
      <c r="T775" s="190"/>
    </row>
    <row r="776" spans="1:20" s="128" customFormat="1">
      <c r="A776" s="190"/>
      <c r="E776" s="190"/>
      <c r="F776" s="190"/>
      <c r="G776" s="190"/>
      <c r="H776" s="190"/>
      <c r="I776" s="190"/>
      <c r="J776" s="190"/>
      <c r="K776" s="190"/>
      <c r="L776" s="190"/>
      <c r="M776" s="190"/>
      <c r="N776" s="190"/>
      <c r="O776" s="190"/>
      <c r="P776" s="190"/>
      <c r="Q776" s="190"/>
      <c r="R776" s="190"/>
      <c r="S776" s="190"/>
      <c r="T776" s="190"/>
    </row>
    <row r="777" spans="1:20" s="128" customFormat="1">
      <c r="A777" s="190"/>
      <c r="E777" s="190"/>
      <c r="F777" s="190"/>
      <c r="G777" s="190"/>
      <c r="H777" s="190"/>
      <c r="I777" s="190"/>
      <c r="J777" s="190"/>
      <c r="K777" s="190"/>
      <c r="L777" s="190"/>
      <c r="M777" s="190"/>
      <c r="N777" s="190"/>
      <c r="O777" s="190"/>
      <c r="P777" s="190"/>
      <c r="Q777" s="190"/>
      <c r="R777" s="190"/>
      <c r="S777" s="190"/>
      <c r="T777" s="190"/>
    </row>
    <row r="778" spans="1:20" s="128" customFormat="1">
      <c r="A778" s="190"/>
      <c r="E778" s="190"/>
      <c r="F778" s="190"/>
      <c r="G778" s="190"/>
      <c r="H778" s="190"/>
      <c r="I778" s="190"/>
      <c r="J778" s="190"/>
      <c r="K778" s="190"/>
      <c r="L778" s="190"/>
      <c r="M778" s="190"/>
      <c r="N778" s="190"/>
      <c r="O778" s="190"/>
      <c r="P778" s="190"/>
      <c r="Q778" s="190"/>
      <c r="R778" s="190"/>
      <c r="S778" s="190"/>
      <c r="T778" s="190"/>
    </row>
    <row r="779" spans="1:20" s="128" customFormat="1">
      <c r="A779" s="190"/>
      <c r="E779" s="190"/>
      <c r="F779" s="190"/>
      <c r="G779" s="190"/>
      <c r="H779" s="190"/>
      <c r="I779" s="190"/>
      <c r="J779" s="190"/>
      <c r="K779" s="190"/>
      <c r="L779" s="190"/>
      <c r="M779" s="190"/>
      <c r="N779" s="190"/>
      <c r="O779" s="190"/>
      <c r="P779" s="190"/>
      <c r="Q779" s="190"/>
      <c r="R779" s="190"/>
      <c r="S779" s="190"/>
      <c r="T779" s="190"/>
    </row>
    <row r="780" spans="1:20" s="128" customFormat="1">
      <c r="A780" s="190"/>
      <c r="E780" s="190"/>
      <c r="F780" s="190"/>
      <c r="G780" s="190"/>
      <c r="H780" s="190"/>
      <c r="I780" s="190"/>
      <c r="J780" s="190"/>
      <c r="K780" s="190"/>
      <c r="L780" s="190"/>
      <c r="M780" s="190"/>
      <c r="N780" s="190"/>
      <c r="O780" s="190"/>
      <c r="P780" s="190"/>
      <c r="Q780" s="190"/>
      <c r="R780" s="190"/>
      <c r="S780" s="190"/>
      <c r="T780" s="190"/>
    </row>
    <row r="781" spans="1:20" s="128" customFormat="1">
      <c r="A781" s="190"/>
      <c r="E781" s="190"/>
      <c r="F781" s="190"/>
      <c r="G781" s="190"/>
      <c r="H781" s="190"/>
      <c r="I781" s="190"/>
      <c r="J781" s="190"/>
      <c r="K781" s="190"/>
      <c r="L781" s="190"/>
      <c r="M781" s="190"/>
      <c r="N781" s="190"/>
      <c r="O781" s="190"/>
      <c r="P781" s="190"/>
      <c r="Q781" s="190"/>
      <c r="R781" s="190"/>
      <c r="S781" s="190"/>
      <c r="T781" s="190"/>
    </row>
    <row r="782" spans="1:20" s="128" customFormat="1">
      <c r="A782" s="190"/>
      <c r="E782" s="190"/>
      <c r="F782" s="190"/>
      <c r="G782" s="190"/>
      <c r="H782" s="190"/>
      <c r="I782" s="190"/>
      <c r="J782" s="190"/>
      <c r="K782" s="190"/>
      <c r="L782" s="190"/>
      <c r="M782" s="190"/>
      <c r="N782" s="190"/>
      <c r="O782" s="190"/>
      <c r="P782" s="190"/>
      <c r="Q782" s="190"/>
      <c r="R782" s="190"/>
      <c r="S782" s="190"/>
      <c r="T782" s="190"/>
    </row>
    <row r="783" spans="1:20" s="128" customFormat="1">
      <c r="A783" s="190"/>
      <c r="E783" s="190"/>
      <c r="F783" s="190"/>
      <c r="G783" s="190"/>
      <c r="H783" s="190"/>
      <c r="I783" s="190"/>
      <c r="J783" s="190"/>
      <c r="K783" s="190"/>
      <c r="L783" s="190"/>
      <c r="M783" s="190"/>
      <c r="N783" s="190"/>
      <c r="O783" s="190"/>
      <c r="P783" s="190"/>
      <c r="Q783" s="190"/>
      <c r="R783" s="190"/>
      <c r="S783" s="190"/>
      <c r="T783" s="190"/>
    </row>
    <row r="784" spans="1:20" s="128" customFormat="1">
      <c r="A784" s="190"/>
      <c r="E784" s="190"/>
      <c r="F784" s="190"/>
      <c r="G784" s="190"/>
      <c r="H784" s="190"/>
      <c r="I784" s="190"/>
      <c r="J784" s="190"/>
      <c r="K784" s="190"/>
      <c r="L784" s="190"/>
      <c r="M784" s="190"/>
      <c r="N784" s="190"/>
      <c r="O784" s="190"/>
      <c r="P784" s="190"/>
      <c r="Q784" s="190"/>
      <c r="R784" s="190"/>
      <c r="S784" s="190"/>
      <c r="T784" s="190"/>
    </row>
    <row r="785" spans="1:20" s="128" customFormat="1">
      <c r="A785" s="190"/>
      <c r="E785" s="190"/>
      <c r="F785" s="190"/>
      <c r="G785" s="190"/>
      <c r="H785" s="190"/>
      <c r="I785" s="190"/>
      <c r="J785" s="190"/>
      <c r="K785" s="190"/>
      <c r="L785" s="190"/>
      <c r="M785" s="190"/>
      <c r="N785" s="190"/>
      <c r="O785" s="190"/>
      <c r="P785" s="190"/>
      <c r="Q785" s="190"/>
      <c r="R785" s="190"/>
      <c r="S785" s="190"/>
      <c r="T785" s="190"/>
    </row>
    <row r="786" spans="1:20" s="128" customFormat="1">
      <c r="A786" s="190"/>
      <c r="E786" s="190"/>
      <c r="F786" s="190"/>
      <c r="G786" s="190"/>
      <c r="H786" s="190"/>
      <c r="I786" s="190"/>
      <c r="J786" s="190"/>
      <c r="K786" s="190"/>
      <c r="L786" s="190"/>
      <c r="M786" s="190"/>
      <c r="N786" s="190"/>
      <c r="O786" s="190"/>
      <c r="P786" s="190"/>
      <c r="Q786" s="190"/>
      <c r="R786" s="190"/>
      <c r="S786" s="190"/>
      <c r="T786" s="190"/>
    </row>
    <row r="787" spans="1:20" s="128" customFormat="1">
      <c r="A787" s="190"/>
      <c r="E787" s="190"/>
      <c r="F787" s="190"/>
      <c r="G787" s="190"/>
      <c r="H787" s="190"/>
      <c r="I787" s="190"/>
      <c r="J787" s="190"/>
      <c r="K787" s="190"/>
      <c r="L787" s="190"/>
      <c r="M787" s="190"/>
      <c r="N787" s="190"/>
      <c r="O787" s="190"/>
      <c r="P787" s="190"/>
      <c r="Q787" s="190"/>
      <c r="R787" s="190"/>
      <c r="S787" s="190"/>
      <c r="T787" s="190"/>
    </row>
    <row r="788" spans="1:20" s="128" customFormat="1">
      <c r="A788" s="190"/>
      <c r="E788" s="190"/>
      <c r="F788" s="190"/>
      <c r="G788" s="190"/>
      <c r="H788" s="190"/>
      <c r="I788" s="190"/>
      <c r="J788" s="190"/>
      <c r="K788" s="190"/>
      <c r="L788" s="190"/>
      <c r="M788" s="190"/>
      <c r="N788" s="190"/>
      <c r="O788" s="190"/>
      <c r="P788" s="190"/>
      <c r="Q788" s="190"/>
      <c r="R788" s="190"/>
      <c r="S788" s="190"/>
      <c r="T788" s="190"/>
    </row>
    <row r="789" spans="1:20" s="128" customFormat="1">
      <c r="A789" s="190"/>
      <c r="E789" s="190"/>
      <c r="F789" s="190"/>
      <c r="G789" s="190"/>
      <c r="H789" s="190"/>
      <c r="I789" s="190"/>
      <c r="J789" s="190"/>
      <c r="K789" s="190"/>
      <c r="L789" s="190"/>
      <c r="M789" s="190"/>
      <c r="N789" s="190"/>
      <c r="O789" s="190"/>
      <c r="P789" s="190"/>
      <c r="Q789" s="190"/>
      <c r="R789" s="190"/>
      <c r="S789" s="190"/>
      <c r="T789" s="190"/>
    </row>
    <row r="790" spans="1:20" s="128" customFormat="1">
      <c r="A790" s="190"/>
      <c r="E790" s="190"/>
      <c r="F790" s="190"/>
      <c r="G790" s="190"/>
      <c r="H790" s="190"/>
      <c r="I790" s="190"/>
      <c r="J790" s="190"/>
      <c r="K790" s="190"/>
      <c r="L790" s="190"/>
      <c r="M790" s="190"/>
      <c r="N790" s="190"/>
      <c r="O790" s="190"/>
      <c r="P790" s="190"/>
      <c r="Q790" s="190"/>
      <c r="R790" s="190"/>
      <c r="S790" s="190"/>
      <c r="T790" s="190"/>
    </row>
    <row r="791" spans="1:20" s="128" customFormat="1">
      <c r="A791" s="190"/>
      <c r="E791" s="190"/>
      <c r="F791" s="190"/>
      <c r="G791" s="190"/>
      <c r="H791" s="190"/>
      <c r="I791" s="190"/>
      <c r="J791" s="190"/>
      <c r="K791" s="190"/>
      <c r="L791" s="190"/>
      <c r="M791" s="190"/>
      <c r="N791" s="190"/>
      <c r="O791" s="190"/>
      <c r="P791" s="190"/>
      <c r="Q791" s="190"/>
      <c r="R791" s="190"/>
      <c r="S791" s="190"/>
      <c r="T791" s="190"/>
    </row>
    <row r="792" spans="1:20" s="128" customFormat="1">
      <c r="A792" s="190"/>
      <c r="E792" s="190"/>
      <c r="F792" s="190"/>
      <c r="G792" s="190"/>
      <c r="H792" s="190"/>
      <c r="I792" s="190"/>
      <c r="J792" s="190"/>
      <c r="K792" s="190"/>
      <c r="L792" s="190"/>
      <c r="M792" s="190"/>
      <c r="N792" s="190"/>
      <c r="O792" s="190"/>
      <c r="P792" s="190"/>
      <c r="Q792" s="190"/>
      <c r="R792" s="190"/>
      <c r="S792" s="190"/>
      <c r="T792" s="190"/>
    </row>
    <row r="793" spans="1:20" s="128" customFormat="1">
      <c r="A793" s="190"/>
      <c r="E793" s="190"/>
      <c r="F793" s="190"/>
      <c r="G793" s="190"/>
      <c r="H793" s="190"/>
      <c r="I793" s="190"/>
      <c r="J793" s="190"/>
      <c r="K793" s="190"/>
      <c r="L793" s="190"/>
      <c r="M793" s="190"/>
      <c r="N793" s="190"/>
      <c r="O793" s="190"/>
      <c r="P793" s="190"/>
      <c r="Q793" s="190"/>
      <c r="R793" s="190"/>
      <c r="S793" s="190"/>
      <c r="T793" s="190"/>
    </row>
    <row r="794" spans="1:20" s="128" customFormat="1">
      <c r="A794" s="190"/>
      <c r="E794" s="190"/>
      <c r="F794" s="190"/>
      <c r="G794" s="190"/>
      <c r="H794" s="190"/>
      <c r="I794" s="190"/>
      <c r="J794" s="190"/>
      <c r="K794" s="190"/>
      <c r="L794" s="190"/>
      <c r="M794" s="190"/>
      <c r="N794" s="190"/>
      <c r="O794" s="190"/>
      <c r="P794" s="190"/>
      <c r="Q794" s="190"/>
      <c r="R794" s="190"/>
      <c r="S794" s="190"/>
      <c r="T794" s="190"/>
    </row>
    <row r="795" spans="1:20" s="128" customFormat="1">
      <c r="A795" s="190"/>
      <c r="E795" s="190"/>
      <c r="F795" s="190"/>
      <c r="G795" s="190"/>
      <c r="H795" s="190"/>
      <c r="I795" s="190"/>
      <c r="J795" s="190"/>
      <c r="K795" s="190"/>
      <c r="L795" s="190"/>
      <c r="M795" s="190"/>
      <c r="N795" s="190"/>
      <c r="O795" s="190"/>
      <c r="P795" s="190"/>
      <c r="Q795" s="190"/>
      <c r="R795" s="190"/>
      <c r="S795" s="190"/>
      <c r="T795" s="190"/>
    </row>
    <row r="796" spans="1:20" s="128" customFormat="1">
      <c r="A796" s="190"/>
      <c r="E796" s="190"/>
      <c r="F796" s="190"/>
      <c r="G796" s="190"/>
      <c r="H796" s="190"/>
      <c r="I796" s="190"/>
      <c r="J796" s="190"/>
      <c r="K796" s="190"/>
      <c r="L796" s="190"/>
      <c r="M796" s="190"/>
      <c r="N796" s="190"/>
      <c r="O796" s="190"/>
      <c r="P796" s="190"/>
      <c r="Q796" s="190"/>
      <c r="R796" s="190"/>
      <c r="S796" s="190"/>
      <c r="T796" s="190"/>
    </row>
    <row r="797" spans="1:20" s="128" customFormat="1">
      <c r="A797" s="190"/>
      <c r="E797" s="190"/>
      <c r="F797" s="190"/>
      <c r="G797" s="190"/>
      <c r="H797" s="190"/>
      <c r="I797" s="190"/>
      <c r="J797" s="190"/>
      <c r="K797" s="190"/>
      <c r="L797" s="190"/>
      <c r="M797" s="190"/>
      <c r="N797" s="190"/>
      <c r="O797" s="190"/>
      <c r="P797" s="190"/>
      <c r="Q797" s="190"/>
      <c r="R797" s="190"/>
      <c r="S797" s="190"/>
      <c r="T797" s="190"/>
    </row>
    <row r="798" spans="1:20" s="128" customFormat="1">
      <c r="A798" s="190"/>
      <c r="E798" s="190"/>
      <c r="F798" s="190"/>
      <c r="G798" s="190"/>
      <c r="H798" s="190"/>
      <c r="I798" s="190"/>
      <c r="J798" s="190"/>
      <c r="K798" s="190"/>
      <c r="L798" s="190"/>
      <c r="M798" s="190"/>
      <c r="N798" s="190"/>
      <c r="O798" s="190"/>
      <c r="P798" s="190"/>
      <c r="Q798" s="190"/>
      <c r="R798" s="190"/>
      <c r="S798" s="190"/>
      <c r="T798" s="190"/>
    </row>
    <row r="799" spans="1:20" s="128" customFormat="1">
      <c r="A799" s="190"/>
      <c r="E799" s="190"/>
      <c r="F799" s="190"/>
      <c r="G799" s="190"/>
      <c r="H799" s="190"/>
      <c r="I799" s="190"/>
      <c r="J799" s="190"/>
      <c r="K799" s="190"/>
      <c r="L799" s="190"/>
      <c r="M799" s="190"/>
      <c r="N799" s="190"/>
      <c r="O799" s="190"/>
      <c r="P799" s="190"/>
      <c r="Q799" s="190"/>
      <c r="R799" s="190"/>
      <c r="S799" s="190"/>
      <c r="T799" s="190"/>
    </row>
    <row r="800" spans="1:20" s="128" customFormat="1">
      <c r="A800" s="190"/>
      <c r="E800" s="190"/>
      <c r="F800" s="190"/>
      <c r="G800" s="190"/>
      <c r="H800" s="190"/>
      <c r="I800" s="190"/>
      <c r="J800" s="190"/>
      <c r="K800" s="190"/>
      <c r="L800" s="190"/>
      <c r="M800" s="190"/>
      <c r="N800" s="190"/>
      <c r="O800" s="190"/>
      <c r="P800" s="190"/>
      <c r="Q800" s="190"/>
      <c r="R800" s="190"/>
      <c r="S800" s="190"/>
      <c r="T800" s="190"/>
    </row>
    <row r="801" spans="1:20" s="128" customFormat="1">
      <c r="A801" s="190"/>
      <c r="E801" s="190"/>
      <c r="F801" s="190"/>
      <c r="G801" s="190"/>
      <c r="H801" s="190"/>
      <c r="I801" s="190"/>
      <c r="J801" s="190"/>
      <c r="K801" s="190"/>
      <c r="L801" s="190"/>
      <c r="M801" s="190"/>
      <c r="N801" s="190"/>
      <c r="O801" s="190"/>
      <c r="P801" s="190"/>
      <c r="Q801" s="190"/>
      <c r="R801" s="190"/>
      <c r="S801" s="190"/>
      <c r="T801" s="190"/>
    </row>
    <row r="802" spans="1:20" s="128" customFormat="1">
      <c r="A802" s="190"/>
      <c r="E802" s="190"/>
      <c r="F802" s="190"/>
      <c r="G802" s="190"/>
      <c r="H802" s="190"/>
      <c r="I802" s="190"/>
      <c r="J802" s="190"/>
      <c r="K802" s="190"/>
      <c r="L802" s="190"/>
      <c r="M802" s="190"/>
      <c r="N802" s="190"/>
      <c r="O802" s="190"/>
      <c r="P802" s="190"/>
      <c r="Q802" s="190"/>
      <c r="R802" s="190"/>
      <c r="S802" s="190"/>
      <c r="T802" s="190"/>
    </row>
    <row r="803" spans="1:20" s="128" customFormat="1">
      <c r="A803" s="190"/>
      <c r="E803" s="190"/>
      <c r="F803" s="190"/>
      <c r="G803" s="190"/>
      <c r="H803" s="190"/>
      <c r="I803" s="190"/>
      <c r="J803" s="190"/>
      <c r="K803" s="190"/>
      <c r="L803" s="190"/>
      <c r="M803" s="190"/>
      <c r="N803" s="190"/>
      <c r="O803" s="190"/>
      <c r="P803" s="190"/>
      <c r="Q803" s="190"/>
      <c r="R803" s="190"/>
      <c r="S803" s="190"/>
      <c r="T803" s="190"/>
    </row>
    <row r="804" spans="1:20" s="128" customFormat="1">
      <c r="A804" s="190"/>
      <c r="E804" s="190"/>
      <c r="F804" s="190"/>
      <c r="G804" s="190"/>
      <c r="H804" s="190"/>
      <c r="I804" s="190"/>
      <c r="J804" s="190"/>
      <c r="K804" s="190"/>
      <c r="L804" s="190"/>
      <c r="M804" s="190"/>
      <c r="N804" s="190"/>
      <c r="O804" s="190"/>
      <c r="P804" s="190"/>
      <c r="Q804" s="190"/>
      <c r="R804" s="190"/>
      <c r="S804" s="190"/>
      <c r="T804" s="190"/>
    </row>
    <row r="805" spans="1:20" s="128" customFormat="1">
      <c r="A805" s="190"/>
      <c r="E805" s="190"/>
      <c r="F805" s="190"/>
      <c r="G805" s="190"/>
      <c r="H805" s="190"/>
      <c r="I805" s="190"/>
      <c r="J805" s="190"/>
      <c r="K805" s="190"/>
      <c r="L805" s="190"/>
      <c r="M805" s="190"/>
      <c r="N805" s="190"/>
      <c r="O805" s="190"/>
      <c r="P805" s="190"/>
      <c r="Q805" s="190"/>
      <c r="R805" s="190"/>
      <c r="S805" s="190"/>
      <c r="T805" s="190"/>
    </row>
    <row r="806" spans="1:20" s="128" customFormat="1">
      <c r="A806" s="190"/>
      <c r="E806" s="190"/>
      <c r="F806" s="190"/>
      <c r="G806" s="190"/>
      <c r="H806" s="190"/>
      <c r="I806" s="190"/>
      <c r="J806" s="190"/>
      <c r="K806" s="190"/>
      <c r="L806" s="190"/>
      <c r="M806" s="190"/>
      <c r="N806" s="190"/>
      <c r="O806" s="190"/>
      <c r="P806" s="190"/>
      <c r="Q806" s="190"/>
      <c r="R806" s="190"/>
      <c r="S806" s="190"/>
      <c r="T806" s="190"/>
    </row>
    <row r="807" spans="1:20" s="128" customFormat="1">
      <c r="A807" s="190"/>
      <c r="E807" s="190"/>
      <c r="F807" s="190"/>
      <c r="G807" s="190"/>
      <c r="H807" s="190"/>
      <c r="I807" s="190"/>
      <c r="J807" s="190"/>
      <c r="K807" s="190"/>
      <c r="L807" s="190"/>
      <c r="M807" s="190"/>
      <c r="N807" s="190"/>
      <c r="O807" s="190"/>
      <c r="P807" s="190"/>
      <c r="Q807" s="190"/>
      <c r="R807" s="190"/>
      <c r="S807" s="190"/>
      <c r="T807" s="190"/>
    </row>
    <row r="808" spans="1:20" s="128" customFormat="1">
      <c r="A808" s="190"/>
      <c r="E808" s="190"/>
      <c r="F808" s="190"/>
      <c r="G808" s="190"/>
      <c r="H808" s="190"/>
      <c r="I808" s="190"/>
      <c r="J808" s="190"/>
      <c r="K808" s="190"/>
      <c r="L808" s="190"/>
      <c r="M808" s="190"/>
      <c r="N808" s="190"/>
      <c r="O808" s="190"/>
      <c r="P808" s="190"/>
      <c r="Q808" s="190"/>
      <c r="R808" s="190"/>
      <c r="S808" s="190"/>
      <c r="T808" s="190"/>
    </row>
    <row r="809" spans="1:20" s="128" customFormat="1">
      <c r="A809" s="190"/>
      <c r="E809" s="190"/>
      <c r="F809" s="190"/>
      <c r="G809" s="190"/>
      <c r="H809" s="190"/>
      <c r="I809" s="190"/>
      <c r="J809" s="190"/>
      <c r="K809" s="190"/>
      <c r="L809" s="190"/>
      <c r="M809" s="190"/>
      <c r="N809" s="190"/>
      <c r="O809" s="190"/>
      <c r="P809" s="190"/>
      <c r="Q809" s="190"/>
      <c r="R809" s="190"/>
      <c r="S809" s="190"/>
      <c r="T809" s="190"/>
    </row>
    <row r="810" spans="1:20" s="128" customFormat="1">
      <c r="A810" s="190"/>
      <c r="E810" s="190"/>
      <c r="F810" s="190"/>
      <c r="G810" s="190"/>
      <c r="H810" s="190"/>
      <c r="I810" s="190"/>
      <c r="J810" s="190"/>
      <c r="K810" s="190"/>
      <c r="L810" s="190"/>
      <c r="M810" s="190"/>
      <c r="N810" s="190"/>
      <c r="O810" s="190"/>
      <c r="P810" s="190"/>
      <c r="Q810" s="190"/>
      <c r="R810" s="190"/>
      <c r="S810" s="190"/>
      <c r="T810" s="190"/>
    </row>
    <row r="811" spans="1:20" s="128" customFormat="1">
      <c r="A811" s="190"/>
      <c r="E811" s="190"/>
      <c r="F811" s="190"/>
      <c r="G811" s="190"/>
      <c r="H811" s="190"/>
      <c r="I811" s="190"/>
      <c r="J811" s="190"/>
      <c r="K811" s="190"/>
      <c r="L811" s="190"/>
      <c r="M811" s="190"/>
      <c r="N811" s="190"/>
      <c r="O811" s="190"/>
      <c r="P811" s="190"/>
      <c r="Q811" s="190"/>
      <c r="R811" s="190"/>
      <c r="S811" s="190"/>
      <c r="T811" s="190"/>
    </row>
    <row r="812" spans="1:20" s="128" customFormat="1">
      <c r="A812" s="190"/>
      <c r="E812" s="190"/>
      <c r="F812" s="190"/>
      <c r="G812" s="190"/>
      <c r="H812" s="190"/>
      <c r="I812" s="190"/>
      <c r="J812" s="190"/>
      <c r="K812" s="190"/>
      <c r="L812" s="190"/>
      <c r="M812" s="190"/>
      <c r="N812" s="190"/>
      <c r="O812" s="190"/>
      <c r="P812" s="190"/>
      <c r="Q812" s="190"/>
      <c r="R812" s="190"/>
      <c r="S812" s="190"/>
      <c r="T812" s="190"/>
    </row>
    <row r="813" spans="1:20" s="128" customFormat="1">
      <c r="A813" s="190"/>
      <c r="E813" s="190"/>
      <c r="F813" s="190"/>
      <c r="G813" s="190"/>
      <c r="H813" s="190"/>
      <c r="I813" s="190"/>
      <c r="J813" s="190"/>
      <c r="K813" s="190"/>
      <c r="L813" s="190"/>
      <c r="M813" s="190"/>
      <c r="N813" s="190"/>
      <c r="O813" s="190"/>
      <c r="P813" s="190"/>
      <c r="Q813" s="190"/>
      <c r="R813" s="190"/>
      <c r="S813" s="190"/>
      <c r="T813" s="190"/>
    </row>
    <row r="814" spans="1:20" s="128" customFormat="1">
      <c r="A814" s="190"/>
      <c r="E814" s="190"/>
      <c r="F814" s="190"/>
      <c r="G814" s="190"/>
      <c r="H814" s="190"/>
      <c r="I814" s="190"/>
      <c r="J814" s="190"/>
      <c r="K814" s="190"/>
      <c r="L814" s="190"/>
      <c r="M814" s="190"/>
      <c r="N814" s="190"/>
      <c r="O814" s="190"/>
      <c r="P814" s="190"/>
      <c r="Q814" s="190"/>
      <c r="R814" s="190"/>
      <c r="S814" s="190"/>
      <c r="T814" s="190"/>
    </row>
    <row r="815" spans="1:20" s="128" customFormat="1">
      <c r="A815" s="190"/>
      <c r="E815" s="190"/>
      <c r="F815" s="190"/>
      <c r="G815" s="190"/>
      <c r="H815" s="190"/>
      <c r="I815" s="190"/>
      <c r="J815" s="190"/>
      <c r="K815" s="190"/>
      <c r="L815" s="190"/>
      <c r="M815" s="190"/>
      <c r="N815" s="190"/>
      <c r="O815" s="190"/>
      <c r="P815" s="190"/>
      <c r="Q815" s="190"/>
      <c r="R815" s="190"/>
      <c r="S815" s="190"/>
      <c r="T815" s="190"/>
    </row>
    <row r="816" spans="1:20" s="128" customFormat="1">
      <c r="A816" s="190"/>
      <c r="E816" s="190"/>
      <c r="F816" s="190"/>
      <c r="G816" s="190"/>
      <c r="H816" s="190"/>
      <c r="I816" s="190"/>
      <c r="J816" s="190"/>
      <c r="K816" s="190"/>
      <c r="L816" s="190"/>
      <c r="M816" s="190"/>
      <c r="N816" s="190"/>
      <c r="O816" s="190"/>
      <c r="P816" s="190"/>
      <c r="Q816" s="190"/>
      <c r="R816" s="190"/>
      <c r="S816" s="190"/>
      <c r="T816" s="190"/>
    </row>
    <row r="817" spans="1:20" s="128" customFormat="1">
      <c r="A817" s="190"/>
      <c r="E817" s="190"/>
      <c r="F817" s="190"/>
      <c r="G817" s="190"/>
      <c r="H817" s="190"/>
      <c r="I817" s="190"/>
      <c r="J817" s="190"/>
      <c r="K817" s="190"/>
      <c r="L817" s="190"/>
      <c r="M817" s="190"/>
      <c r="N817" s="190"/>
      <c r="O817" s="190"/>
      <c r="P817" s="190"/>
      <c r="Q817" s="190"/>
      <c r="R817" s="190"/>
      <c r="S817" s="190"/>
      <c r="T817" s="190"/>
    </row>
    <row r="818" spans="1:20" s="128" customFormat="1">
      <c r="A818" s="190"/>
      <c r="E818" s="190"/>
      <c r="F818" s="190"/>
      <c r="G818" s="190"/>
      <c r="H818" s="190"/>
      <c r="I818" s="190"/>
      <c r="J818" s="190"/>
      <c r="K818" s="190"/>
      <c r="L818" s="190"/>
      <c r="M818" s="190"/>
      <c r="N818" s="190"/>
      <c r="O818" s="190"/>
      <c r="P818" s="190"/>
      <c r="Q818" s="190"/>
      <c r="R818" s="190"/>
      <c r="S818" s="190"/>
      <c r="T818" s="190"/>
    </row>
    <row r="819" spans="1:20" s="128" customFormat="1">
      <c r="A819" s="190"/>
      <c r="E819" s="190"/>
      <c r="F819" s="190"/>
      <c r="G819" s="190"/>
      <c r="H819" s="190"/>
      <c r="I819" s="190"/>
      <c r="J819" s="190"/>
      <c r="K819" s="190"/>
      <c r="L819" s="190"/>
      <c r="M819" s="190"/>
      <c r="N819" s="190"/>
      <c r="O819" s="190"/>
      <c r="P819" s="190"/>
      <c r="Q819" s="190"/>
      <c r="R819" s="190"/>
      <c r="S819" s="190"/>
      <c r="T819" s="190"/>
    </row>
    <row r="820" spans="1:20" s="128" customFormat="1">
      <c r="A820" s="190"/>
      <c r="E820" s="190"/>
      <c r="F820" s="190"/>
      <c r="G820" s="190"/>
      <c r="H820" s="190"/>
      <c r="I820" s="190"/>
      <c r="J820" s="190"/>
      <c r="K820" s="190"/>
      <c r="L820" s="190"/>
      <c r="M820" s="190"/>
      <c r="N820" s="190"/>
      <c r="O820" s="190"/>
      <c r="P820" s="190"/>
      <c r="Q820" s="190"/>
      <c r="R820" s="190"/>
      <c r="S820" s="190"/>
      <c r="T820" s="190"/>
    </row>
    <row r="821" spans="1:20" s="128" customFormat="1">
      <c r="A821" s="190"/>
      <c r="E821" s="190"/>
      <c r="F821" s="190"/>
      <c r="G821" s="190"/>
      <c r="H821" s="190"/>
      <c r="I821" s="190"/>
      <c r="J821" s="190"/>
      <c r="K821" s="190"/>
      <c r="L821" s="190"/>
      <c r="M821" s="190"/>
      <c r="N821" s="190"/>
      <c r="O821" s="190"/>
      <c r="P821" s="190"/>
      <c r="Q821" s="190"/>
      <c r="R821" s="190"/>
      <c r="S821" s="190"/>
      <c r="T821" s="190"/>
    </row>
    <row r="822" spans="1:20" s="128" customFormat="1">
      <c r="A822" s="190"/>
      <c r="E822" s="190"/>
      <c r="F822" s="190"/>
      <c r="G822" s="190"/>
      <c r="H822" s="190"/>
      <c r="I822" s="190"/>
      <c r="J822" s="190"/>
      <c r="K822" s="190"/>
      <c r="L822" s="190"/>
      <c r="M822" s="190"/>
      <c r="N822" s="190"/>
      <c r="O822" s="190"/>
      <c r="P822" s="190"/>
      <c r="Q822" s="190"/>
      <c r="R822" s="190"/>
      <c r="S822" s="190"/>
      <c r="T822" s="190"/>
    </row>
    <row r="823" spans="1:20" s="128" customFormat="1">
      <c r="A823" s="190"/>
      <c r="E823" s="190"/>
      <c r="F823" s="190"/>
      <c r="G823" s="190"/>
      <c r="H823" s="190"/>
      <c r="I823" s="190"/>
      <c r="J823" s="190"/>
      <c r="K823" s="190"/>
      <c r="L823" s="190"/>
      <c r="M823" s="190"/>
      <c r="N823" s="190"/>
      <c r="O823" s="190"/>
      <c r="P823" s="190"/>
      <c r="Q823" s="190"/>
      <c r="R823" s="190"/>
      <c r="S823" s="190"/>
      <c r="T823" s="190"/>
    </row>
    <row r="824" spans="1:20" s="128" customFormat="1">
      <c r="A824" s="190"/>
      <c r="E824" s="190"/>
      <c r="F824" s="190"/>
      <c r="G824" s="190"/>
      <c r="H824" s="190"/>
      <c r="I824" s="190"/>
      <c r="J824" s="190"/>
      <c r="K824" s="190"/>
      <c r="L824" s="190"/>
      <c r="M824" s="190"/>
      <c r="N824" s="190"/>
      <c r="O824" s="190"/>
      <c r="P824" s="190"/>
      <c r="Q824" s="190"/>
      <c r="R824" s="190"/>
      <c r="S824" s="190"/>
      <c r="T824" s="190"/>
    </row>
    <row r="825" spans="1:20" s="128" customFormat="1">
      <c r="A825" s="190"/>
      <c r="E825" s="190"/>
      <c r="F825" s="190"/>
      <c r="G825" s="190"/>
      <c r="H825" s="190"/>
      <c r="I825" s="190"/>
      <c r="J825" s="190"/>
      <c r="K825" s="190"/>
      <c r="L825" s="190"/>
      <c r="M825" s="190"/>
      <c r="N825" s="190"/>
      <c r="O825" s="190"/>
      <c r="P825" s="190"/>
      <c r="Q825" s="190"/>
      <c r="R825" s="190"/>
      <c r="S825" s="190"/>
      <c r="T825" s="190"/>
    </row>
    <row r="826" spans="1:20" s="128" customFormat="1">
      <c r="A826" s="190"/>
      <c r="E826" s="190"/>
      <c r="F826" s="190"/>
      <c r="G826" s="190"/>
      <c r="H826" s="190"/>
      <c r="I826" s="190"/>
      <c r="J826" s="190"/>
      <c r="K826" s="190"/>
      <c r="L826" s="190"/>
      <c r="M826" s="190"/>
      <c r="N826" s="190"/>
      <c r="O826" s="190"/>
      <c r="P826" s="190"/>
      <c r="Q826" s="190"/>
      <c r="R826" s="190"/>
      <c r="S826" s="190"/>
      <c r="T826" s="190"/>
    </row>
    <row r="827" spans="1:20" s="128" customFormat="1">
      <c r="A827" s="190"/>
      <c r="E827" s="190"/>
      <c r="F827" s="190"/>
      <c r="G827" s="190"/>
      <c r="H827" s="190"/>
      <c r="I827" s="190"/>
      <c r="J827" s="190"/>
      <c r="K827" s="190"/>
      <c r="L827" s="190"/>
      <c r="M827" s="190"/>
      <c r="N827" s="190"/>
      <c r="O827" s="190"/>
      <c r="P827" s="190"/>
      <c r="Q827" s="190"/>
      <c r="R827" s="190"/>
      <c r="S827" s="190"/>
      <c r="T827" s="190"/>
    </row>
    <row r="828" spans="1:20" s="128" customFormat="1">
      <c r="A828" s="190"/>
      <c r="E828" s="190"/>
      <c r="F828" s="190"/>
      <c r="G828" s="190"/>
      <c r="H828" s="190"/>
      <c r="I828" s="190"/>
      <c r="J828" s="190"/>
      <c r="K828" s="190"/>
      <c r="L828" s="190"/>
      <c r="M828" s="190"/>
      <c r="N828" s="190"/>
      <c r="O828" s="190"/>
      <c r="P828" s="190"/>
      <c r="Q828" s="190"/>
      <c r="R828" s="190"/>
      <c r="S828" s="190"/>
      <c r="T828" s="190"/>
    </row>
    <row r="829" spans="1:20" s="128" customFormat="1">
      <c r="A829" s="190"/>
      <c r="E829" s="190"/>
      <c r="F829" s="190"/>
      <c r="G829" s="190"/>
      <c r="H829" s="190"/>
      <c r="I829" s="190"/>
      <c r="J829" s="190"/>
      <c r="K829" s="190"/>
      <c r="L829" s="190"/>
      <c r="M829" s="190"/>
      <c r="N829" s="190"/>
      <c r="O829" s="190"/>
      <c r="P829" s="190"/>
      <c r="Q829" s="190"/>
      <c r="R829" s="190"/>
      <c r="S829" s="190"/>
      <c r="T829" s="190"/>
    </row>
    <row r="830" spans="1:20" s="128" customFormat="1">
      <c r="A830" s="190"/>
      <c r="E830" s="190"/>
      <c r="F830" s="190"/>
      <c r="G830" s="190"/>
      <c r="H830" s="190"/>
      <c r="I830" s="190"/>
      <c r="J830" s="190"/>
      <c r="K830" s="190"/>
      <c r="L830" s="190"/>
      <c r="M830" s="190"/>
      <c r="N830" s="190"/>
      <c r="O830" s="190"/>
      <c r="P830" s="190"/>
      <c r="Q830" s="190"/>
      <c r="R830" s="190"/>
      <c r="S830" s="190"/>
      <c r="T830" s="190"/>
    </row>
    <row r="831" spans="1:20" s="128" customFormat="1">
      <c r="A831" s="190"/>
      <c r="E831" s="190"/>
      <c r="F831" s="190"/>
      <c r="G831" s="190"/>
      <c r="H831" s="190"/>
      <c r="I831" s="190"/>
      <c r="J831" s="190"/>
      <c r="K831" s="190"/>
      <c r="L831" s="190"/>
      <c r="M831" s="190"/>
      <c r="N831" s="190"/>
      <c r="O831" s="190"/>
      <c r="P831" s="190"/>
      <c r="Q831" s="190"/>
      <c r="R831" s="190"/>
      <c r="S831" s="190"/>
      <c r="T831" s="190"/>
    </row>
    <row r="832" spans="1:20" s="128" customFormat="1">
      <c r="A832" s="190"/>
      <c r="E832" s="190"/>
      <c r="F832" s="190"/>
      <c r="G832" s="190"/>
      <c r="H832" s="190"/>
      <c r="I832" s="190"/>
      <c r="J832" s="190"/>
      <c r="K832" s="190"/>
      <c r="L832" s="190"/>
      <c r="M832" s="190"/>
      <c r="N832" s="190"/>
      <c r="O832" s="190"/>
      <c r="P832" s="190"/>
      <c r="Q832" s="190"/>
      <c r="R832" s="190"/>
      <c r="S832" s="190"/>
      <c r="T832" s="190"/>
    </row>
    <row r="833" spans="1:20" s="128" customFormat="1">
      <c r="A833" s="190"/>
      <c r="E833" s="190"/>
      <c r="F833" s="190"/>
      <c r="G833" s="190"/>
      <c r="H833" s="190"/>
      <c r="I833" s="190"/>
      <c r="J833" s="190"/>
      <c r="K833" s="190"/>
      <c r="L833" s="190"/>
      <c r="M833" s="190"/>
      <c r="N833" s="190"/>
      <c r="O833" s="190"/>
      <c r="P833" s="190"/>
      <c r="Q833" s="190"/>
      <c r="R833" s="190"/>
      <c r="S833" s="190"/>
      <c r="T833" s="190"/>
    </row>
    <row r="834" spans="1:20" s="128" customFormat="1">
      <c r="A834" s="190"/>
      <c r="E834" s="190"/>
      <c r="F834" s="190"/>
      <c r="G834" s="190"/>
      <c r="H834" s="190"/>
      <c r="I834" s="190"/>
      <c r="J834" s="190"/>
      <c r="K834" s="190"/>
      <c r="L834" s="190"/>
      <c r="M834" s="190"/>
      <c r="N834" s="190"/>
      <c r="O834" s="190"/>
      <c r="P834" s="190"/>
      <c r="Q834" s="190"/>
      <c r="R834" s="190"/>
      <c r="S834" s="190"/>
      <c r="T834" s="190"/>
    </row>
    <row r="835" spans="1:20" s="128" customFormat="1">
      <c r="A835" s="190"/>
      <c r="E835" s="190"/>
      <c r="F835" s="190"/>
      <c r="G835" s="190"/>
      <c r="H835" s="190"/>
      <c r="I835" s="190"/>
      <c r="J835" s="190"/>
      <c r="K835" s="190"/>
      <c r="L835" s="190"/>
      <c r="M835" s="190"/>
      <c r="N835" s="190"/>
      <c r="O835" s="190"/>
      <c r="P835" s="190"/>
      <c r="Q835" s="190"/>
      <c r="R835" s="190"/>
      <c r="S835" s="190"/>
      <c r="T835" s="190"/>
    </row>
    <row r="836" spans="1:20" s="128" customFormat="1">
      <c r="A836" s="190"/>
      <c r="E836" s="190"/>
      <c r="F836" s="190"/>
      <c r="G836" s="190"/>
      <c r="H836" s="190"/>
      <c r="I836" s="190"/>
      <c r="J836" s="190"/>
      <c r="K836" s="190"/>
      <c r="L836" s="190"/>
      <c r="M836" s="190"/>
      <c r="N836" s="190"/>
      <c r="O836" s="190"/>
      <c r="P836" s="190"/>
      <c r="Q836" s="190"/>
      <c r="R836" s="190"/>
      <c r="S836" s="190"/>
      <c r="T836" s="190"/>
    </row>
    <row r="837" spans="1:20" s="128" customFormat="1">
      <c r="A837" s="190"/>
      <c r="E837" s="190"/>
      <c r="F837" s="190"/>
      <c r="G837" s="190"/>
      <c r="H837" s="190"/>
      <c r="I837" s="190"/>
      <c r="J837" s="190"/>
      <c r="K837" s="190"/>
      <c r="L837" s="190"/>
      <c r="M837" s="190"/>
      <c r="N837" s="190"/>
      <c r="O837" s="190"/>
      <c r="P837" s="190"/>
      <c r="Q837" s="190"/>
      <c r="R837" s="190"/>
      <c r="S837" s="190"/>
      <c r="T837" s="190"/>
    </row>
    <row r="838" spans="1:20" s="128" customFormat="1">
      <c r="A838" s="190"/>
      <c r="E838" s="190"/>
      <c r="F838" s="190"/>
      <c r="G838" s="190"/>
      <c r="H838" s="190"/>
      <c r="I838" s="190"/>
      <c r="J838" s="190"/>
      <c r="K838" s="190"/>
      <c r="L838" s="190"/>
      <c r="M838" s="190"/>
      <c r="N838" s="190"/>
      <c r="O838" s="190"/>
      <c r="P838" s="190"/>
      <c r="Q838" s="190"/>
      <c r="R838" s="190"/>
      <c r="S838" s="190"/>
      <c r="T838" s="190"/>
    </row>
    <row r="839" spans="1:20" s="128" customFormat="1">
      <c r="A839" s="190"/>
      <c r="E839" s="190"/>
      <c r="F839" s="190"/>
      <c r="G839" s="190"/>
      <c r="H839" s="190"/>
      <c r="I839" s="190"/>
      <c r="J839" s="190"/>
      <c r="K839" s="190"/>
      <c r="L839" s="190"/>
      <c r="M839" s="190"/>
      <c r="N839" s="190"/>
      <c r="O839" s="190"/>
      <c r="P839" s="190"/>
      <c r="Q839" s="190"/>
      <c r="R839" s="190"/>
      <c r="S839" s="190"/>
      <c r="T839" s="190"/>
    </row>
    <row r="840" spans="1:20" s="128" customFormat="1">
      <c r="A840" s="190"/>
      <c r="E840" s="190"/>
      <c r="F840" s="190"/>
      <c r="G840" s="190"/>
      <c r="H840" s="190"/>
      <c r="I840" s="190"/>
      <c r="J840" s="190"/>
      <c r="K840" s="190"/>
      <c r="L840" s="190"/>
      <c r="M840" s="190"/>
      <c r="N840" s="190"/>
      <c r="O840" s="190"/>
      <c r="P840" s="190"/>
      <c r="Q840" s="190"/>
      <c r="R840" s="190"/>
      <c r="S840" s="190"/>
      <c r="T840" s="190"/>
    </row>
    <row r="841" spans="1:20" s="128" customFormat="1">
      <c r="A841" s="190"/>
      <c r="E841" s="190"/>
      <c r="F841" s="190"/>
      <c r="G841" s="190"/>
      <c r="H841" s="190"/>
      <c r="I841" s="190"/>
      <c r="J841" s="190"/>
      <c r="K841" s="190"/>
      <c r="L841" s="190"/>
      <c r="M841" s="190"/>
      <c r="N841" s="190"/>
      <c r="O841" s="190"/>
      <c r="P841" s="190"/>
      <c r="Q841" s="190"/>
      <c r="R841" s="190"/>
      <c r="S841" s="190"/>
      <c r="T841" s="190"/>
    </row>
    <row r="842" spans="1:20" s="128" customFormat="1">
      <c r="A842" s="190"/>
      <c r="E842" s="190"/>
      <c r="F842" s="190"/>
      <c r="G842" s="190"/>
      <c r="H842" s="190"/>
      <c r="I842" s="190"/>
      <c r="J842" s="190"/>
      <c r="K842" s="190"/>
      <c r="L842" s="190"/>
      <c r="M842" s="190"/>
      <c r="N842" s="190"/>
      <c r="O842" s="190"/>
      <c r="P842" s="190"/>
      <c r="Q842" s="190"/>
      <c r="R842" s="190"/>
      <c r="S842" s="190"/>
      <c r="T842" s="190"/>
    </row>
    <row r="843" spans="1:20" s="128" customFormat="1">
      <c r="A843" s="190"/>
      <c r="E843" s="190"/>
      <c r="F843" s="190"/>
      <c r="G843" s="190"/>
      <c r="H843" s="190"/>
      <c r="I843" s="190"/>
      <c r="J843" s="190"/>
      <c r="K843" s="190"/>
      <c r="L843" s="190"/>
      <c r="M843" s="190"/>
      <c r="N843" s="190"/>
      <c r="O843" s="190"/>
      <c r="P843" s="190"/>
      <c r="Q843" s="190"/>
      <c r="R843" s="190"/>
      <c r="S843" s="190"/>
      <c r="T843" s="190"/>
    </row>
    <row r="844" spans="1:20" s="128" customFormat="1">
      <c r="A844" s="190"/>
      <c r="E844" s="190"/>
      <c r="F844" s="190"/>
      <c r="G844" s="190"/>
      <c r="H844" s="190"/>
      <c r="I844" s="190"/>
      <c r="J844" s="190"/>
      <c r="K844" s="190"/>
      <c r="L844" s="190"/>
      <c r="M844" s="190"/>
      <c r="N844" s="190"/>
      <c r="O844" s="190"/>
      <c r="P844" s="190"/>
      <c r="Q844" s="190"/>
      <c r="R844" s="190"/>
      <c r="S844" s="190"/>
      <c r="T844" s="190"/>
    </row>
    <row r="845" spans="1:20" s="128" customFormat="1">
      <c r="A845" s="190"/>
      <c r="E845" s="190"/>
      <c r="F845" s="190"/>
      <c r="G845" s="190"/>
      <c r="H845" s="190"/>
      <c r="I845" s="190"/>
      <c r="J845" s="190"/>
      <c r="K845" s="190"/>
      <c r="L845" s="190"/>
      <c r="M845" s="190"/>
      <c r="N845" s="190"/>
      <c r="O845" s="190"/>
      <c r="P845" s="190"/>
      <c r="Q845" s="190"/>
      <c r="R845" s="190"/>
      <c r="S845" s="190"/>
      <c r="T845" s="190"/>
    </row>
    <row r="846" spans="1:20" s="128" customFormat="1">
      <c r="A846" s="190"/>
      <c r="E846" s="190"/>
      <c r="F846" s="190"/>
      <c r="G846" s="190"/>
      <c r="H846" s="190"/>
      <c r="I846" s="190"/>
      <c r="J846" s="190"/>
      <c r="K846" s="190"/>
      <c r="L846" s="190"/>
      <c r="M846" s="190"/>
      <c r="N846" s="190"/>
      <c r="O846" s="190"/>
      <c r="P846" s="190"/>
      <c r="Q846" s="190"/>
      <c r="R846" s="190"/>
      <c r="S846" s="190"/>
      <c r="T846" s="190"/>
    </row>
    <row r="847" spans="1:20" s="128" customFormat="1">
      <c r="A847" s="190"/>
      <c r="E847" s="190"/>
      <c r="F847" s="190"/>
      <c r="G847" s="190"/>
      <c r="H847" s="190"/>
      <c r="I847" s="190"/>
      <c r="J847" s="190"/>
      <c r="K847" s="190"/>
      <c r="L847" s="190"/>
      <c r="M847" s="190"/>
      <c r="N847" s="190"/>
      <c r="O847" s="190"/>
      <c r="P847" s="190"/>
      <c r="Q847" s="190"/>
      <c r="R847" s="190"/>
      <c r="S847" s="190"/>
      <c r="T847" s="190"/>
    </row>
    <row r="848" spans="1:20" s="128" customFormat="1">
      <c r="A848" s="190"/>
      <c r="E848" s="190"/>
      <c r="F848" s="190"/>
      <c r="G848" s="190"/>
      <c r="H848" s="190"/>
      <c r="I848" s="190"/>
      <c r="J848" s="190"/>
      <c r="K848" s="190"/>
      <c r="L848" s="190"/>
      <c r="M848" s="190"/>
      <c r="N848" s="190"/>
      <c r="O848" s="190"/>
      <c r="P848" s="190"/>
      <c r="Q848" s="190"/>
      <c r="R848" s="190"/>
      <c r="S848" s="190"/>
      <c r="T848" s="190"/>
    </row>
    <row r="849" spans="1:20" s="128" customFormat="1">
      <c r="A849" s="190"/>
      <c r="E849" s="190"/>
      <c r="F849" s="190"/>
      <c r="G849" s="190"/>
      <c r="H849" s="190"/>
      <c r="I849" s="190"/>
      <c r="J849" s="190"/>
      <c r="K849" s="190"/>
      <c r="L849" s="190"/>
      <c r="M849" s="190"/>
      <c r="N849" s="190"/>
      <c r="O849" s="190"/>
      <c r="P849" s="190"/>
      <c r="Q849" s="190"/>
      <c r="R849" s="190"/>
      <c r="S849" s="190"/>
      <c r="T849" s="190"/>
    </row>
    <row r="850" spans="1:20" s="128" customFormat="1">
      <c r="A850" s="190"/>
      <c r="E850" s="190"/>
      <c r="F850" s="190"/>
      <c r="G850" s="190"/>
      <c r="H850" s="190"/>
      <c r="I850" s="190"/>
      <c r="J850" s="190"/>
      <c r="K850" s="190"/>
      <c r="L850" s="190"/>
      <c r="M850" s="190"/>
      <c r="N850" s="190"/>
      <c r="O850" s="190"/>
      <c r="P850" s="190"/>
      <c r="Q850" s="190"/>
      <c r="R850" s="190"/>
      <c r="S850" s="190"/>
      <c r="T850" s="190"/>
    </row>
    <row r="851" spans="1:20" s="128" customFormat="1">
      <c r="A851" s="190"/>
      <c r="E851" s="190"/>
      <c r="F851" s="190"/>
      <c r="G851" s="190"/>
      <c r="H851" s="190"/>
      <c r="I851" s="190"/>
      <c r="J851" s="190"/>
      <c r="K851" s="190"/>
      <c r="L851" s="190"/>
      <c r="M851" s="190"/>
      <c r="N851" s="190"/>
      <c r="O851" s="190"/>
      <c r="P851" s="190"/>
      <c r="Q851" s="190"/>
      <c r="R851" s="190"/>
      <c r="S851" s="190"/>
      <c r="T851" s="190"/>
    </row>
    <row r="852" spans="1:20" s="128" customFormat="1">
      <c r="A852" s="190"/>
      <c r="E852" s="190"/>
      <c r="F852" s="190"/>
      <c r="G852" s="190"/>
      <c r="H852" s="190"/>
      <c r="I852" s="190"/>
      <c r="J852" s="190"/>
      <c r="K852" s="190"/>
      <c r="L852" s="190"/>
      <c r="M852" s="190"/>
      <c r="N852" s="190"/>
      <c r="O852" s="190"/>
      <c r="P852" s="190"/>
      <c r="Q852" s="190"/>
      <c r="R852" s="190"/>
      <c r="S852" s="190"/>
      <c r="T852" s="190"/>
    </row>
    <row r="853" spans="1:20" s="128" customFormat="1">
      <c r="A853" s="190"/>
      <c r="E853" s="190"/>
      <c r="F853" s="190"/>
      <c r="G853" s="190"/>
      <c r="H853" s="190"/>
      <c r="I853" s="190"/>
      <c r="J853" s="190"/>
      <c r="K853" s="190"/>
      <c r="L853" s="190"/>
      <c r="M853" s="190"/>
      <c r="N853" s="190"/>
      <c r="O853" s="190"/>
      <c r="P853" s="190"/>
      <c r="Q853" s="190"/>
      <c r="R853" s="190"/>
      <c r="S853" s="190"/>
      <c r="T853" s="190"/>
    </row>
    <row r="854" spans="1:20" s="128" customFormat="1">
      <c r="A854" s="190"/>
      <c r="E854" s="190"/>
      <c r="F854" s="190"/>
      <c r="G854" s="190"/>
      <c r="H854" s="190"/>
      <c r="I854" s="190"/>
      <c r="J854" s="190"/>
      <c r="K854" s="190"/>
      <c r="L854" s="190"/>
      <c r="M854" s="190"/>
      <c r="N854" s="190"/>
      <c r="O854" s="190"/>
      <c r="P854" s="190"/>
      <c r="Q854" s="190"/>
      <c r="R854" s="190"/>
      <c r="S854" s="190"/>
      <c r="T854" s="190"/>
    </row>
    <row r="855" spans="1:20" s="128" customFormat="1">
      <c r="A855" s="190"/>
      <c r="E855" s="190"/>
      <c r="F855" s="190"/>
      <c r="G855" s="190"/>
      <c r="H855" s="190"/>
      <c r="I855" s="190"/>
      <c r="J855" s="190"/>
      <c r="K855" s="190"/>
      <c r="L855" s="190"/>
      <c r="M855" s="190"/>
      <c r="N855" s="190"/>
      <c r="O855" s="190"/>
      <c r="P855" s="190"/>
      <c r="Q855" s="190"/>
      <c r="R855" s="190"/>
      <c r="S855" s="190"/>
      <c r="T855" s="190"/>
    </row>
    <row r="856" spans="1:20" s="128" customFormat="1">
      <c r="A856" s="190"/>
      <c r="E856" s="190"/>
      <c r="F856" s="190"/>
      <c r="G856" s="190"/>
      <c r="H856" s="190"/>
      <c r="I856" s="190"/>
      <c r="J856" s="190"/>
      <c r="K856" s="190"/>
      <c r="L856" s="190"/>
      <c r="M856" s="190"/>
      <c r="N856" s="190"/>
      <c r="O856" s="190"/>
      <c r="P856" s="190"/>
      <c r="Q856" s="190"/>
      <c r="R856" s="190"/>
      <c r="S856" s="190"/>
      <c r="T856" s="190"/>
    </row>
    <row r="857" spans="1:20" s="128" customFormat="1">
      <c r="A857" s="190"/>
      <c r="E857" s="190"/>
      <c r="F857" s="190"/>
      <c r="G857" s="190"/>
      <c r="H857" s="190"/>
      <c r="I857" s="190"/>
      <c r="J857" s="190"/>
      <c r="K857" s="190"/>
      <c r="L857" s="190"/>
      <c r="M857" s="190"/>
      <c r="N857" s="190"/>
      <c r="O857" s="190"/>
      <c r="P857" s="190"/>
      <c r="Q857" s="190"/>
      <c r="R857" s="190"/>
      <c r="S857" s="190"/>
      <c r="T857" s="190"/>
    </row>
    <row r="858" spans="1:20" s="128" customFormat="1">
      <c r="A858" s="190"/>
      <c r="E858" s="190"/>
      <c r="F858" s="190"/>
      <c r="G858" s="190"/>
      <c r="H858" s="190"/>
      <c r="I858" s="190"/>
      <c r="J858" s="190"/>
      <c r="K858" s="190"/>
      <c r="L858" s="190"/>
      <c r="M858" s="190"/>
      <c r="N858" s="190"/>
      <c r="O858" s="190"/>
      <c r="P858" s="190"/>
      <c r="Q858" s="190"/>
      <c r="R858" s="190"/>
      <c r="S858" s="190"/>
      <c r="T858" s="190"/>
    </row>
    <row r="859" spans="1:20" s="128" customFormat="1">
      <c r="A859" s="190"/>
      <c r="E859" s="190"/>
      <c r="F859" s="190"/>
      <c r="G859" s="190"/>
      <c r="H859" s="190"/>
      <c r="I859" s="190"/>
      <c r="J859" s="190"/>
      <c r="K859" s="190"/>
      <c r="L859" s="190"/>
      <c r="M859" s="190"/>
      <c r="N859" s="190"/>
      <c r="O859" s="190"/>
      <c r="P859" s="190"/>
      <c r="Q859" s="190"/>
      <c r="R859" s="190"/>
      <c r="S859" s="190"/>
      <c r="T859" s="190"/>
    </row>
    <row r="860" spans="1:20" s="128" customFormat="1">
      <c r="A860" s="190"/>
      <c r="E860" s="190"/>
      <c r="F860" s="190"/>
      <c r="G860" s="190"/>
      <c r="H860" s="190"/>
      <c r="I860" s="190"/>
      <c r="J860" s="190"/>
      <c r="K860" s="190"/>
      <c r="L860" s="190"/>
      <c r="M860" s="190"/>
      <c r="N860" s="190"/>
      <c r="O860" s="190"/>
      <c r="P860" s="190"/>
      <c r="Q860" s="190"/>
      <c r="R860" s="190"/>
      <c r="S860" s="190"/>
      <c r="T860" s="190"/>
    </row>
    <row r="861" spans="1:20" s="128" customFormat="1">
      <c r="A861" s="190"/>
      <c r="E861" s="190"/>
      <c r="F861" s="190"/>
      <c r="G861" s="190"/>
      <c r="H861" s="190"/>
      <c r="I861" s="190"/>
      <c r="J861" s="190"/>
      <c r="K861" s="190"/>
      <c r="L861" s="190"/>
      <c r="M861" s="190"/>
      <c r="N861" s="190"/>
      <c r="O861" s="190"/>
      <c r="P861" s="190"/>
      <c r="Q861" s="190"/>
      <c r="R861" s="190"/>
      <c r="S861" s="190"/>
      <c r="T861" s="190"/>
    </row>
    <row r="862" spans="1:20" s="128" customFormat="1">
      <c r="A862" s="190"/>
      <c r="E862" s="190"/>
      <c r="F862" s="190"/>
      <c r="G862" s="190"/>
      <c r="H862" s="190"/>
      <c r="I862" s="190"/>
      <c r="J862" s="190"/>
      <c r="K862" s="190"/>
      <c r="L862" s="190"/>
      <c r="M862" s="190"/>
      <c r="N862" s="190"/>
      <c r="O862" s="190"/>
      <c r="P862" s="190"/>
      <c r="Q862" s="190"/>
      <c r="R862" s="190"/>
      <c r="S862" s="190"/>
      <c r="T862" s="190"/>
    </row>
    <row r="863" spans="1:20" s="128" customFormat="1">
      <c r="A863" s="190"/>
      <c r="E863" s="190"/>
      <c r="F863" s="190"/>
      <c r="G863" s="190"/>
      <c r="H863" s="190"/>
      <c r="I863" s="190"/>
      <c r="J863" s="190"/>
      <c r="K863" s="190"/>
      <c r="L863" s="190"/>
      <c r="M863" s="190"/>
      <c r="N863" s="190"/>
      <c r="O863" s="190"/>
      <c r="P863" s="190"/>
      <c r="Q863" s="190"/>
      <c r="R863" s="190"/>
      <c r="S863" s="190"/>
      <c r="T863" s="190"/>
    </row>
    <row r="864" spans="1:20" s="128" customFormat="1">
      <c r="A864" s="190"/>
      <c r="E864" s="190"/>
      <c r="F864" s="190"/>
      <c r="G864" s="190"/>
      <c r="H864" s="190"/>
      <c r="I864" s="190"/>
      <c r="J864" s="190"/>
      <c r="K864" s="190"/>
      <c r="L864" s="190"/>
      <c r="M864" s="190"/>
      <c r="N864" s="190"/>
      <c r="O864" s="190"/>
      <c r="P864" s="190"/>
      <c r="Q864" s="190"/>
      <c r="R864" s="190"/>
      <c r="S864" s="190"/>
      <c r="T864" s="190"/>
    </row>
    <row r="865" spans="1:20" s="128" customFormat="1">
      <c r="A865" s="190"/>
      <c r="E865" s="190"/>
      <c r="F865" s="190"/>
      <c r="G865" s="190"/>
      <c r="H865" s="190"/>
      <c r="I865" s="190"/>
      <c r="J865" s="190"/>
      <c r="K865" s="190"/>
      <c r="L865" s="190"/>
      <c r="M865" s="190"/>
      <c r="N865" s="190"/>
      <c r="O865" s="190"/>
      <c r="P865" s="190"/>
      <c r="Q865" s="190"/>
      <c r="R865" s="190"/>
      <c r="S865" s="190"/>
      <c r="T865" s="190"/>
    </row>
    <row r="866" spans="1:20" s="128" customFormat="1">
      <c r="A866" s="190"/>
      <c r="E866" s="190"/>
      <c r="F866" s="190"/>
      <c r="G866" s="190"/>
      <c r="H866" s="190"/>
      <c r="I866" s="190"/>
      <c r="J866" s="190"/>
      <c r="K866" s="190"/>
      <c r="L866" s="190"/>
      <c r="M866" s="190"/>
      <c r="N866" s="190"/>
      <c r="O866" s="190"/>
      <c r="P866" s="190"/>
      <c r="Q866" s="190"/>
      <c r="R866" s="190"/>
      <c r="S866" s="190"/>
      <c r="T866" s="190"/>
    </row>
    <row r="867" spans="1:20" s="128" customFormat="1">
      <c r="A867" s="190"/>
      <c r="E867" s="190"/>
      <c r="F867" s="190"/>
      <c r="G867" s="190"/>
      <c r="H867" s="190"/>
      <c r="I867" s="190"/>
      <c r="J867" s="190"/>
      <c r="K867" s="190"/>
      <c r="L867" s="190"/>
      <c r="M867" s="190"/>
      <c r="N867" s="190"/>
      <c r="O867" s="190"/>
      <c r="P867" s="190"/>
      <c r="Q867" s="190"/>
      <c r="R867" s="190"/>
      <c r="S867" s="190"/>
      <c r="T867" s="190"/>
    </row>
    <row r="868" spans="1:20" s="128" customFormat="1">
      <c r="A868" s="190"/>
      <c r="E868" s="190"/>
      <c r="F868" s="190"/>
      <c r="G868" s="190"/>
      <c r="H868" s="190"/>
      <c r="I868" s="190"/>
      <c r="J868" s="190"/>
      <c r="K868" s="190"/>
      <c r="L868" s="190"/>
      <c r="M868" s="190"/>
      <c r="N868" s="190"/>
      <c r="O868" s="190"/>
      <c r="P868" s="190"/>
      <c r="Q868" s="190"/>
      <c r="R868" s="190"/>
      <c r="S868" s="190"/>
      <c r="T868" s="190"/>
    </row>
    <row r="869" spans="1:20" s="128" customFormat="1">
      <c r="A869" s="190"/>
      <c r="E869" s="190"/>
      <c r="F869" s="190"/>
      <c r="G869" s="190"/>
      <c r="H869" s="190"/>
      <c r="I869" s="190"/>
      <c r="J869" s="190"/>
      <c r="K869" s="190"/>
      <c r="L869" s="190"/>
      <c r="M869" s="190"/>
      <c r="N869" s="190"/>
      <c r="O869" s="190"/>
      <c r="P869" s="190"/>
      <c r="Q869" s="190"/>
      <c r="R869" s="190"/>
      <c r="S869" s="190"/>
      <c r="T869" s="190"/>
    </row>
    <row r="870" spans="1:20" s="128" customFormat="1">
      <c r="A870" s="190"/>
      <c r="E870" s="190"/>
      <c r="F870" s="190"/>
      <c r="G870" s="190"/>
      <c r="H870" s="190"/>
      <c r="I870" s="190"/>
      <c r="J870" s="190"/>
      <c r="K870" s="190"/>
      <c r="L870" s="190"/>
      <c r="M870" s="190"/>
      <c r="N870" s="190"/>
      <c r="O870" s="190"/>
      <c r="P870" s="190"/>
      <c r="Q870" s="190"/>
      <c r="R870" s="190"/>
      <c r="S870" s="190"/>
      <c r="T870" s="190"/>
    </row>
    <row r="871" spans="1:20" s="128" customFormat="1">
      <c r="A871" s="190"/>
      <c r="E871" s="190"/>
      <c r="F871" s="190"/>
      <c r="G871" s="190"/>
      <c r="H871" s="190"/>
      <c r="I871" s="190"/>
      <c r="J871" s="190"/>
      <c r="K871" s="190"/>
      <c r="L871" s="190"/>
      <c r="M871" s="190"/>
      <c r="N871" s="190"/>
      <c r="O871" s="190"/>
      <c r="P871" s="190"/>
      <c r="Q871" s="190"/>
      <c r="R871" s="190"/>
      <c r="S871" s="190"/>
      <c r="T871" s="190"/>
    </row>
    <row r="872" spans="1:20" s="128" customFormat="1">
      <c r="A872" s="190"/>
      <c r="E872" s="190"/>
      <c r="F872" s="190"/>
      <c r="G872" s="190"/>
      <c r="H872" s="190"/>
      <c r="I872" s="190"/>
      <c r="J872" s="190"/>
      <c r="K872" s="190"/>
      <c r="L872" s="190"/>
      <c r="M872" s="190"/>
      <c r="N872" s="190"/>
      <c r="O872" s="190"/>
      <c r="P872" s="190"/>
      <c r="Q872" s="190"/>
      <c r="R872" s="190"/>
      <c r="S872" s="190"/>
      <c r="T872" s="190"/>
    </row>
    <row r="873" spans="1:20" s="128" customFormat="1">
      <c r="A873" s="190"/>
      <c r="E873" s="190"/>
      <c r="F873" s="190"/>
      <c r="G873" s="190"/>
      <c r="H873" s="190"/>
      <c r="I873" s="190"/>
      <c r="J873" s="190"/>
      <c r="K873" s="190"/>
      <c r="L873" s="190"/>
      <c r="M873" s="190"/>
      <c r="N873" s="190"/>
      <c r="O873" s="190"/>
      <c r="P873" s="190"/>
      <c r="Q873" s="190"/>
      <c r="R873" s="190"/>
      <c r="S873" s="190"/>
      <c r="T873" s="190"/>
    </row>
    <row r="874" spans="1:20" s="128" customFormat="1">
      <c r="A874" s="190"/>
      <c r="E874" s="190"/>
      <c r="F874" s="190"/>
      <c r="G874" s="190"/>
      <c r="H874" s="190"/>
      <c r="I874" s="190"/>
      <c r="J874" s="190"/>
      <c r="K874" s="190"/>
      <c r="L874" s="190"/>
      <c r="M874" s="190"/>
      <c r="N874" s="190"/>
      <c r="O874" s="190"/>
      <c r="P874" s="190"/>
      <c r="Q874" s="190"/>
      <c r="R874" s="190"/>
      <c r="S874" s="190"/>
      <c r="T874" s="190"/>
    </row>
    <row r="875" spans="1:20" s="128" customFormat="1">
      <c r="A875" s="190"/>
      <c r="E875" s="190"/>
      <c r="F875" s="190"/>
      <c r="G875" s="190"/>
      <c r="H875" s="190"/>
      <c r="I875" s="190"/>
      <c r="J875" s="190"/>
      <c r="K875" s="190"/>
      <c r="L875" s="190"/>
      <c r="M875" s="190"/>
      <c r="N875" s="190"/>
      <c r="O875" s="190"/>
      <c r="P875" s="190"/>
      <c r="Q875" s="190"/>
      <c r="R875" s="190"/>
      <c r="S875" s="190"/>
      <c r="T875" s="190"/>
    </row>
    <row r="876" spans="1:20" s="128" customFormat="1">
      <c r="A876" s="190"/>
      <c r="E876" s="190"/>
      <c r="F876" s="190"/>
      <c r="G876" s="190"/>
      <c r="H876" s="190"/>
      <c r="I876" s="190"/>
      <c r="J876" s="190"/>
      <c r="K876" s="190"/>
      <c r="L876" s="190"/>
      <c r="M876" s="190"/>
      <c r="N876" s="190"/>
      <c r="O876" s="190"/>
      <c r="P876" s="190"/>
      <c r="Q876" s="190"/>
      <c r="R876" s="190"/>
      <c r="S876" s="190"/>
      <c r="T876" s="190"/>
    </row>
    <row r="877" spans="1:20" s="128" customFormat="1">
      <c r="A877" s="190"/>
      <c r="E877" s="190"/>
      <c r="F877" s="190"/>
      <c r="G877" s="190"/>
      <c r="H877" s="190"/>
      <c r="I877" s="190"/>
      <c r="J877" s="190"/>
      <c r="K877" s="190"/>
      <c r="L877" s="190"/>
      <c r="M877" s="190"/>
      <c r="N877" s="190"/>
      <c r="O877" s="190"/>
      <c r="P877" s="190"/>
      <c r="Q877" s="190"/>
      <c r="R877" s="190"/>
      <c r="S877" s="190"/>
      <c r="T877" s="190"/>
    </row>
    <row r="878" spans="1:20" s="128" customFormat="1">
      <c r="A878" s="190"/>
      <c r="E878" s="190"/>
      <c r="F878" s="190"/>
      <c r="G878" s="190"/>
      <c r="H878" s="190"/>
      <c r="I878" s="190"/>
      <c r="J878" s="190"/>
      <c r="K878" s="190"/>
      <c r="L878" s="190"/>
      <c r="M878" s="190"/>
      <c r="N878" s="190"/>
      <c r="O878" s="190"/>
      <c r="P878" s="190"/>
      <c r="Q878" s="190"/>
      <c r="R878" s="190"/>
      <c r="S878" s="190"/>
      <c r="T878" s="190"/>
    </row>
    <row r="879" spans="1:20" s="128" customFormat="1">
      <c r="A879" s="190"/>
      <c r="E879" s="190"/>
      <c r="F879" s="190"/>
      <c r="G879" s="190"/>
      <c r="H879" s="190"/>
      <c r="I879" s="190"/>
      <c r="J879" s="190"/>
      <c r="K879" s="190"/>
      <c r="L879" s="190"/>
      <c r="M879" s="190"/>
      <c r="N879" s="190"/>
      <c r="O879" s="190"/>
      <c r="P879" s="190"/>
      <c r="Q879" s="190"/>
      <c r="R879" s="190"/>
      <c r="S879" s="190"/>
      <c r="T879" s="190"/>
    </row>
    <row r="880" spans="1:20" s="128" customFormat="1">
      <c r="A880" s="190"/>
      <c r="E880" s="190"/>
      <c r="F880" s="190"/>
      <c r="G880" s="190"/>
      <c r="H880" s="190"/>
      <c r="I880" s="190"/>
      <c r="J880" s="190"/>
      <c r="K880" s="190"/>
      <c r="L880" s="190"/>
      <c r="M880" s="190"/>
      <c r="N880" s="190"/>
      <c r="O880" s="190"/>
      <c r="P880" s="190"/>
      <c r="Q880" s="190"/>
      <c r="R880" s="190"/>
      <c r="S880" s="190"/>
      <c r="T880" s="190"/>
    </row>
    <row r="881" spans="1:20" s="128" customFormat="1">
      <c r="A881" s="190"/>
      <c r="E881" s="190"/>
      <c r="F881" s="190"/>
      <c r="G881" s="190"/>
      <c r="H881" s="190"/>
      <c r="I881" s="190"/>
      <c r="J881" s="190"/>
      <c r="K881" s="190"/>
      <c r="L881" s="190"/>
      <c r="M881" s="190"/>
      <c r="N881" s="190"/>
      <c r="O881" s="190"/>
      <c r="P881" s="190"/>
      <c r="Q881" s="190"/>
      <c r="R881" s="190"/>
      <c r="S881" s="190"/>
      <c r="T881" s="190"/>
    </row>
    <row r="882" spans="1:20" s="128" customFormat="1">
      <c r="A882" s="190"/>
      <c r="E882" s="190"/>
      <c r="F882" s="190"/>
      <c r="G882" s="190"/>
      <c r="H882" s="190"/>
      <c r="I882" s="190"/>
      <c r="J882" s="190"/>
      <c r="K882" s="190"/>
      <c r="L882" s="190"/>
      <c r="M882" s="190"/>
      <c r="N882" s="190"/>
      <c r="O882" s="190"/>
      <c r="P882" s="190"/>
      <c r="Q882" s="190"/>
      <c r="R882" s="190"/>
      <c r="S882" s="190"/>
      <c r="T882" s="190"/>
    </row>
    <row r="883" spans="1:20" s="128" customFormat="1">
      <c r="A883" s="190"/>
      <c r="E883" s="190"/>
      <c r="F883" s="190"/>
      <c r="G883" s="190"/>
      <c r="H883" s="190"/>
      <c r="I883" s="190"/>
      <c r="J883" s="190"/>
      <c r="K883" s="190"/>
      <c r="L883" s="190"/>
      <c r="M883" s="190"/>
      <c r="N883" s="190"/>
      <c r="O883" s="190"/>
      <c r="P883" s="190"/>
      <c r="Q883" s="190"/>
      <c r="R883" s="190"/>
      <c r="S883" s="190"/>
      <c r="T883" s="190"/>
    </row>
    <row r="884" spans="1:20" s="128" customFormat="1">
      <c r="A884" s="190"/>
      <c r="E884" s="190"/>
      <c r="F884" s="190"/>
      <c r="G884" s="190"/>
      <c r="H884" s="190"/>
      <c r="I884" s="190"/>
      <c r="J884" s="190"/>
      <c r="K884" s="190"/>
      <c r="L884" s="190"/>
      <c r="M884" s="190"/>
      <c r="N884" s="190"/>
      <c r="O884" s="190"/>
      <c r="P884" s="190"/>
      <c r="Q884" s="190"/>
      <c r="R884" s="190"/>
      <c r="S884" s="190"/>
      <c r="T884" s="190"/>
    </row>
    <row r="885" spans="1:20" s="128" customFormat="1">
      <c r="A885" s="190"/>
      <c r="E885" s="190"/>
      <c r="F885" s="190"/>
      <c r="G885" s="190"/>
      <c r="H885" s="190"/>
      <c r="I885" s="190"/>
      <c r="J885" s="190"/>
      <c r="K885" s="190"/>
      <c r="L885" s="190"/>
      <c r="M885" s="190"/>
      <c r="N885" s="190"/>
      <c r="O885" s="190"/>
      <c r="P885" s="190"/>
      <c r="Q885" s="190"/>
      <c r="R885" s="190"/>
      <c r="S885" s="190"/>
      <c r="T885" s="190"/>
    </row>
    <row r="886" spans="1:20" s="128" customFormat="1">
      <c r="A886" s="190"/>
      <c r="E886" s="190"/>
      <c r="F886" s="190"/>
      <c r="G886" s="190"/>
      <c r="H886" s="190"/>
      <c r="I886" s="190"/>
      <c r="J886" s="190"/>
      <c r="K886" s="190"/>
      <c r="L886" s="190"/>
      <c r="M886" s="190"/>
      <c r="N886" s="190"/>
      <c r="O886" s="190"/>
      <c r="P886" s="190"/>
      <c r="Q886" s="190"/>
      <c r="R886" s="190"/>
      <c r="S886" s="190"/>
      <c r="T886" s="190"/>
    </row>
    <row r="887" spans="1:20" s="128" customFormat="1">
      <c r="A887" s="190"/>
      <c r="E887" s="190"/>
      <c r="F887" s="190"/>
      <c r="G887" s="190"/>
      <c r="H887" s="190"/>
      <c r="I887" s="190"/>
      <c r="J887" s="190"/>
      <c r="K887" s="190"/>
      <c r="L887" s="190"/>
      <c r="M887" s="190"/>
      <c r="N887" s="190"/>
      <c r="O887" s="190"/>
      <c r="P887" s="190"/>
      <c r="Q887" s="190"/>
      <c r="R887" s="190"/>
      <c r="S887" s="190"/>
      <c r="T887" s="190"/>
    </row>
    <row r="888" spans="1:20" s="128" customFormat="1">
      <c r="A888" s="190"/>
      <c r="E888" s="190"/>
      <c r="F888" s="190"/>
      <c r="G888" s="190"/>
      <c r="H888" s="190"/>
      <c r="I888" s="190"/>
      <c r="J888" s="190"/>
      <c r="K888" s="190"/>
      <c r="L888" s="190"/>
      <c r="M888" s="190"/>
      <c r="N888" s="190"/>
      <c r="O888" s="190"/>
      <c r="P888" s="190"/>
      <c r="Q888" s="190"/>
      <c r="R888" s="190"/>
      <c r="S888" s="190"/>
      <c r="T888" s="190"/>
    </row>
    <row r="889" spans="1:20" s="128" customFormat="1">
      <c r="A889" s="190"/>
      <c r="E889" s="190"/>
      <c r="F889" s="190"/>
      <c r="G889" s="190"/>
      <c r="H889" s="190"/>
      <c r="I889" s="190"/>
      <c r="J889" s="190"/>
      <c r="K889" s="190"/>
      <c r="L889" s="190"/>
      <c r="M889" s="190"/>
      <c r="N889" s="190"/>
      <c r="O889" s="190"/>
      <c r="P889" s="190"/>
      <c r="Q889" s="190"/>
      <c r="R889" s="190"/>
      <c r="S889" s="190"/>
      <c r="T889" s="190"/>
    </row>
    <row r="890" spans="1:20" s="128" customFormat="1">
      <c r="A890" s="190"/>
      <c r="E890" s="190"/>
      <c r="F890" s="190"/>
      <c r="G890" s="190"/>
      <c r="H890" s="190"/>
      <c r="I890" s="190"/>
      <c r="J890" s="190"/>
      <c r="K890" s="190"/>
      <c r="L890" s="190"/>
      <c r="M890" s="190"/>
      <c r="N890" s="190"/>
      <c r="O890" s="190"/>
      <c r="P890" s="190"/>
      <c r="Q890" s="190"/>
      <c r="R890" s="190"/>
      <c r="S890" s="190"/>
      <c r="T890" s="190"/>
    </row>
    <row r="891" spans="1:20" s="128" customFormat="1">
      <c r="A891" s="190"/>
      <c r="E891" s="190"/>
      <c r="F891" s="190"/>
      <c r="G891" s="190"/>
      <c r="H891" s="190"/>
      <c r="I891" s="190"/>
      <c r="J891" s="190"/>
      <c r="K891" s="190"/>
      <c r="L891" s="190"/>
      <c r="M891" s="190"/>
      <c r="N891" s="190"/>
      <c r="O891" s="190"/>
      <c r="P891" s="190"/>
      <c r="Q891" s="190"/>
      <c r="R891" s="190"/>
      <c r="S891" s="190"/>
      <c r="T891" s="190"/>
    </row>
    <row r="892" spans="1:20" s="128" customFormat="1">
      <c r="A892" s="190"/>
      <c r="E892" s="190"/>
      <c r="F892" s="190"/>
      <c r="G892" s="190"/>
      <c r="H892" s="190"/>
      <c r="I892" s="190"/>
      <c r="J892" s="190"/>
      <c r="K892" s="190"/>
      <c r="L892" s="190"/>
      <c r="M892" s="190"/>
      <c r="N892" s="190"/>
      <c r="O892" s="190"/>
      <c r="P892" s="190"/>
      <c r="Q892" s="190"/>
      <c r="R892" s="190"/>
      <c r="S892" s="190"/>
      <c r="T892" s="190"/>
    </row>
    <row r="893" spans="1:20" s="128" customFormat="1">
      <c r="A893" s="190"/>
      <c r="E893" s="190"/>
      <c r="F893" s="190"/>
      <c r="G893" s="190"/>
      <c r="H893" s="190"/>
      <c r="I893" s="190"/>
      <c r="J893" s="190"/>
      <c r="K893" s="190"/>
      <c r="L893" s="190"/>
      <c r="M893" s="190"/>
      <c r="N893" s="190"/>
      <c r="O893" s="190"/>
      <c r="P893" s="190"/>
      <c r="Q893" s="190"/>
      <c r="R893" s="190"/>
      <c r="S893" s="190"/>
      <c r="T893" s="190"/>
    </row>
    <row r="894" spans="1:20" s="128" customFormat="1">
      <c r="A894" s="190"/>
      <c r="E894" s="190"/>
      <c r="F894" s="190"/>
      <c r="G894" s="190"/>
      <c r="H894" s="190"/>
      <c r="I894" s="190"/>
      <c r="J894" s="190"/>
      <c r="K894" s="190"/>
      <c r="L894" s="190"/>
      <c r="M894" s="190"/>
      <c r="N894" s="190"/>
      <c r="O894" s="190"/>
      <c r="P894" s="190"/>
      <c r="Q894" s="190"/>
      <c r="R894" s="190"/>
      <c r="S894" s="190"/>
      <c r="T894" s="190"/>
    </row>
    <row r="895" spans="1:20" s="128" customFormat="1">
      <c r="A895" s="190"/>
      <c r="E895" s="190"/>
      <c r="F895" s="190"/>
      <c r="G895" s="190"/>
      <c r="H895" s="190"/>
      <c r="I895" s="190"/>
      <c r="J895" s="190"/>
      <c r="K895" s="190"/>
      <c r="L895" s="190"/>
      <c r="M895" s="190"/>
      <c r="N895" s="190"/>
      <c r="O895" s="190"/>
      <c r="P895" s="190"/>
      <c r="Q895" s="190"/>
      <c r="R895" s="190"/>
      <c r="S895" s="190"/>
      <c r="T895" s="190"/>
    </row>
    <row r="896" spans="1:20" s="128" customFormat="1">
      <c r="A896" s="190"/>
      <c r="E896" s="190"/>
      <c r="F896" s="190"/>
      <c r="G896" s="190"/>
      <c r="H896" s="190"/>
      <c r="I896" s="190"/>
      <c r="J896" s="190"/>
      <c r="K896" s="190"/>
      <c r="L896" s="190"/>
      <c r="M896" s="190"/>
      <c r="N896" s="190"/>
      <c r="O896" s="190"/>
      <c r="P896" s="190"/>
      <c r="Q896" s="190"/>
      <c r="R896" s="190"/>
      <c r="S896" s="190"/>
      <c r="T896" s="190"/>
    </row>
    <row r="897" spans="1:20" s="128" customFormat="1">
      <c r="A897" s="190"/>
      <c r="E897" s="190"/>
      <c r="F897" s="190"/>
      <c r="G897" s="190"/>
      <c r="H897" s="190"/>
      <c r="I897" s="190"/>
      <c r="J897" s="190"/>
      <c r="K897" s="190"/>
      <c r="L897" s="190"/>
      <c r="M897" s="190"/>
      <c r="N897" s="190"/>
      <c r="O897" s="190"/>
      <c r="P897" s="190"/>
      <c r="Q897" s="190"/>
      <c r="R897" s="190"/>
      <c r="S897" s="190"/>
      <c r="T897" s="190"/>
    </row>
    <row r="898" spans="1:20" s="128" customFormat="1">
      <c r="A898" s="190"/>
      <c r="E898" s="190"/>
      <c r="F898" s="190"/>
      <c r="G898" s="190"/>
      <c r="H898" s="190"/>
      <c r="I898" s="190"/>
      <c r="J898" s="190"/>
      <c r="K898" s="190"/>
      <c r="L898" s="190"/>
      <c r="M898" s="190"/>
      <c r="N898" s="190"/>
      <c r="O898" s="190"/>
      <c r="P898" s="190"/>
      <c r="Q898" s="190"/>
      <c r="R898" s="190"/>
      <c r="S898" s="190"/>
      <c r="T898" s="190"/>
    </row>
    <row r="899" spans="1:20" s="128" customFormat="1">
      <c r="A899" s="190"/>
      <c r="E899" s="190"/>
      <c r="F899" s="190"/>
      <c r="G899" s="190"/>
      <c r="H899" s="190"/>
      <c r="I899" s="190"/>
      <c r="J899" s="190"/>
      <c r="K899" s="190"/>
      <c r="L899" s="190"/>
      <c r="M899" s="190"/>
      <c r="N899" s="190"/>
      <c r="O899" s="190"/>
      <c r="P899" s="190"/>
      <c r="Q899" s="190"/>
      <c r="R899" s="190"/>
      <c r="S899" s="190"/>
      <c r="T899" s="190"/>
    </row>
    <row r="900" spans="1:20" s="128" customFormat="1">
      <c r="A900" s="190"/>
      <c r="E900" s="190"/>
      <c r="F900" s="190"/>
      <c r="G900" s="190"/>
      <c r="H900" s="190"/>
      <c r="I900" s="190"/>
      <c r="J900" s="190"/>
      <c r="K900" s="190"/>
      <c r="L900" s="190"/>
      <c r="M900" s="190"/>
      <c r="N900" s="190"/>
      <c r="O900" s="190"/>
      <c r="P900" s="190"/>
      <c r="Q900" s="190"/>
      <c r="R900" s="190"/>
      <c r="S900" s="190"/>
      <c r="T900" s="190"/>
    </row>
    <row r="901" spans="1:20" s="128" customFormat="1">
      <c r="A901" s="190"/>
      <c r="E901" s="190"/>
      <c r="F901" s="190"/>
      <c r="G901" s="190"/>
      <c r="H901" s="190"/>
      <c r="I901" s="190"/>
      <c r="J901" s="190"/>
      <c r="K901" s="190"/>
      <c r="L901" s="190"/>
      <c r="M901" s="190"/>
      <c r="N901" s="190"/>
      <c r="O901" s="190"/>
      <c r="P901" s="190"/>
      <c r="Q901" s="190"/>
      <c r="R901" s="190"/>
      <c r="S901" s="190"/>
      <c r="T901" s="190"/>
    </row>
    <row r="902" spans="1:20" s="128" customFormat="1">
      <c r="A902" s="190"/>
      <c r="E902" s="190"/>
      <c r="F902" s="190"/>
      <c r="G902" s="190"/>
      <c r="H902" s="190"/>
      <c r="I902" s="190"/>
      <c r="J902" s="190"/>
      <c r="K902" s="190"/>
      <c r="L902" s="190"/>
      <c r="M902" s="190"/>
      <c r="N902" s="190"/>
      <c r="O902" s="190"/>
      <c r="P902" s="190"/>
      <c r="Q902" s="190"/>
      <c r="R902" s="190"/>
      <c r="S902" s="190"/>
      <c r="T902" s="190"/>
    </row>
    <row r="903" spans="1:20" s="128" customFormat="1">
      <c r="A903" s="190"/>
      <c r="E903" s="190"/>
      <c r="F903" s="190"/>
      <c r="G903" s="190"/>
      <c r="H903" s="190"/>
      <c r="I903" s="190"/>
      <c r="J903" s="190"/>
      <c r="K903" s="190"/>
      <c r="L903" s="190"/>
      <c r="M903" s="190"/>
      <c r="N903" s="190"/>
      <c r="O903" s="190"/>
      <c r="P903" s="190"/>
      <c r="Q903" s="190"/>
      <c r="R903" s="190"/>
      <c r="S903" s="190"/>
      <c r="T903" s="190"/>
    </row>
    <row r="904" spans="1:20" s="128" customFormat="1">
      <c r="A904" s="190"/>
      <c r="E904" s="190"/>
      <c r="F904" s="190"/>
      <c r="G904" s="190"/>
      <c r="H904" s="190"/>
      <c r="I904" s="190"/>
      <c r="J904" s="190"/>
      <c r="K904" s="190"/>
      <c r="L904" s="190"/>
      <c r="M904" s="190"/>
      <c r="N904" s="190"/>
      <c r="O904" s="190"/>
      <c r="P904" s="190"/>
      <c r="Q904" s="190"/>
      <c r="R904" s="190"/>
      <c r="S904" s="190"/>
      <c r="T904" s="190"/>
    </row>
    <row r="905" spans="1:20" s="128" customFormat="1">
      <c r="A905" s="190"/>
      <c r="E905" s="190"/>
      <c r="F905" s="190"/>
      <c r="G905" s="190"/>
      <c r="H905" s="190"/>
      <c r="I905" s="190"/>
      <c r="J905" s="190"/>
      <c r="K905" s="190"/>
      <c r="L905" s="190"/>
      <c r="M905" s="190"/>
      <c r="N905" s="190"/>
      <c r="O905" s="190"/>
      <c r="P905" s="190"/>
      <c r="Q905" s="190"/>
      <c r="R905" s="190"/>
      <c r="S905" s="190"/>
      <c r="T905" s="190"/>
    </row>
  </sheetData>
  <hyperlinks>
    <hyperlink ref="H21" location="Contents!B37" display="to contents"/>
  </hyperlinks>
  <pageMargins left="0.75" right="0.75" top="1" bottom="1" header="0.5" footer="0.5"/>
  <headerFooter alignWithMargins="0"/>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77"/>
  <sheetViews>
    <sheetView workbookViewId="0">
      <selection activeCell="H18" sqref="H18"/>
    </sheetView>
  </sheetViews>
  <sheetFormatPr defaultRowHeight="12.75"/>
  <cols>
    <col min="1" max="1" width="9.140625" style="81"/>
    <col min="2" max="2" width="7.28515625" style="81" customWidth="1"/>
    <col min="3" max="3" width="22" style="81" customWidth="1"/>
    <col min="4" max="4" width="19.5703125" style="81" customWidth="1"/>
    <col min="5" max="5" width="22.85546875" style="81" customWidth="1"/>
    <col min="6" max="22" width="9.140625" style="81"/>
    <col min="23" max="23" width="9.140625" style="175"/>
    <col min="24" max="24" width="22.7109375" style="175" customWidth="1"/>
    <col min="25" max="25" width="19" style="175" customWidth="1"/>
    <col min="26" max="26" width="25.85546875" style="175" customWidth="1"/>
    <col min="27" max="16384" width="9.140625" style="81"/>
  </cols>
  <sheetData>
    <row r="2" spans="1:26">
      <c r="A2" s="190" t="s">
        <v>340</v>
      </c>
      <c r="B2" s="92" t="s">
        <v>930</v>
      </c>
      <c r="W2" s="196"/>
      <c r="X2" s="197"/>
      <c r="Y2" s="197"/>
      <c r="Z2" s="197"/>
    </row>
    <row r="3" spans="1:26">
      <c r="E3" s="917" t="s">
        <v>1068</v>
      </c>
      <c r="W3" s="196"/>
      <c r="X3" s="197"/>
      <c r="Y3" s="197"/>
      <c r="Z3" s="197"/>
    </row>
    <row r="4" spans="1:26" ht="63.75">
      <c r="B4" s="660" t="s">
        <v>341</v>
      </c>
      <c r="C4" s="661" t="s">
        <v>927</v>
      </c>
      <c r="D4" s="661" t="s">
        <v>928</v>
      </c>
      <c r="E4" s="661" t="s">
        <v>929</v>
      </c>
      <c r="W4" s="196"/>
      <c r="X4" s="197"/>
      <c r="Y4" s="197"/>
      <c r="Z4" s="197"/>
    </row>
    <row r="5" spans="1:26">
      <c r="B5" s="198">
        <v>40238</v>
      </c>
      <c r="C5" s="199">
        <v>-687.98714652754995</v>
      </c>
      <c r="D5" s="199">
        <v>641.67502983791564</v>
      </c>
      <c r="E5" s="199">
        <v>-46.312116689634308</v>
      </c>
      <c r="W5" s="196"/>
      <c r="X5" s="197"/>
      <c r="Y5" s="197"/>
      <c r="Z5" s="197"/>
    </row>
    <row r="6" spans="1:26">
      <c r="B6" s="198">
        <v>40330</v>
      </c>
      <c r="C6" s="199">
        <v>45.898751883339855</v>
      </c>
      <c r="D6" s="199">
        <v>-174.09293573292538</v>
      </c>
      <c r="E6" s="199">
        <v>-128.19418384958553</v>
      </c>
      <c r="W6" s="196"/>
      <c r="X6" s="197"/>
      <c r="Y6" s="197"/>
      <c r="Z6" s="197"/>
    </row>
    <row r="7" spans="1:26">
      <c r="B7" s="198">
        <v>40422</v>
      </c>
      <c r="C7" s="199">
        <v>388.7685989578099</v>
      </c>
      <c r="D7" s="199">
        <v>-99.866802693188362</v>
      </c>
      <c r="E7" s="199">
        <v>288.90179626462151</v>
      </c>
      <c r="W7" s="196"/>
      <c r="X7" s="197"/>
      <c r="Y7" s="197"/>
      <c r="Z7" s="197"/>
    </row>
    <row r="8" spans="1:26">
      <c r="B8" s="198">
        <v>40513</v>
      </c>
      <c r="C8" s="199">
        <v>114.85875583523011</v>
      </c>
      <c r="D8" s="199">
        <v>25.406064282186662</v>
      </c>
      <c r="E8" s="199">
        <v>140.26482011741675</v>
      </c>
      <c r="W8" s="196"/>
      <c r="X8" s="197"/>
      <c r="Y8" s="197"/>
      <c r="Z8" s="197"/>
    </row>
    <row r="9" spans="1:26">
      <c r="B9" s="198">
        <v>40603</v>
      </c>
      <c r="C9" s="199">
        <v>-834.86513290597009</v>
      </c>
      <c r="D9" s="199">
        <v>849.83888808085578</v>
      </c>
      <c r="E9" s="199">
        <v>14.973755174885724</v>
      </c>
      <c r="W9" s="196"/>
      <c r="X9" s="197"/>
      <c r="Y9" s="197"/>
      <c r="Z9" s="197"/>
    </row>
    <row r="10" spans="1:26">
      <c r="B10" s="198">
        <v>40695</v>
      </c>
      <c r="C10" s="199">
        <v>233.70138743103007</v>
      </c>
      <c r="D10" s="199">
        <v>-103.05980310834963</v>
      </c>
      <c r="E10" s="199">
        <v>130.64158432268047</v>
      </c>
      <c r="W10" s="196"/>
      <c r="X10" s="197"/>
      <c r="Y10" s="197"/>
      <c r="Z10" s="197"/>
    </row>
    <row r="11" spans="1:26">
      <c r="B11" s="198">
        <v>40787</v>
      </c>
      <c r="C11" s="199">
        <v>574.20883195523015</v>
      </c>
      <c r="D11" s="199">
        <v>-681.54405544942392</v>
      </c>
      <c r="E11" s="199">
        <v>-107.33522349419383</v>
      </c>
      <c r="W11" s="196"/>
      <c r="X11" s="197"/>
      <c r="Y11" s="197"/>
      <c r="Z11" s="197"/>
    </row>
    <row r="12" spans="1:26">
      <c r="B12" s="200" t="s">
        <v>7</v>
      </c>
      <c r="C12" s="199">
        <v>276.8739116360598</v>
      </c>
      <c r="D12" s="199">
        <v>-371.69469498348428</v>
      </c>
      <c r="E12" s="199">
        <v>-94.820783347424481</v>
      </c>
      <c r="W12" s="196"/>
      <c r="X12" s="197"/>
      <c r="Y12" s="197"/>
      <c r="Z12" s="197"/>
    </row>
    <row r="13" spans="1:26">
      <c r="B13" s="198">
        <v>40969</v>
      </c>
      <c r="C13" s="199">
        <v>-343.34778966109997</v>
      </c>
      <c r="D13" s="199">
        <v>158.10341680778799</v>
      </c>
      <c r="E13" s="199">
        <v>-185.24437285331192</v>
      </c>
      <c r="W13" s="196"/>
      <c r="X13" s="197"/>
      <c r="Y13" s="197"/>
      <c r="Z13" s="197"/>
    </row>
    <row r="14" spans="1:26">
      <c r="B14" s="198">
        <v>41061</v>
      </c>
      <c r="C14" s="199">
        <v>-201.34586905612008</v>
      </c>
      <c r="D14" s="199">
        <v>58.547516783132842</v>
      </c>
      <c r="E14" s="199">
        <v>-142.79835227298724</v>
      </c>
      <c r="W14" s="196"/>
      <c r="X14" s="197"/>
      <c r="Y14" s="197"/>
      <c r="Z14" s="197"/>
    </row>
    <row r="15" spans="1:26">
      <c r="B15" s="198">
        <v>41153</v>
      </c>
      <c r="C15" s="199">
        <v>669.76342677572006</v>
      </c>
      <c r="D15" s="199">
        <v>-154.55617533632937</v>
      </c>
      <c r="E15" s="199">
        <v>515.20725143939069</v>
      </c>
      <c r="W15" s="196"/>
      <c r="X15" s="197"/>
      <c r="Y15" s="197"/>
      <c r="Z15" s="197"/>
    </row>
    <row r="16" spans="1:26">
      <c r="W16" s="196"/>
      <c r="X16" s="197"/>
      <c r="Y16" s="197"/>
      <c r="Z16" s="197"/>
    </row>
    <row r="17" spans="2:26">
      <c r="W17" s="196"/>
      <c r="X17" s="197"/>
      <c r="Y17" s="197"/>
      <c r="Z17" s="197"/>
    </row>
    <row r="18" spans="2:26">
      <c r="B18" s="92" t="s">
        <v>930</v>
      </c>
      <c r="W18" s="196"/>
      <c r="X18" s="197"/>
      <c r="Y18" s="197"/>
      <c r="Z18" s="197"/>
    </row>
    <row r="19" spans="2:26">
      <c r="W19" s="196"/>
      <c r="X19" s="197"/>
      <c r="Y19" s="197"/>
      <c r="Z19" s="197"/>
    </row>
    <row r="20" spans="2:26">
      <c r="W20" s="196"/>
      <c r="X20" s="197"/>
      <c r="Y20" s="197"/>
      <c r="Z20" s="197"/>
    </row>
    <row r="21" spans="2:26">
      <c r="W21" s="196"/>
      <c r="X21" s="197"/>
      <c r="Y21" s="197"/>
      <c r="Z21" s="197"/>
    </row>
    <row r="22" spans="2:26">
      <c r="I22" s="92"/>
      <c r="W22" s="196"/>
      <c r="X22" s="197"/>
      <c r="Y22" s="197"/>
      <c r="Z22" s="197"/>
    </row>
    <row r="23" spans="2:26">
      <c r="W23" s="196"/>
      <c r="X23" s="197"/>
      <c r="Y23" s="197"/>
      <c r="Z23" s="197"/>
    </row>
    <row r="24" spans="2:26">
      <c r="W24" s="196"/>
      <c r="X24" s="197"/>
      <c r="Y24" s="197"/>
      <c r="Z24" s="197"/>
    </row>
    <row r="25" spans="2:26">
      <c r="W25" s="196"/>
      <c r="X25" s="197"/>
      <c r="Y25" s="197"/>
      <c r="Z25" s="197"/>
    </row>
    <row r="26" spans="2:26">
      <c r="W26" s="196"/>
      <c r="X26" s="197"/>
      <c r="Y26" s="197"/>
      <c r="Z26" s="197"/>
    </row>
    <row r="27" spans="2:26">
      <c r="W27" s="196"/>
      <c r="X27" s="197"/>
      <c r="Y27" s="197"/>
      <c r="Z27" s="197"/>
    </row>
    <row r="28" spans="2:26">
      <c r="W28" s="196"/>
      <c r="X28" s="197"/>
      <c r="Y28" s="197"/>
      <c r="Z28" s="197"/>
    </row>
    <row r="29" spans="2:26">
      <c r="W29" s="196"/>
      <c r="X29" s="197"/>
      <c r="Y29" s="197"/>
      <c r="Z29" s="197"/>
    </row>
    <row r="30" spans="2:26">
      <c r="W30" s="196"/>
      <c r="X30" s="197"/>
      <c r="Y30" s="197"/>
      <c r="Z30" s="197"/>
    </row>
    <row r="31" spans="2:26">
      <c r="W31" s="196"/>
      <c r="X31" s="197"/>
      <c r="Y31" s="197"/>
      <c r="Z31" s="197"/>
    </row>
    <row r="32" spans="2:26">
      <c r="W32" s="196"/>
      <c r="X32" s="197"/>
      <c r="Y32" s="197"/>
      <c r="Z32" s="197"/>
    </row>
    <row r="33" spans="2:26">
      <c r="W33" s="196"/>
      <c r="X33" s="197"/>
      <c r="Y33" s="197"/>
      <c r="Z33" s="197"/>
    </row>
    <row r="34" spans="2:26">
      <c r="W34" s="196"/>
      <c r="X34" s="197"/>
      <c r="Y34" s="197"/>
      <c r="Z34" s="197"/>
    </row>
    <row r="35" spans="2:26">
      <c r="W35" s="196"/>
      <c r="X35" s="197"/>
      <c r="Y35" s="197"/>
      <c r="Z35" s="197"/>
    </row>
    <row r="36" spans="2:26">
      <c r="W36" s="196"/>
      <c r="X36" s="197"/>
      <c r="Y36" s="197"/>
      <c r="Z36" s="197"/>
    </row>
    <row r="37" spans="2:26">
      <c r="W37" s="196"/>
      <c r="X37" s="197"/>
      <c r="Y37" s="197"/>
      <c r="Z37" s="197"/>
    </row>
    <row r="38" spans="2:26">
      <c r="W38" s="196"/>
      <c r="X38" s="197"/>
      <c r="Y38" s="197"/>
      <c r="Z38" s="197"/>
    </row>
    <row r="39" spans="2:26">
      <c r="W39" s="196"/>
      <c r="X39" s="197"/>
      <c r="Y39" s="197"/>
      <c r="Z39" s="197"/>
    </row>
    <row r="40" spans="2:26">
      <c r="W40" s="196"/>
      <c r="X40" s="197"/>
      <c r="Y40" s="197"/>
      <c r="Z40" s="197"/>
    </row>
    <row r="41" spans="2:26">
      <c r="B41" s="179" t="s">
        <v>342</v>
      </c>
    </row>
    <row r="42" spans="2:26">
      <c r="B42" s="190"/>
    </row>
    <row r="43" spans="2:26">
      <c r="B43" s="703" t="s">
        <v>775</v>
      </c>
    </row>
    <row r="44" spans="2:26">
      <c r="I44" s="127"/>
      <c r="J44" s="128"/>
      <c r="K44" s="128"/>
      <c r="L44" s="128"/>
      <c r="M44" s="128"/>
      <c r="N44" s="128"/>
      <c r="O44" s="128"/>
      <c r="P44" s="128"/>
      <c r="Q44" s="128"/>
    </row>
    <row r="77" spans="9:9">
      <c r="I77" s="749"/>
    </row>
  </sheetData>
  <hyperlinks>
    <hyperlink ref="B43" location="Contents!B38" display="to contents"/>
  </hyperlinks>
  <pageMargins left="0.75" right="0.75" top="1" bottom="1" header="0.5" footer="0.5"/>
  <pageSetup paperSize="9" orientation="portrait" r:id="rId1"/>
  <headerFooter alignWithMargins="0"/>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929"/>
  <sheetViews>
    <sheetView workbookViewId="0">
      <selection activeCell="J30" sqref="J30"/>
    </sheetView>
  </sheetViews>
  <sheetFormatPr defaultRowHeight="12.75"/>
  <cols>
    <col min="1" max="1" width="9.140625" style="201"/>
    <col min="2" max="2" width="11" style="214" customWidth="1"/>
    <col min="3" max="3" width="16.42578125" style="202" bestFit="1" customWidth="1"/>
    <col min="4" max="4" width="16" style="203" bestFit="1" customWidth="1"/>
    <col min="5" max="26" width="9.140625" style="201"/>
    <col min="27" max="16384" width="9.140625" style="81"/>
  </cols>
  <sheetData>
    <row r="2" spans="1:26">
      <c r="A2" s="201" t="s">
        <v>340</v>
      </c>
      <c r="B2" s="184" t="s">
        <v>288</v>
      </c>
      <c r="F2" s="184" t="s">
        <v>288</v>
      </c>
    </row>
    <row r="3" spans="1:26">
      <c r="B3" s="184"/>
    </row>
    <row r="4" spans="1:26">
      <c r="A4" s="204"/>
      <c r="B4" s="945" t="s">
        <v>931</v>
      </c>
      <c r="C4" s="946" t="s">
        <v>932</v>
      </c>
      <c r="D4" s="946" t="s">
        <v>933</v>
      </c>
      <c r="E4" s="204"/>
      <c r="F4" s="204"/>
      <c r="G4" s="204"/>
      <c r="H4" s="204"/>
      <c r="I4" s="204"/>
      <c r="J4" s="204"/>
      <c r="K4" s="204"/>
      <c r="L4" s="204"/>
      <c r="M4" s="204"/>
      <c r="N4" s="204"/>
      <c r="O4" s="204"/>
      <c r="P4" s="204"/>
      <c r="Q4" s="204"/>
      <c r="R4" s="204"/>
      <c r="S4" s="204"/>
      <c r="T4" s="204"/>
      <c r="U4" s="204"/>
      <c r="V4" s="204"/>
      <c r="W4" s="204"/>
      <c r="X4" s="204"/>
      <c r="Y4" s="204"/>
      <c r="Z4" s="204"/>
    </row>
    <row r="5" spans="1:26">
      <c r="A5" s="205"/>
      <c r="B5" s="945"/>
      <c r="C5" s="946"/>
      <c r="D5" s="946"/>
      <c r="E5" s="205"/>
      <c r="F5" s="205"/>
      <c r="G5" s="205"/>
      <c r="H5" s="205"/>
      <c r="I5" s="205"/>
      <c r="J5" s="205"/>
      <c r="K5" s="205"/>
      <c r="L5" s="205"/>
      <c r="M5" s="205"/>
      <c r="N5" s="205"/>
      <c r="O5" s="205"/>
      <c r="P5" s="205"/>
      <c r="Q5" s="205"/>
      <c r="R5" s="205"/>
      <c r="S5" s="205"/>
      <c r="T5" s="205"/>
      <c r="U5" s="205"/>
      <c r="V5" s="205"/>
      <c r="W5" s="205"/>
      <c r="X5" s="205"/>
      <c r="Y5" s="205"/>
      <c r="Z5" s="205"/>
    </row>
    <row r="6" spans="1:26">
      <c r="A6" s="205"/>
      <c r="B6" s="848"/>
      <c r="C6" s="662" t="s">
        <v>934</v>
      </c>
      <c r="D6" s="663" t="s">
        <v>934</v>
      </c>
      <c r="E6" s="205"/>
      <c r="F6" s="205"/>
      <c r="G6" s="205"/>
      <c r="H6" s="205"/>
      <c r="I6" s="205"/>
      <c r="J6" s="205"/>
      <c r="K6" s="205"/>
      <c r="L6" s="205"/>
      <c r="M6" s="205"/>
      <c r="N6" s="205"/>
      <c r="O6" s="205"/>
      <c r="P6" s="205"/>
      <c r="Q6" s="205"/>
      <c r="R6" s="205"/>
      <c r="S6" s="205"/>
      <c r="T6" s="205"/>
      <c r="U6" s="205"/>
      <c r="V6" s="205"/>
      <c r="W6" s="205"/>
      <c r="X6" s="205"/>
      <c r="Y6" s="205"/>
      <c r="Z6" s="205"/>
    </row>
    <row r="7" spans="1:26">
      <c r="B7" s="206">
        <v>40183</v>
      </c>
      <c r="C7" s="207">
        <v>0.2837247</v>
      </c>
      <c r="D7" s="207">
        <v>0.18429537410023289</v>
      </c>
      <c r="E7" s="750"/>
      <c r="F7" s="751"/>
    </row>
    <row r="8" spans="1:26">
      <c r="B8" s="206">
        <v>40184</v>
      </c>
      <c r="C8" s="207">
        <v>0.25776909999999997</v>
      </c>
      <c r="D8" s="207">
        <v>0.13134632728312962</v>
      </c>
      <c r="E8" s="750"/>
      <c r="F8" s="751"/>
    </row>
    <row r="9" spans="1:26">
      <c r="B9" s="206">
        <v>40188</v>
      </c>
      <c r="C9" s="207">
        <v>0.22886029999999999</v>
      </c>
      <c r="D9" s="207">
        <v>0.18862322684737315</v>
      </c>
      <c r="E9" s="750"/>
      <c r="F9" s="751"/>
    </row>
    <row r="10" spans="1:26">
      <c r="B10" s="206">
        <v>40189</v>
      </c>
      <c r="C10" s="207">
        <v>0.23191000000000001</v>
      </c>
      <c r="D10" s="207">
        <v>0.14152134614740922</v>
      </c>
      <c r="E10" s="750"/>
      <c r="F10" s="751"/>
    </row>
    <row r="11" spans="1:26">
      <c r="B11" s="206">
        <v>40190</v>
      </c>
      <c r="C11" s="207">
        <v>0.249081</v>
      </c>
      <c r="D11" s="207">
        <v>0.13549326512285911</v>
      </c>
      <c r="E11" s="750"/>
      <c r="F11" s="751"/>
    </row>
    <row r="12" spans="1:26">
      <c r="B12" s="206">
        <v>40191</v>
      </c>
      <c r="C12" s="207">
        <v>0.24962780000000001</v>
      </c>
      <c r="D12" s="207">
        <v>0.14486570019980047</v>
      </c>
      <c r="E12" s="750"/>
      <c r="F12" s="751"/>
    </row>
    <row r="13" spans="1:26">
      <c r="B13" s="206">
        <v>40192</v>
      </c>
      <c r="C13" s="207">
        <v>0.29927229999999999</v>
      </c>
      <c r="D13" s="207">
        <v>0.25997482100573116</v>
      </c>
      <c r="E13" s="750"/>
      <c r="F13" s="751"/>
    </row>
    <row r="14" spans="1:26">
      <c r="B14" s="206">
        <v>40193</v>
      </c>
      <c r="C14" s="207">
        <v>0.45</v>
      </c>
      <c r="D14" s="207">
        <v>0.25167595580147062</v>
      </c>
      <c r="E14" s="750"/>
      <c r="F14" s="751"/>
    </row>
    <row r="15" spans="1:26">
      <c r="B15" s="206">
        <v>40196</v>
      </c>
      <c r="C15" s="207">
        <v>0.2442607</v>
      </c>
      <c r="D15" s="207">
        <v>0.18940192586007784</v>
      </c>
      <c r="E15" s="750"/>
      <c r="F15" s="751"/>
    </row>
    <row r="16" spans="1:26">
      <c r="B16" s="206">
        <v>40197</v>
      </c>
      <c r="C16" s="207">
        <v>0.20914050000000001</v>
      </c>
      <c r="D16" s="207">
        <v>0.16201550257910094</v>
      </c>
      <c r="E16" s="750"/>
      <c r="F16" s="751"/>
    </row>
    <row r="17" spans="2:6" s="201" customFormat="1">
      <c r="B17" s="206">
        <v>40198</v>
      </c>
      <c r="C17" s="207">
        <v>0.34492610000000001</v>
      </c>
      <c r="D17" s="207">
        <v>0.1346511447920262</v>
      </c>
      <c r="E17" s="750"/>
      <c r="F17" s="751"/>
    </row>
    <row r="18" spans="2:6" s="201" customFormat="1">
      <c r="B18" s="206">
        <v>40199</v>
      </c>
      <c r="C18" s="207">
        <v>0.4398936</v>
      </c>
      <c r="D18" s="207">
        <v>0.14006399225643332</v>
      </c>
      <c r="E18" s="750"/>
      <c r="F18" s="751"/>
    </row>
    <row r="19" spans="2:6" s="201" customFormat="1">
      <c r="B19" s="206">
        <v>40200</v>
      </c>
      <c r="C19" s="207">
        <v>0.24964259999999999</v>
      </c>
      <c r="D19" s="207">
        <v>0.18241282008051032</v>
      </c>
      <c r="E19" s="750"/>
      <c r="F19" s="751"/>
    </row>
    <row r="20" spans="2:6" s="201" customFormat="1">
      <c r="B20" s="206">
        <v>40203</v>
      </c>
      <c r="C20" s="207">
        <v>0.37890020000000002</v>
      </c>
      <c r="D20" s="207">
        <v>0.16199850672301677</v>
      </c>
      <c r="E20" s="750"/>
    </row>
    <row r="21" spans="2:6" s="201" customFormat="1">
      <c r="B21" s="206">
        <v>40204</v>
      </c>
      <c r="C21" s="207">
        <v>0.45</v>
      </c>
      <c r="D21" s="207">
        <v>0.10804734256212015</v>
      </c>
      <c r="E21" s="750"/>
    </row>
    <row r="22" spans="2:6" s="201" customFormat="1">
      <c r="B22" s="206">
        <v>40205</v>
      </c>
      <c r="C22" s="207">
        <v>0.31808710000000001</v>
      </c>
      <c r="D22" s="207">
        <v>0.11262615330860824</v>
      </c>
      <c r="E22" s="750"/>
      <c r="F22" s="179" t="s">
        <v>935</v>
      </c>
    </row>
    <row r="23" spans="2:6" s="201" customFormat="1">
      <c r="B23" s="206">
        <v>40206</v>
      </c>
      <c r="C23" s="207">
        <v>0.24557699999999999</v>
      </c>
      <c r="D23" s="207">
        <v>0.28910572102107029</v>
      </c>
      <c r="E23" s="750"/>
      <c r="F23" s="190"/>
    </row>
    <row r="24" spans="2:6" s="201" customFormat="1">
      <c r="B24" s="206">
        <v>40207</v>
      </c>
      <c r="C24" s="207">
        <v>0.20784939999999999</v>
      </c>
      <c r="D24" s="207">
        <v>0.13319064656855847</v>
      </c>
      <c r="E24" s="750"/>
      <c r="F24" s="703" t="s">
        <v>775</v>
      </c>
    </row>
    <row r="25" spans="2:6" s="201" customFormat="1">
      <c r="B25" s="206">
        <v>40210</v>
      </c>
      <c r="C25" s="207">
        <v>0.41281289999999998</v>
      </c>
      <c r="D25" s="207">
        <v>0.15673320017817297</v>
      </c>
      <c r="E25" s="750"/>
      <c r="F25" s="751"/>
    </row>
    <row r="26" spans="2:6" s="201" customFormat="1">
      <c r="B26" s="206">
        <v>40211</v>
      </c>
      <c r="C26" s="207">
        <v>0.35366589999999998</v>
      </c>
      <c r="D26" s="207">
        <v>0.14887849692429567</v>
      </c>
      <c r="E26" s="750"/>
      <c r="F26" s="751"/>
    </row>
    <row r="27" spans="2:6" s="201" customFormat="1">
      <c r="B27" s="206">
        <v>40212</v>
      </c>
      <c r="C27" s="207">
        <v>0.23169500000000001</v>
      </c>
      <c r="D27" s="207">
        <v>0.15685255402020831</v>
      </c>
      <c r="E27" s="750"/>
      <c r="F27" s="751"/>
    </row>
    <row r="28" spans="2:6" s="201" customFormat="1">
      <c r="B28" s="206">
        <v>40213</v>
      </c>
      <c r="C28" s="207">
        <v>0.27263609999999999</v>
      </c>
      <c r="D28" s="207">
        <v>0.13996785946733301</v>
      </c>
      <c r="E28" s="750"/>
      <c r="F28" s="751"/>
    </row>
    <row r="29" spans="2:6" s="201" customFormat="1">
      <c r="B29" s="206">
        <v>40214</v>
      </c>
      <c r="C29" s="207">
        <v>0.2</v>
      </c>
      <c r="D29" s="207">
        <v>0.10923896593989443</v>
      </c>
      <c r="E29" s="750"/>
      <c r="F29" s="751"/>
    </row>
    <row r="30" spans="2:6" s="201" customFormat="1">
      <c r="B30" s="206">
        <v>40217</v>
      </c>
      <c r="C30" s="207">
        <v>0.36629390000000001</v>
      </c>
      <c r="D30" s="207">
        <v>0.12861770669170761</v>
      </c>
      <c r="E30" s="750"/>
      <c r="F30" s="751"/>
    </row>
    <row r="31" spans="2:6" s="201" customFormat="1">
      <c r="B31" s="206">
        <v>40218</v>
      </c>
      <c r="C31" s="207">
        <v>0.2</v>
      </c>
      <c r="D31" s="207">
        <v>0.12965848953347764</v>
      </c>
      <c r="E31" s="750"/>
      <c r="F31" s="751"/>
    </row>
    <row r="32" spans="2:6" s="201" customFormat="1">
      <c r="B32" s="206">
        <v>40219</v>
      </c>
      <c r="C32" s="207">
        <v>0.26940160000000002</v>
      </c>
      <c r="D32" s="207">
        <v>0.11598234399348196</v>
      </c>
      <c r="E32" s="750"/>
      <c r="F32" s="751"/>
    </row>
    <row r="33" spans="2:6" s="201" customFormat="1">
      <c r="B33" s="206">
        <v>40220</v>
      </c>
      <c r="C33" s="207">
        <v>0.44170920000000002</v>
      </c>
      <c r="D33" s="207">
        <v>0.1730974199854958</v>
      </c>
      <c r="E33" s="750"/>
      <c r="F33" s="751"/>
    </row>
    <row r="34" spans="2:6" s="201" customFormat="1">
      <c r="B34" s="206">
        <v>40221</v>
      </c>
      <c r="C34" s="207">
        <v>0.1991445</v>
      </c>
      <c r="D34" s="207">
        <v>0.12344744489276169</v>
      </c>
      <c r="E34" s="750"/>
      <c r="F34" s="751"/>
    </row>
    <row r="35" spans="2:6" s="201" customFormat="1">
      <c r="B35" s="206">
        <v>40224</v>
      </c>
      <c r="C35" s="207">
        <v>0.24104449999999999</v>
      </c>
      <c r="D35" s="207">
        <v>0.13428792377633716</v>
      </c>
      <c r="E35" s="750"/>
      <c r="F35" s="751"/>
    </row>
    <row r="36" spans="2:6" s="201" customFormat="1">
      <c r="B36" s="206">
        <v>40225</v>
      </c>
      <c r="C36" s="207">
        <v>0.26343719999999998</v>
      </c>
      <c r="D36" s="207">
        <v>0.10930976248252906</v>
      </c>
      <c r="E36" s="750"/>
      <c r="F36" s="751"/>
    </row>
    <row r="37" spans="2:6" s="201" customFormat="1">
      <c r="B37" s="206">
        <v>40226</v>
      </c>
      <c r="C37" s="207">
        <v>0.29775790000000002</v>
      </c>
      <c r="D37" s="207">
        <v>0.10928597810366328</v>
      </c>
      <c r="E37" s="750"/>
      <c r="F37" s="751"/>
    </row>
    <row r="38" spans="2:6" s="201" customFormat="1">
      <c r="B38" s="206">
        <v>40227</v>
      </c>
      <c r="C38" s="207">
        <v>0.23158229999999999</v>
      </c>
      <c r="D38" s="207">
        <v>0.17258390382341257</v>
      </c>
      <c r="E38" s="750"/>
      <c r="F38" s="751"/>
    </row>
    <row r="39" spans="2:6" s="201" customFormat="1">
      <c r="B39" s="206">
        <v>40228</v>
      </c>
      <c r="C39" s="207">
        <v>0.24576049999999999</v>
      </c>
      <c r="D39" s="207">
        <v>0.11967935440888176</v>
      </c>
      <c r="E39" s="750"/>
      <c r="F39" s="751"/>
    </row>
    <row r="40" spans="2:6" s="201" customFormat="1">
      <c r="B40" s="206">
        <v>40231</v>
      </c>
      <c r="C40" s="207">
        <v>0.22247159999999999</v>
      </c>
      <c r="D40" s="207">
        <v>9.7528058376136179E-2</v>
      </c>
      <c r="E40" s="750"/>
      <c r="F40" s="751"/>
    </row>
    <row r="41" spans="2:6" s="201" customFormat="1">
      <c r="B41" s="206">
        <v>40232</v>
      </c>
      <c r="C41" s="207">
        <v>0.22320190000000001</v>
      </c>
      <c r="D41" s="207">
        <v>7.2500563850127986E-2</v>
      </c>
      <c r="E41" s="750"/>
      <c r="F41" s="751"/>
    </row>
    <row r="42" spans="2:6" s="201" customFormat="1">
      <c r="B42" s="206">
        <v>40233</v>
      </c>
      <c r="C42" s="207">
        <v>0.258357</v>
      </c>
      <c r="D42" s="207">
        <v>3.5824334456742657E-2</v>
      </c>
      <c r="E42" s="750"/>
      <c r="F42" s="751"/>
    </row>
    <row r="43" spans="2:6" s="201" customFormat="1">
      <c r="B43" s="206">
        <v>40234</v>
      </c>
      <c r="C43" s="207">
        <v>0.209647</v>
      </c>
      <c r="D43" s="207">
        <v>0.11723741108121725</v>
      </c>
      <c r="E43" s="750"/>
      <c r="F43" s="751"/>
    </row>
    <row r="44" spans="2:6" s="201" customFormat="1">
      <c r="B44" s="206">
        <v>40235</v>
      </c>
      <c r="C44" s="207">
        <v>0.20078599999999999</v>
      </c>
      <c r="D44" s="207">
        <v>4.906768041615707E-2</v>
      </c>
      <c r="E44" s="750"/>
      <c r="F44" s="751"/>
    </row>
    <row r="45" spans="2:6" s="201" customFormat="1">
      <c r="B45" s="206">
        <v>40238</v>
      </c>
      <c r="C45" s="207">
        <v>0.20972399999999999</v>
      </c>
      <c r="D45" s="207">
        <v>0.12717772056866025</v>
      </c>
      <c r="E45" s="750"/>
      <c r="F45" s="751"/>
    </row>
    <row r="46" spans="2:6" s="201" customFormat="1">
      <c r="B46" s="206">
        <v>40239</v>
      </c>
      <c r="C46" s="207">
        <v>0.22847700000000001</v>
      </c>
      <c r="D46" s="207">
        <v>0.13817732663724761</v>
      </c>
      <c r="E46" s="750"/>
      <c r="F46" s="751"/>
    </row>
    <row r="47" spans="2:6" s="201" customFormat="1">
      <c r="B47" s="206">
        <v>40240</v>
      </c>
      <c r="C47" s="207">
        <v>0.242178</v>
      </c>
      <c r="D47" s="207">
        <v>0.10224718819784023</v>
      </c>
      <c r="E47" s="750"/>
      <c r="F47" s="751"/>
    </row>
    <row r="48" spans="2:6" s="201" customFormat="1">
      <c r="B48" s="206">
        <v>40241</v>
      </c>
      <c r="C48" s="207">
        <v>0.25541799999999998</v>
      </c>
      <c r="D48" s="207">
        <v>0.11095092777181137</v>
      </c>
      <c r="E48" s="750"/>
      <c r="F48" s="751"/>
    </row>
    <row r="49" spans="2:6" s="201" customFormat="1">
      <c r="B49" s="206">
        <v>40242</v>
      </c>
      <c r="C49" s="207">
        <v>0.2</v>
      </c>
      <c r="D49" s="207">
        <v>0.12304681212105763</v>
      </c>
      <c r="E49" s="750"/>
      <c r="F49" s="751"/>
    </row>
    <row r="50" spans="2:6" s="201" customFormat="1">
      <c r="B50" s="206">
        <v>40246</v>
      </c>
      <c r="C50" s="207">
        <v>0.31541400000000003</v>
      </c>
      <c r="D50" s="207">
        <v>0.11244250631999209</v>
      </c>
      <c r="E50" s="750"/>
      <c r="F50" s="751"/>
    </row>
    <row r="51" spans="2:6" s="201" customFormat="1">
      <c r="B51" s="206">
        <v>40247</v>
      </c>
      <c r="C51" s="207">
        <v>0.5</v>
      </c>
      <c r="D51" s="207">
        <v>0.11528465033482822</v>
      </c>
      <c r="E51" s="750"/>
      <c r="F51" s="751"/>
    </row>
    <row r="52" spans="2:6" s="201" customFormat="1">
      <c r="B52" s="206">
        <v>40248</v>
      </c>
      <c r="C52" s="207">
        <v>0.243066</v>
      </c>
      <c r="D52" s="207">
        <v>0.11534997285727715</v>
      </c>
      <c r="E52" s="750"/>
      <c r="F52" s="751"/>
    </row>
    <row r="53" spans="2:6" s="201" customFormat="1">
      <c r="B53" s="206">
        <v>40249</v>
      </c>
      <c r="C53" s="207">
        <v>0.200097</v>
      </c>
      <c r="D53" s="207">
        <v>0.10339229369991353</v>
      </c>
      <c r="E53" s="750"/>
      <c r="F53" s="751"/>
    </row>
    <row r="54" spans="2:6" s="201" customFormat="1">
      <c r="B54" s="206">
        <v>40252</v>
      </c>
      <c r="C54" s="207">
        <v>0.20913100000000001</v>
      </c>
      <c r="D54" s="207">
        <v>0.12740144188398894</v>
      </c>
      <c r="E54" s="750"/>
      <c r="F54" s="751"/>
    </row>
    <row r="55" spans="2:6" s="201" customFormat="1">
      <c r="B55" s="206">
        <v>40253</v>
      </c>
      <c r="C55" s="207">
        <v>0.28021699999999999</v>
      </c>
      <c r="D55" s="207">
        <v>0.13628302596938643</v>
      </c>
      <c r="E55" s="750"/>
      <c r="F55" s="751"/>
    </row>
    <row r="56" spans="2:6" s="201" customFormat="1">
      <c r="B56" s="206">
        <v>40254</v>
      </c>
      <c r="C56" s="207">
        <v>0.2</v>
      </c>
      <c r="D56" s="207">
        <v>0.1370908593668923</v>
      </c>
      <c r="E56" s="750"/>
      <c r="F56" s="751"/>
    </row>
    <row r="57" spans="2:6" s="201" customFormat="1">
      <c r="B57" s="206">
        <v>40255</v>
      </c>
      <c r="C57" s="207">
        <v>0.22368399999999999</v>
      </c>
      <c r="D57" s="207">
        <v>0.10596175756374582</v>
      </c>
      <c r="E57" s="750"/>
      <c r="F57" s="751"/>
    </row>
    <row r="58" spans="2:6" s="201" customFormat="1">
      <c r="B58" s="206">
        <v>40256</v>
      </c>
      <c r="C58" s="207">
        <v>0.24668499999999999</v>
      </c>
      <c r="D58" s="207">
        <v>0.14109562203117518</v>
      </c>
      <c r="E58" s="750"/>
      <c r="F58" s="751"/>
    </row>
    <row r="59" spans="2:6" s="201" customFormat="1">
      <c r="B59" s="206">
        <v>40262</v>
      </c>
      <c r="C59" s="207">
        <v>0.26208300000000001</v>
      </c>
      <c r="D59" s="207">
        <v>0.11405034412113545</v>
      </c>
      <c r="E59" s="750"/>
      <c r="F59" s="751"/>
    </row>
    <row r="60" spans="2:6" s="201" customFormat="1">
      <c r="B60" s="206">
        <v>40263</v>
      </c>
      <c r="C60" s="207">
        <v>0.35591400000000001</v>
      </c>
      <c r="D60" s="207">
        <v>4.8608469618254449E-2</v>
      </c>
      <c r="E60" s="750"/>
      <c r="F60" s="751"/>
    </row>
    <row r="61" spans="2:6" s="201" customFormat="1">
      <c r="B61" s="206">
        <v>40266</v>
      </c>
      <c r="C61" s="207">
        <v>0.25105699999999997</v>
      </c>
      <c r="D61" s="207">
        <v>6.4797650655763539E-2</v>
      </c>
      <c r="E61" s="750"/>
      <c r="F61" s="751"/>
    </row>
    <row r="62" spans="2:6" s="201" customFormat="1">
      <c r="B62" s="206">
        <v>40267</v>
      </c>
      <c r="C62" s="207">
        <v>0.22701399999999999</v>
      </c>
      <c r="D62" s="207">
        <v>6.9842452744145564E-2</v>
      </c>
      <c r="E62" s="750"/>
      <c r="F62" s="751"/>
    </row>
    <row r="63" spans="2:6" s="201" customFormat="1">
      <c r="B63" s="206">
        <v>40268</v>
      </c>
      <c r="C63" s="207">
        <v>0.25093199999999999</v>
      </c>
      <c r="D63" s="207">
        <v>8.3108766090069439E-2</v>
      </c>
      <c r="E63" s="750"/>
      <c r="F63" s="751"/>
    </row>
    <row r="64" spans="2:6" s="201" customFormat="1">
      <c r="B64" s="206">
        <v>40269</v>
      </c>
      <c r="C64" s="207">
        <v>0.315361</v>
      </c>
      <c r="D64" s="207">
        <v>7.6095995200390912E-2</v>
      </c>
      <c r="E64" s="750"/>
      <c r="F64" s="751"/>
    </row>
    <row r="65" spans="2:6" s="201" customFormat="1">
      <c r="B65" s="206">
        <v>40270</v>
      </c>
      <c r="C65" s="207">
        <v>0.236288</v>
      </c>
      <c r="D65" s="207">
        <v>0.13478879597471694</v>
      </c>
      <c r="E65" s="750"/>
      <c r="F65" s="751"/>
    </row>
    <row r="66" spans="2:6" s="201" customFormat="1">
      <c r="B66" s="206">
        <v>40273</v>
      </c>
      <c r="C66" s="207">
        <v>0.22367799999999999</v>
      </c>
      <c r="D66" s="207">
        <v>0.15883054725706169</v>
      </c>
      <c r="E66" s="750"/>
      <c r="F66" s="751"/>
    </row>
    <row r="67" spans="2:6" s="201" customFormat="1">
      <c r="B67" s="206">
        <v>40274</v>
      </c>
      <c r="C67" s="207">
        <v>0.27191399999999999</v>
      </c>
      <c r="D67" s="207">
        <v>0.29428542082872544</v>
      </c>
      <c r="E67" s="750"/>
      <c r="F67" s="751"/>
    </row>
    <row r="68" spans="2:6" s="201" customFormat="1">
      <c r="B68" s="206">
        <v>40275</v>
      </c>
      <c r="C68" s="207">
        <v>0.27511400000000003</v>
      </c>
      <c r="D68" s="207">
        <v>0.27159473763481884</v>
      </c>
      <c r="E68" s="750"/>
      <c r="F68" s="751"/>
    </row>
    <row r="69" spans="2:6" s="201" customFormat="1">
      <c r="B69" s="206">
        <v>40276</v>
      </c>
      <c r="C69" s="207">
        <v>0.27984399999999998</v>
      </c>
      <c r="D69" s="207">
        <v>0.19049876214101322</v>
      </c>
      <c r="E69" s="750"/>
      <c r="F69" s="751"/>
    </row>
    <row r="70" spans="2:6" s="201" customFormat="1">
      <c r="B70" s="206">
        <v>40277</v>
      </c>
      <c r="C70" s="207">
        <v>0.24982299999999999</v>
      </c>
      <c r="D70" s="207">
        <v>0.17995446216223934</v>
      </c>
      <c r="E70" s="750"/>
      <c r="F70" s="751"/>
    </row>
    <row r="71" spans="2:6" s="201" customFormat="1">
      <c r="B71" s="206">
        <v>40280</v>
      </c>
      <c r="C71" s="207">
        <v>0.21667800000000001</v>
      </c>
      <c r="D71" s="207">
        <v>0.19602139559307427</v>
      </c>
      <c r="E71" s="750"/>
      <c r="F71" s="751"/>
    </row>
    <row r="72" spans="2:6" s="201" customFormat="1">
      <c r="B72" s="206">
        <v>40281</v>
      </c>
      <c r="C72" s="207">
        <v>0.549485</v>
      </c>
      <c r="D72" s="207">
        <v>0.19615269983982964</v>
      </c>
      <c r="E72" s="750"/>
      <c r="F72" s="751"/>
    </row>
    <row r="73" spans="2:6" s="201" customFormat="1">
      <c r="B73" s="206">
        <v>40282</v>
      </c>
      <c r="C73" s="207">
        <v>0.30009200000000003</v>
      </c>
      <c r="D73" s="207">
        <v>0.26539270101298357</v>
      </c>
      <c r="E73" s="750"/>
      <c r="F73" s="751"/>
    </row>
    <row r="74" spans="2:6" s="201" customFormat="1">
      <c r="B74" s="206">
        <v>40283</v>
      </c>
      <c r="C74" s="207">
        <v>0.26811400000000002</v>
      </c>
      <c r="D74" s="207">
        <v>0.14845597521193676</v>
      </c>
      <c r="E74" s="750"/>
      <c r="F74" s="751"/>
    </row>
    <row r="75" spans="2:6" s="201" customFormat="1">
      <c r="B75" s="206">
        <v>40284</v>
      </c>
      <c r="C75" s="207">
        <v>0.22892199999999999</v>
      </c>
      <c r="D75" s="207">
        <v>0.13355078756883851</v>
      </c>
      <c r="E75" s="750"/>
      <c r="F75" s="751"/>
    </row>
    <row r="76" spans="2:6" s="201" customFormat="1">
      <c r="B76" s="206">
        <v>40287</v>
      </c>
      <c r="C76" s="207">
        <v>0.24836</v>
      </c>
      <c r="D76" s="207">
        <v>0.11913141353185187</v>
      </c>
      <c r="E76" s="750"/>
      <c r="F76" s="751"/>
    </row>
    <row r="77" spans="2:6" s="201" customFormat="1">
      <c r="B77" s="206">
        <v>40288</v>
      </c>
      <c r="C77" s="207">
        <v>0.239624</v>
      </c>
      <c r="D77" s="207">
        <v>0.1237023674329429</v>
      </c>
      <c r="E77" s="750"/>
      <c r="F77" s="751"/>
    </row>
    <row r="78" spans="2:6" s="201" customFormat="1">
      <c r="B78" s="206">
        <v>40289</v>
      </c>
      <c r="C78" s="207">
        <v>0.26157200000000003</v>
      </c>
      <c r="D78" s="207">
        <v>0.13941360232298625</v>
      </c>
      <c r="E78" s="750"/>
      <c r="F78" s="751"/>
    </row>
    <row r="79" spans="2:6" s="201" customFormat="1">
      <c r="B79" s="206">
        <v>40290</v>
      </c>
      <c r="C79" s="207">
        <v>0.296462</v>
      </c>
      <c r="D79" s="207">
        <v>0.12290235886241001</v>
      </c>
      <c r="E79" s="750"/>
      <c r="F79" s="751"/>
    </row>
    <row r="80" spans="2:6" s="201" customFormat="1">
      <c r="B80" s="206">
        <v>40291</v>
      </c>
      <c r="C80" s="207">
        <v>0.27127699999999999</v>
      </c>
      <c r="D80" s="207">
        <v>0.14315336198635878</v>
      </c>
      <c r="E80" s="750"/>
      <c r="F80" s="751"/>
    </row>
    <row r="81" spans="2:6" s="201" customFormat="1">
      <c r="B81" s="206">
        <v>40294</v>
      </c>
      <c r="C81" s="207">
        <v>0.212558</v>
      </c>
      <c r="D81" s="207">
        <v>0.15351639257935945</v>
      </c>
      <c r="E81" s="750"/>
      <c r="F81" s="751"/>
    </row>
    <row r="82" spans="2:6" s="201" customFormat="1">
      <c r="B82" s="206">
        <v>40295</v>
      </c>
      <c r="C82" s="207">
        <v>0.25</v>
      </c>
      <c r="D82" s="207">
        <v>0.12552120001444064</v>
      </c>
      <c r="E82" s="750"/>
      <c r="F82" s="751"/>
    </row>
    <row r="83" spans="2:6" s="201" customFormat="1">
      <c r="B83" s="206">
        <v>40296</v>
      </c>
      <c r="C83" s="207">
        <v>0.378029</v>
      </c>
      <c r="D83" s="207">
        <v>0.22694693227590734</v>
      </c>
      <c r="E83" s="750"/>
      <c r="F83" s="751"/>
    </row>
    <row r="84" spans="2:6" s="201" customFormat="1">
      <c r="B84" s="206">
        <v>40297</v>
      </c>
      <c r="C84" s="207">
        <v>0.24990499999999999</v>
      </c>
      <c r="D84" s="207">
        <v>0.16488049215353492</v>
      </c>
      <c r="E84" s="750"/>
      <c r="F84" s="751"/>
    </row>
    <row r="85" spans="2:6" s="201" customFormat="1">
      <c r="B85" s="206">
        <v>40298</v>
      </c>
      <c r="C85" s="207">
        <v>0.27635399999999999</v>
      </c>
      <c r="D85" s="207">
        <v>0.14566975144207708</v>
      </c>
      <c r="E85" s="750"/>
      <c r="F85" s="751"/>
    </row>
    <row r="86" spans="2:6" s="201" customFormat="1">
      <c r="B86" s="206">
        <v>40302</v>
      </c>
      <c r="C86" s="207">
        <v>0.22259300000000001</v>
      </c>
      <c r="D86" s="207">
        <v>0.15527899494255931</v>
      </c>
      <c r="E86" s="750"/>
      <c r="F86" s="751"/>
    </row>
    <row r="87" spans="2:6" s="201" customFormat="1">
      <c r="B87" s="206">
        <v>40303</v>
      </c>
      <c r="C87" s="207">
        <v>0.241948</v>
      </c>
      <c r="D87" s="207">
        <v>0.17381316661306892</v>
      </c>
      <c r="E87" s="750"/>
      <c r="F87" s="751"/>
    </row>
    <row r="88" spans="2:6" s="201" customFormat="1">
      <c r="B88" s="206">
        <v>40304</v>
      </c>
      <c r="C88" s="207">
        <v>0.26790599999999998</v>
      </c>
      <c r="D88" s="207">
        <v>0.27481975569448908</v>
      </c>
      <c r="E88" s="750"/>
      <c r="F88" s="751"/>
    </row>
    <row r="89" spans="2:6" s="201" customFormat="1">
      <c r="B89" s="206">
        <v>40305</v>
      </c>
      <c r="C89" s="207">
        <v>0.36611300000000002</v>
      </c>
      <c r="D89" s="207">
        <v>0.3700906494674745</v>
      </c>
      <c r="E89" s="750"/>
      <c r="F89" s="751"/>
    </row>
    <row r="90" spans="2:6" s="201" customFormat="1">
      <c r="B90" s="206">
        <v>40309</v>
      </c>
      <c r="C90" s="207">
        <v>0.24778600000000001</v>
      </c>
      <c r="D90" s="207">
        <v>0.2147090760089613</v>
      </c>
      <c r="E90" s="750"/>
      <c r="F90" s="751"/>
    </row>
    <row r="91" spans="2:6" s="201" customFormat="1">
      <c r="B91" s="206">
        <v>40310</v>
      </c>
      <c r="C91" s="207">
        <v>0.304786</v>
      </c>
      <c r="D91" s="207">
        <v>0.18623393693589146</v>
      </c>
      <c r="E91" s="750"/>
      <c r="F91" s="751"/>
    </row>
    <row r="92" spans="2:6" s="201" customFormat="1">
      <c r="B92" s="206">
        <v>40311</v>
      </c>
      <c r="C92" s="207">
        <v>0.330544</v>
      </c>
      <c r="D92" s="207">
        <v>0.20377690381610222</v>
      </c>
      <c r="E92" s="750"/>
      <c r="F92" s="751"/>
    </row>
    <row r="93" spans="2:6" s="201" customFormat="1">
      <c r="B93" s="206">
        <v>40312</v>
      </c>
      <c r="C93" s="207">
        <v>0.24484800000000001</v>
      </c>
      <c r="D93" s="207">
        <v>0.27959866841028547</v>
      </c>
      <c r="E93" s="750"/>
      <c r="F93" s="751"/>
    </row>
    <row r="94" spans="2:6" s="201" customFormat="1">
      <c r="B94" s="206">
        <v>40315</v>
      </c>
      <c r="C94" s="207">
        <v>0.34619899999999998</v>
      </c>
      <c r="D94" s="207">
        <v>0.21132810432920027</v>
      </c>
      <c r="E94" s="750"/>
      <c r="F94" s="751"/>
    </row>
    <row r="95" spans="2:6" s="201" customFormat="1">
      <c r="B95" s="206">
        <v>40316</v>
      </c>
      <c r="C95" s="207">
        <v>0.25214799999999998</v>
      </c>
      <c r="D95" s="207">
        <v>0.24115102972376182</v>
      </c>
      <c r="E95" s="750"/>
      <c r="F95" s="751"/>
    </row>
    <row r="96" spans="2:6" s="201" customFormat="1">
      <c r="B96" s="206">
        <v>40317</v>
      </c>
      <c r="C96" s="207">
        <v>0.5</v>
      </c>
      <c r="D96" s="207">
        <v>0.21981519806268113</v>
      </c>
      <c r="E96" s="750"/>
      <c r="F96" s="751"/>
    </row>
    <row r="97" spans="2:6" s="201" customFormat="1">
      <c r="B97" s="206">
        <v>40318</v>
      </c>
      <c r="C97" s="207">
        <v>0.31518400000000002</v>
      </c>
      <c r="D97" s="207">
        <v>0.33589511621192292</v>
      </c>
      <c r="E97" s="750"/>
      <c r="F97" s="751"/>
    </row>
    <row r="98" spans="2:6" s="201" customFormat="1">
      <c r="B98" s="206">
        <v>40319</v>
      </c>
      <c r="C98" s="207">
        <v>0.48341099999999998</v>
      </c>
      <c r="D98" s="207">
        <v>0.55316340448320001</v>
      </c>
      <c r="E98" s="750"/>
      <c r="F98" s="751"/>
    </row>
    <row r="99" spans="2:6" s="201" customFormat="1">
      <c r="B99" s="206">
        <v>40322</v>
      </c>
      <c r="C99" s="207">
        <v>0.75873599999999997</v>
      </c>
      <c r="D99" s="207">
        <v>0.86033483534983002</v>
      </c>
      <c r="E99" s="750"/>
      <c r="F99" s="751"/>
    </row>
    <row r="100" spans="2:6" s="201" customFormat="1">
      <c r="B100" s="206">
        <v>40323</v>
      </c>
      <c r="C100" s="207">
        <v>0.460559</v>
      </c>
      <c r="D100" s="207">
        <v>0.93144412417391875</v>
      </c>
      <c r="E100" s="750"/>
      <c r="F100" s="751"/>
    </row>
    <row r="101" spans="2:6" s="201" customFormat="1">
      <c r="B101" s="206">
        <v>40324</v>
      </c>
      <c r="C101" s="207">
        <v>0.51549299999999998</v>
      </c>
      <c r="D101" s="207">
        <v>0.30361985291561661</v>
      </c>
      <c r="E101" s="750"/>
      <c r="F101" s="751"/>
    </row>
    <row r="102" spans="2:6" s="201" customFormat="1">
      <c r="B102" s="206">
        <v>40325</v>
      </c>
      <c r="C102" s="207">
        <v>0.4</v>
      </c>
      <c r="D102" s="207">
        <v>0.3536434254809489</v>
      </c>
      <c r="E102" s="750"/>
      <c r="F102" s="751"/>
    </row>
    <row r="103" spans="2:6" s="201" customFormat="1">
      <c r="B103" s="206">
        <v>40326</v>
      </c>
      <c r="C103" s="207">
        <v>0.323876</v>
      </c>
      <c r="D103" s="207">
        <v>0.35173774023537568</v>
      </c>
      <c r="E103" s="750"/>
      <c r="F103" s="751"/>
    </row>
    <row r="104" spans="2:6" s="201" customFormat="1">
      <c r="B104" s="206">
        <v>40329</v>
      </c>
      <c r="C104" s="207">
        <v>0.24837600000000001</v>
      </c>
      <c r="D104" s="207">
        <v>0.30990402138186779</v>
      </c>
      <c r="E104" s="750"/>
      <c r="F104" s="751"/>
    </row>
    <row r="105" spans="2:6" s="201" customFormat="1">
      <c r="B105" s="206">
        <v>40330</v>
      </c>
      <c r="C105" s="207">
        <v>0.31048599999999998</v>
      </c>
      <c r="D105" s="207">
        <v>0.16807488450691163</v>
      </c>
      <c r="E105" s="750"/>
      <c r="F105" s="751"/>
    </row>
    <row r="106" spans="2:6" s="201" customFormat="1">
      <c r="B106" s="206">
        <v>40331</v>
      </c>
      <c r="C106" s="207">
        <v>0.31437500000000002</v>
      </c>
      <c r="D106" s="207">
        <v>0.21143347168431442</v>
      </c>
      <c r="E106" s="750"/>
      <c r="F106" s="751"/>
    </row>
    <row r="107" spans="2:6" s="201" customFormat="1">
      <c r="B107" s="206">
        <v>40332</v>
      </c>
      <c r="C107" s="207">
        <v>0.32413799999999998</v>
      </c>
      <c r="D107" s="207">
        <v>0.33746601467875148</v>
      </c>
      <c r="E107" s="750"/>
      <c r="F107" s="751"/>
    </row>
    <row r="108" spans="2:6" s="201" customFormat="1">
      <c r="B108" s="206">
        <v>40333</v>
      </c>
      <c r="C108" s="207">
        <v>0.39440399999999998</v>
      </c>
      <c r="D108" s="207">
        <v>0.16615569647424577</v>
      </c>
      <c r="E108" s="750"/>
      <c r="F108" s="751"/>
    </row>
    <row r="109" spans="2:6" s="201" customFormat="1">
      <c r="B109" s="206">
        <v>40337</v>
      </c>
      <c r="C109" s="208">
        <v>0.29937599999999998</v>
      </c>
      <c r="D109" s="207">
        <v>0.16928967362099961</v>
      </c>
      <c r="E109" s="750"/>
      <c r="F109" s="751"/>
    </row>
    <row r="110" spans="2:6" s="201" customFormat="1">
      <c r="B110" s="206">
        <v>40338</v>
      </c>
      <c r="C110" s="208">
        <v>0.33881499999999998</v>
      </c>
      <c r="D110" s="207">
        <v>0.19784791204952099</v>
      </c>
      <c r="E110" s="750"/>
      <c r="F110" s="751"/>
    </row>
    <row r="111" spans="2:6" s="201" customFormat="1">
      <c r="B111" s="206">
        <v>40339</v>
      </c>
      <c r="C111" s="208">
        <v>0.36383199999999999</v>
      </c>
      <c r="D111" s="207">
        <v>0.19700093406914668</v>
      </c>
      <c r="E111" s="750"/>
      <c r="F111" s="751"/>
    </row>
    <row r="112" spans="2:6" s="201" customFormat="1">
      <c r="B112" s="206">
        <v>40340</v>
      </c>
      <c r="C112" s="208">
        <v>0.277949</v>
      </c>
      <c r="D112" s="207">
        <v>0.13952114088979203</v>
      </c>
      <c r="E112" s="750"/>
      <c r="F112" s="751"/>
    </row>
    <row r="113" spans="2:6" s="201" customFormat="1">
      <c r="B113" s="206">
        <v>40343</v>
      </c>
      <c r="C113" s="208">
        <v>0.295205</v>
      </c>
      <c r="D113" s="207">
        <v>0.20738647104732974</v>
      </c>
      <c r="E113" s="750"/>
      <c r="F113" s="751"/>
    </row>
    <row r="114" spans="2:6" s="201" customFormat="1">
      <c r="B114" s="206">
        <v>40344</v>
      </c>
      <c r="C114" s="208">
        <v>0.35</v>
      </c>
      <c r="D114" s="207">
        <v>0.24307714341915454</v>
      </c>
      <c r="E114" s="750"/>
      <c r="F114" s="751"/>
    </row>
    <row r="115" spans="2:6" s="201" customFormat="1">
      <c r="B115" s="206">
        <v>40345</v>
      </c>
      <c r="C115" s="208">
        <v>0.33254299999999998</v>
      </c>
      <c r="D115" s="207">
        <v>0.25092986777511406</v>
      </c>
      <c r="E115" s="750"/>
      <c r="F115" s="751"/>
    </row>
    <row r="116" spans="2:6" s="201" customFormat="1">
      <c r="B116" s="206">
        <v>40346</v>
      </c>
      <c r="C116" s="208">
        <v>0.34882600000000002</v>
      </c>
      <c r="D116" s="207">
        <v>0.24674904549226917</v>
      </c>
      <c r="E116" s="750"/>
      <c r="F116" s="751"/>
    </row>
    <row r="117" spans="2:6" s="201" customFormat="1">
      <c r="B117" s="206">
        <v>40347</v>
      </c>
      <c r="C117" s="208">
        <v>0.35148099999999999</v>
      </c>
      <c r="D117" s="207">
        <v>0.35856705142266881</v>
      </c>
      <c r="E117" s="750"/>
      <c r="F117" s="751"/>
    </row>
    <row r="118" spans="2:6" s="201" customFormat="1">
      <c r="B118" s="206">
        <v>40350</v>
      </c>
      <c r="C118" s="208">
        <v>0.29133500000000001</v>
      </c>
      <c r="D118" s="207">
        <v>0.20176690568237948</v>
      </c>
      <c r="E118" s="750"/>
      <c r="F118" s="751"/>
    </row>
    <row r="119" spans="2:6" s="201" customFormat="1">
      <c r="B119" s="206">
        <v>40351</v>
      </c>
      <c r="C119" s="208">
        <v>0.33296599999999998</v>
      </c>
      <c r="D119" s="207">
        <v>0.22437166538034758</v>
      </c>
      <c r="E119" s="750"/>
      <c r="F119" s="751"/>
    </row>
    <row r="120" spans="2:6" s="201" customFormat="1">
      <c r="B120" s="206">
        <v>40352</v>
      </c>
      <c r="C120" s="208">
        <v>0.47490300000000002</v>
      </c>
      <c r="D120" s="207">
        <v>0.20998416896471606</v>
      </c>
      <c r="E120" s="750"/>
      <c r="F120" s="751"/>
    </row>
    <row r="121" spans="2:6" s="201" customFormat="1">
      <c r="B121" s="206">
        <v>40353</v>
      </c>
      <c r="C121" s="208">
        <v>0.3</v>
      </c>
      <c r="D121" s="207">
        <v>0.34768515211731627</v>
      </c>
      <c r="E121" s="750"/>
      <c r="F121" s="751"/>
    </row>
    <row r="122" spans="2:6" s="201" customFormat="1">
      <c r="B122" s="206">
        <v>40354</v>
      </c>
      <c r="C122" s="208">
        <v>0.25</v>
      </c>
      <c r="D122" s="207">
        <v>0.31205343243904882</v>
      </c>
      <c r="E122" s="750"/>
      <c r="F122" s="751"/>
    </row>
    <row r="123" spans="2:6" s="201" customFormat="1">
      <c r="B123" s="206">
        <v>40357</v>
      </c>
      <c r="C123" s="208">
        <v>0.25</v>
      </c>
      <c r="D123" s="207">
        <v>0.24982590839152641</v>
      </c>
      <c r="E123" s="750"/>
      <c r="F123" s="751"/>
    </row>
    <row r="124" spans="2:6" s="201" customFormat="1">
      <c r="B124" s="206">
        <v>40358</v>
      </c>
      <c r="C124" s="208">
        <v>0.59086099999999997</v>
      </c>
      <c r="D124" s="207">
        <v>0.18965080593475542</v>
      </c>
      <c r="E124" s="750"/>
      <c r="F124" s="751"/>
    </row>
    <row r="125" spans="2:6" s="201" customFormat="1">
      <c r="B125" s="206">
        <v>40359</v>
      </c>
      <c r="C125" s="208">
        <v>0.30530000000000002</v>
      </c>
      <c r="D125" s="207">
        <v>0.43346306447550798</v>
      </c>
      <c r="E125" s="750"/>
      <c r="F125" s="751"/>
    </row>
    <row r="126" spans="2:6" s="201" customFormat="1">
      <c r="B126" s="206">
        <v>40360</v>
      </c>
      <c r="C126" s="208">
        <v>0.26399899999999998</v>
      </c>
      <c r="D126" s="207">
        <v>0.30150049737882317</v>
      </c>
      <c r="E126" s="750"/>
      <c r="F126" s="751"/>
    </row>
    <row r="127" spans="2:6" s="201" customFormat="1">
      <c r="B127" s="206">
        <v>40361</v>
      </c>
      <c r="C127" s="208">
        <v>0.30667800000000001</v>
      </c>
      <c r="D127" s="207">
        <v>0.20023718020439332</v>
      </c>
      <c r="E127" s="750"/>
      <c r="F127" s="751"/>
    </row>
    <row r="128" spans="2:6" s="201" customFormat="1">
      <c r="B128" s="206">
        <v>40366</v>
      </c>
      <c r="C128" s="208">
        <v>0.33257599999999998</v>
      </c>
      <c r="D128" s="207">
        <v>0.19187432555834588</v>
      </c>
      <c r="E128" s="750"/>
    </row>
    <row r="129" spans="2:5" s="201" customFormat="1">
      <c r="B129" s="206">
        <v>40367</v>
      </c>
      <c r="C129" s="208">
        <v>0.280665</v>
      </c>
      <c r="D129" s="207">
        <v>0.20639425725027102</v>
      </c>
      <c r="E129" s="750"/>
    </row>
    <row r="130" spans="2:5" s="201" customFormat="1">
      <c r="B130" s="206">
        <v>40368</v>
      </c>
      <c r="C130" s="208">
        <v>0.25</v>
      </c>
      <c r="D130" s="207">
        <v>0.26120661681224738</v>
      </c>
      <c r="E130" s="750"/>
    </row>
    <row r="131" spans="2:5" s="201" customFormat="1">
      <c r="B131" s="206">
        <v>40371</v>
      </c>
      <c r="C131" s="208">
        <v>0.318575</v>
      </c>
      <c r="D131" s="207">
        <v>0.20705366552381438</v>
      </c>
      <c r="E131" s="750"/>
    </row>
    <row r="132" spans="2:5" s="201" customFormat="1">
      <c r="B132" s="206">
        <v>40372</v>
      </c>
      <c r="C132" s="208">
        <v>0.32735399999999998</v>
      </c>
      <c r="D132" s="207">
        <v>0.21257655646664397</v>
      </c>
      <c r="E132" s="750"/>
    </row>
    <row r="133" spans="2:5" s="201" customFormat="1">
      <c r="B133" s="206">
        <v>40373</v>
      </c>
      <c r="C133" s="208">
        <v>0.34814699999999998</v>
      </c>
      <c r="D133" s="207">
        <v>0.19682779033446149</v>
      </c>
      <c r="E133" s="750"/>
    </row>
    <row r="134" spans="2:5" s="201" customFormat="1">
      <c r="B134" s="206">
        <v>40374</v>
      </c>
      <c r="C134" s="208">
        <v>0.299952</v>
      </c>
      <c r="D134" s="207">
        <v>0.17750149656721012</v>
      </c>
      <c r="E134" s="750"/>
    </row>
    <row r="135" spans="2:5" s="201" customFormat="1">
      <c r="B135" s="206">
        <v>40375</v>
      </c>
      <c r="C135" s="208">
        <v>0.27</v>
      </c>
      <c r="D135" s="207">
        <v>0.11046004437839774</v>
      </c>
      <c r="E135" s="750"/>
    </row>
    <row r="136" spans="2:5" s="201" customFormat="1">
      <c r="B136" s="206">
        <v>40378</v>
      </c>
      <c r="C136" s="208">
        <v>0.33076899999999998</v>
      </c>
      <c r="D136" s="207">
        <v>0.19428541371355629</v>
      </c>
      <c r="E136" s="750"/>
    </row>
    <row r="137" spans="2:5" s="201" customFormat="1">
      <c r="B137" s="206">
        <v>40379</v>
      </c>
      <c r="C137" s="208">
        <v>0.28537699999999999</v>
      </c>
      <c r="D137" s="207">
        <v>0.23572825371061343</v>
      </c>
      <c r="E137" s="750"/>
    </row>
    <row r="138" spans="2:5" s="201" customFormat="1">
      <c r="B138" s="206">
        <v>40380</v>
      </c>
      <c r="C138" s="208">
        <v>0.32363999999999998</v>
      </c>
      <c r="D138" s="207">
        <v>0.26371956986689865</v>
      </c>
      <c r="E138" s="750"/>
    </row>
    <row r="139" spans="2:5" s="201" customFormat="1">
      <c r="B139" s="206">
        <v>40381</v>
      </c>
      <c r="C139" s="208">
        <v>0.40487600000000001</v>
      </c>
      <c r="D139" s="207">
        <v>0.25562560843864401</v>
      </c>
      <c r="E139" s="750"/>
    </row>
    <row r="140" spans="2:5" s="201" customFormat="1">
      <c r="B140" s="206">
        <v>40382</v>
      </c>
      <c r="C140" s="208">
        <v>0.9</v>
      </c>
      <c r="D140" s="207">
        <v>0.7585128551153173</v>
      </c>
      <c r="E140" s="750"/>
    </row>
    <row r="141" spans="2:5" s="201" customFormat="1">
      <c r="B141" s="206">
        <v>40385</v>
      </c>
      <c r="C141" s="208">
        <v>0.86031800000000003</v>
      </c>
      <c r="D141" s="207">
        <v>0.27403800010706059</v>
      </c>
      <c r="E141" s="750"/>
    </row>
    <row r="142" spans="2:5" s="201" customFormat="1">
      <c r="B142" s="206">
        <v>40386</v>
      </c>
      <c r="C142" s="208">
        <v>0.30601200000000001</v>
      </c>
      <c r="D142" s="207">
        <v>0.21182950763052122</v>
      </c>
      <c r="E142" s="750"/>
    </row>
    <row r="143" spans="2:5" s="201" customFormat="1">
      <c r="B143" s="206">
        <v>40387</v>
      </c>
      <c r="C143" s="208">
        <v>0.46459899999999998</v>
      </c>
      <c r="D143" s="207">
        <v>0.35015598695296868</v>
      </c>
      <c r="E143" s="750"/>
    </row>
    <row r="144" spans="2:5" s="201" customFormat="1">
      <c r="B144" s="206">
        <v>40388</v>
      </c>
      <c r="C144" s="208">
        <v>0.3</v>
      </c>
      <c r="D144" s="207">
        <v>0.21883908086192874</v>
      </c>
      <c r="E144" s="750"/>
    </row>
    <row r="145" spans="2:5" s="201" customFormat="1">
      <c r="B145" s="206">
        <v>40389</v>
      </c>
      <c r="C145" s="208">
        <v>0.33565810000000001</v>
      </c>
      <c r="D145" s="207">
        <v>0.23303427778193961</v>
      </c>
      <c r="E145" s="750"/>
    </row>
    <row r="146" spans="2:5" s="201" customFormat="1">
      <c r="B146" s="206">
        <v>40392</v>
      </c>
      <c r="C146" s="208">
        <v>0.62982499999999997</v>
      </c>
      <c r="D146" s="207">
        <v>0.22188458619592932</v>
      </c>
      <c r="E146" s="750"/>
    </row>
    <row r="147" spans="2:5" s="201" customFormat="1">
      <c r="B147" s="206">
        <v>40393</v>
      </c>
      <c r="C147" s="208">
        <v>0.66083899999999995</v>
      </c>
      <c r="D147" s="207">
        <v>0.22163658164658226</v>
      </c>
      <c r="E147" s="750"/>
    </row>
    <row r="148" spans="2:5" s="201" customFormat="1">
      <c r="B148" s="206">
        <v>40394</v>
      </c>
      <c r="C148" s="208">
        <v>0.52500000000000002</v>
      </c>
      <c r="D148" s="207">
        <v>0.22961933023017542</v>
      </c>
      <c r="E148" s="750"/>
    </row>
    <row r="149" spans="2:5" s="201" customFormat="1">
      <c r="B149" s="206">
        <v>40395</v>
      </c>
      <c r="C149" s="208">
        <v>0.41264299999999998</v>
      </c>
      <c r="D149" s="207">
        <v>0.22245059391782962</v>
      </c>
      <c r="E149" s="750"/>
    </row>
    <row r="150" spans="2:5" s="201" customFormat="1">
      <c r="B150" s="206">
        <v>40396</v>
      </c>
      <c r="C150" s="208">
        <v>0.34107700000000002</v>
      </c>
      <c r="D150" s="207">
        <v>0.19911817819322927</v>
      </c>
      <c r="E150" s="750"/>
    </row>
    <row r="151" spans="2:5" s="201" customFormat="1">
      <c r="B151" s="206">
        <v>40399</v>
      </c>
      <c r="C151" s="208">
        <v>0.48733599999999999</v>
      </c>
      <c r="D151" s="207">
        <v>0.20804338178496887</v>
      </c>
      <c r="E151" s="750"/>
    </row>
    <row r="152" spans="2:5" s="201" customFormat="1">
      <c r="B152" s="206">
        <v>40400</v>
      </c>
      <c r="C152" s="208">
        <v>0.64998599999999995</v>
      </c>
      <c r="D152" s="207">
        <v>0.19804657855143412</v>
      </c>
      <c r="E152" s="750"/>
    </row>
    <row r="153" spans="2:5" s="201" customFormat="1">
      <c r="B153" s="206">
        <v>40401</v>
      </c>
      <c r="C153" s="208">
        <v>0.400918</v>
      </c>
      <c r="D153" s="207">
        <v>0.25224634666133983</v>
      </c>
      <c r="E153" s="750"/>
    </row>
    <row r="154" spans="2:5" s="201" customFormat="1">
      <c r="B154" s="206">
        <v>40402</v>
      </c>
      <c r="C154" s="208">
        <v>0.59629799999999999</v>
      </c>
      <c r="D154" s="207">
        <v>0.22876318345984395</v>
      </c>
      <c r="E154" s="750"/>
    </row>
    <row r="155" spans="2:5" s="201" customFormat="1">
      <c r="B155" s="206">
        <v>40403</v>
      </c>
      <c r="C155" s="208">
        <v>0.37041299999999999</v>
      </c>
      <c r="D155" s="207">
        <v>0.21726686989178259</v>
      </c>
      <c r="E155" s="750"/>
    </row>
    <row r="156" spans="2:5" s="201" customFormat="1">
      <c r="B156" s="206">
        <v>40406</v>
      </c>
      <c r="C156" s="208">
        <v>0.54742199999999996</v>
      </c>
      <c r="D156" s="207">
        <v>0.19141839242675174</v>
      </c>
      <c r="E156" s="750"/>
    </row>
    <row r="157" spans="2:5" s="201" customFormat="1">
      <c r="B157" s="206">
        <v>40407</v>
      </c>
      <c r="C157" s="208">
        <v>0.37528499999999998</v>
      </c>
      <c r="D157" s="207">
        <v>0.22668464136415145</v>
      </c>
      <c r="E157" s="750"/>
    </row>
    <row r="158" spans="2:5" s="201" customFormat="1">
      <c r="B158" s="206">
        <v>40408</v>
      </c>
      <c r="C158" s="208">
        <v>0.337756</v>
      </c>
      <c r="D158" s="207">
        <v>0.21010601970161974</v>
      </c>
      <c r="E158" s="750"/>
    </row>
    <row r="159" spans="2:5" s="201" customFormat="1">
      <c r="B159" s="206">
        <v>40409</v>
      </c>
      <c r="C159" s="208">
        <v>0.27456900000000001</v>
      </c>
      <c r="D159" s="207">
        <v>0.1808846572567509</v>
      </c>
      <c r="E159" s="750"/>
    </row>
    <row r="160" spans="2:5" s="201" customFormat="1">
      <c r="B160" s="206">
        <v>40410</v>
      </c>
      <c r="C160" s="208">
        <v>0.18946299999999999</v>
      </c>
      <c r="D160" s="207">
        <v>8.8763040534903123E-2</v>
      </c>
      <c r="E160" s="750"/>
    </row>
    <row r="161" spans="2:5" s="201" customFormat="1">
      <c r="B161" s="206">
        <v>40413</v>
      </c>
      <c r="C161" s="208">
        <v>0.46723399999999998</v>
      </c>
      <c r="D161" s="207">
        <v>0.11449690060130727</v>
      </c>
      <c r="E161" s="750"/>
    </row>
    <row r="162" spans="2:5" s="201" customFormat="1">
      <c r="B162" s="206">
        <v>40414</v>
      </c>
      <c r="C162" s="208">
        <v>1.039712</v>
      </c>
      <c r="D162" s="207">
        <v>1.504820360533679</v>
      </c>
      <c r="E162" s="750"/>
    </row>
    <row r="163" spans="2:5" s="201" customFormat="1">
      <c r="B163" s="206">
        <v>40415</v>
      </c>
      <c r="C163" s="208">
        <v>1.5371109999999999</v>
      </c>
      <c r="D163" s="207">
        <v>2.8150417308932103</v>
      </c>
      <c r="E163" s="750"/>
    </row>
    <row r="164" spans="2:5" s="201" customFormat="1">
      <c r="B164" s="206">
        <v>40416</v>
      </c>
      <c r="C164" s="208">
        <v>1.9496549999999999</v>
      </c>
      <c r="D164" s="207">
        <v>2.0330388899201854</v>
      </c>
      <c r="E164" s="750"/>
    </row>
    <row r="165" spans="2:5" s="201" customFormat="1">
      <c r="B165" s="206">
        <v>40417</v>
      </c>
      <c r="C165" s="208">
        <v>0.23827799999999999</v>
      </c>
      <c r="D165" s="207">
        <v>0.21386262422877009</v>
      </c>
      <c r="E165" s="750"/>
    </row>
    <row r="166" spans="2:5" s="201" customFormat="1">
      <c r="B166" s="206">
        <v>40421</v>
      </c>
      <c r="C166" s="208">
        <v>0.31062099999999998</v>
      </c>
      <c r="D166" s="207">
        <v>0.1639176987811917</v>
      </c>
      <c r="E166" s="750"/>
    </row>
    <row r="167" spans="2:5" s="201" customFormat="1">
      <c r="B167" s="206">
        <v>40422</v>
      </c>
      <c r="C167" s="208">
        <v>0.52446499999999996</v>
      </c>
      <c r="D167" s="207">
        <v>0.24598435443361155</v>
      </c>
      <c r="E167" s="750"/>
    </row>
    <row r="168" spans="2:5" s="201" customFormat="1">
      <c r="B168" s="206">
        <v>40423</v>
      </c>
      <c r="C168" s="208">
        <v>0.36559900000000001</v>
      </c>
      <c r="D168" s="207">
        <v>0.27752838054132217</v>
      </c>
      <c r="E168" s="750"/>
    </row>
    <row r="169" spans="2:5" s="201" customFormat="1">
      <c r="B169" s="206">
        <v>40424</v>
      </c>
      <c r="C169" s="208">
        <v>0.26031399999999999</v>
      </c>
      <c r="D169" s="207">
        <v>0.19915004882091578</v>
      </c>
      <c r="E169" s="750"/>
    </row>
    <row r="170" spans="2:5" s="201" customFormat="1">
      <c r="B170" s="206">
        <v>40427</v>
      </c>
      <c r="C170" s="208">
        <v>0.29496499999999998</v>
      </c>
      <c r="D170" s="207">
        <v>0.22365983194735278</v>
      </c>
      <c r="E170" s="750"/>
    </row>
    <row r="171" spans="2:5" s="201" customFormat="1">
      <c r="B171" s="206">
        <v>40428</v>
      </c>
      <c r="C171" s="208">
        <v>0.37423390000000001</v>
      </c>
      <c r="D171" s="207">
        <v>0.36824787057234798</v>
      </c>
      <c r="E171" s="750"/>
    </row>
    <row r="172" spans="2:5" s="201" customFormat="1">
      <c r="B172" s="206">
        <v>40429</v>
      </c>
      <c r="C172" s="208">
        <v>0.54842199999999997</v>
      </c>
      <c r="D172" s="207">
        <v>0.21215892965672556</v>
      </c>
      <c r="E172" s="750"/>
    </row>
    <row r="173" spans="2:5" s="201" customFormat="1">
      <c r="B173" s="206">
        <v>40430</v>
      </c>
      <c r="C173" s="208">
        <v>0.353265</v>
      </c>
      <c r="D173" s="207">
        <v>0.2263595373808954</v>
      </c>
      <c r="E173" s="750"/>
    </row>
    <row r="174" spans="2:5" s="201" customFormat="1">
      <c r="B174" s="206">
        <v>40431</v>
      </c>
      <c r="C174" s="208">
        <v>0.275146</v>
      </c>
      <c r="D174" s="207">
        <v>0.19371188819770935</v>
      </c>
      <c r="E174" s="750"/>
    </row>
    <row r="175" spans="2:5" s="201" customFormat="1">
      <c r="B175" s="206">
        <v>40434</v>
      </c>
      <c r="C175" s="208">
        <v>0.30314799999999997</v>
      </c>
      <c r="D175" s="207">
        <v>0.27403767122599831</v>
      </c>
      <c r="E175" s="750"/>
    </row>
    <row r="176" spans="2:5" s="201" customFormat="1">
      <c r="B176" s="206">
        <v>40435</v>
      </c>
      <c r="C176" s="208">
        <v>0.53722999999999999</v>
      </c>
      <c r="D176" s="207">
        <v>0.36332070312947279</v>
      </c>
      <c r="E176" s="750"/>
    </row>
    <row r="177" spans="2:5" s="201" customFormat="1">
      <c r="B177" s="206">
        <v>40436</v>
      </c>
      <c r="C177" s="208">
        <v>0.34185300000000002</v>
      </c>
      <c r="D177" s="207">
        <v>0.30889041093708547</v>
      </c>
      <c r="E177" s="750"/>
    </row>
    <row r="178" spans="2:5" s="201" customFormat="1">
      <c r="B178" s="206">
        <v>40437</v>
      </c>
      <c r="C178" s="208">
        <v>0.40916999999999998</v>
      </c>
      <c r="D178" s="207">
        <v>0.41705311328678141</v>
      </c>
      <c r="E178" s="750"/>
    </row>
    <row r="179" spans="2:5" s="201" customFormat="1">
      <c r="B179" s="206">
        <v>40438</v>
      </c>
      <c r="C179" s="208">
        <v>0.52505199999999996</v>
      </c>
      <c r="D179" s="207">
        <v>0.42987369827362015</v>
      </c>
      <c r="E179" s="750"/>
    </row>
    <row r="180" spans="2:5" s="201" customFormat="1">
      <c r="B180" s="206">
        <v>40441</v>
      </c>
      <c r="C180" s="208">
        <v>0.33293600000000001</v>
      </c>
      <c r="D180" s="207">
        <v>0.25403979512693975</v>
      </c>
      <c r="E180" s="750"/>
    </row>
    <row r="181" spans="2:5" s="201" customFormat="1">
      <c r="B181" s="206">
        <v>40442</v>
      </c>
      <c r="C181" s="208">
        <v>0.388907</v>
      </c>
      <c r="D181" s="207">
        <v>0.27950081039827801</v>
      </c>
      <c r="E181" s="750"/>
    </row>
    <row r="182" spans="2:5" s="201" customFormat="1">
      <c r="B182" s="206">
        <v>40443</v>
      </c>
      <c r="C182" s="208">
        <v>0.331428</v>
      </c>
      <c r="D182" s="207">
        <v>0.15041695768473018</v>
      </c>
      <c r="E182" s="750"/>
    </row>
    <row r="183" spans="2:5" s="201" customFormat="1">
      <c r="B183" s="206">
        <v>40444</v>
      </c>
      <c r="C183" s="208">
        <v>0.43602600000000002</v>
      </c>
      <c r="D183" s="207">
        <v>0.14243660045385012</v>
      </c>
      <c r="E183" s="750"/>
    </row>
    <row r="184" spans="2:5" s="201" customFormat="1">
      <c r="B184" s="206">
        <v>40445</v>
      </c>
      <c r="C184" s="208">
        <v>0.70799900000000004</v>
      </c>
      <c r="D184" s="207">
        <v>0.27076585850320395</v>
      </c>
      <c r="E184" s="750"/>
    </row>
    <row r="185" spans="2:5" s="201" customFormat="1">
      <c r="B185" s="206">
        <v>40449</v>
      </c>
      <c r="C185" s="208">
        <v>0.687033</v>
      </c>
      <c r="D185" s="207">
        <v>0.19143752280715221</v>
      </c>
      <c r="E185" s="750"/>
    </row>
    <row r="186" spans="2:5" s="201" customFormat="1">
      <c r="B186" s="206">
        <v>40448</v>
      </c>
      <c r="C186" s="208">
        <v>0.74383100000000002</v>
      </c>
      <c r="D186" s="207">
        <v>0.30373429013681374</v>
      </c>
      <c r="E186" s="750"/>
    </row>
    <row r="187" spans="2:5" s="201" customFormat="1">
      <c r="B187" s="206">
        <v>40450</v>
      </c>
      <c r="C187" s="208">
        <v>0.36578899999999998</v>
      </c>
      <c r="D187" s="207">
        <v>0.22225784228777976</v>
      </c>
      <c r="E187" s="750"/>
    </row>
    <row r="188" spans="2:5" s="201" customFormat="1">
      <c r="B188" s="206">
        <v>40451</v>
      </c>
      <c r="C188" s="208">
        <v>0.34926299999999999</v>
      </c>
      <c r="D188" s="207">
        <v>0.3180908284389834</v>
      </c>
      <c r="E188" s="750"/>
    </row>
    <row r="189" spans="2:5" s="201" customFormat="1">
      <c r="B189" s="206">
        <v>40452</v>
      </c>
      <c r="C189" s="208">
        <v>0.71329799999999999</v>
      </c>
      <c r="D189" s="209">
        <v>0.34212802071388454</v>
      </c>
      <c r="E189" s="750"/>
    </row>
    <row r="190" spans="2:5" s="201" customFormat="1">
      <c r="B190" s="206">
        <v>40455</v>
      </c>
      <c r="C190" s="208">
        <v>0.405088</v>
      </c>
      <c r="D190" s="209">
        <v>0.349072869435471</v>
      </c>
      <c r="E190" s="750"/>
    </row>
    <row r="191" spans="2:5" s="201" customFormat="1">
      <c r="B191" s="206">
        <v>40456</v>
      </c>
      <c r="C191" s="208">
        <v>0.67837000000000003</v>
      </c>
      <c r="D191" s="209">
        <v>0.57491206258308902</v>
      </c>
      <c r="E191" s="750"/>
    </row>
    <row r="192" spans="2:5" s="201" customFormat="1">
      <c r="B192" s="206">
        <v>40457</v>
      </c>
      <c r="C192" s="208">
        <v>0.60564899999999999</v>
      </c>
      <c r="D192" s="209">
        <v>0.54110580690069399</v>
      </c>
      <c r="E192" s="750"/>
    </row>
    <row r="193" spans="2:5" s="201" customFormat="1">
      <c r="B193" s="206">
        <v>40458</v>
      </c>
      <c r="C193" s="208">
        <v>0.446183</v>
      </c>
      <c r="D193" s="209">
        <v>0.53500365996781374</v>
      </c>
      <c r="E193" s="750"/>
    </row>
    <row r="194" spans="2:5" s="201" customFormat="1">
      <c r="B194" s="206">
        <v>40459</v>
      </c>
      <c r="C194" s="208">
        <v>0.45515099999999997</v>
      </c>
      <c r="D194" s="209">
        <v>0.35872836170995887</v>
      </c>
      <c r="E194" s="750"/>
    </row>
    <row r="195" spans="2:5" s="201" customFormat="1">
      <c r="B195" s="206">
        <v>40462</v>
      </c>
      <c r="C195" s="208">
        <v>0.47244399999999998</v>
      </c>
      <c r="D195" s="209">
        <v>0.36032757508490543</v>
      </c>
      <c r="E195" s="750"/>
    </row>
    <row r="196" spans="2:5" s="201" customFormat="1">
      <c r="B196" s="206">
        <v>40463</v>
      </c>
      <c r="C196" s="208">
        <v>0.480043</v>
      </c>
      <c r="D196" s="209">
        <v>0.4136055879555951</v>
      </c>
      <c r="E196" s="750"/>
    </row>
    <row r="197" spans="2:5" s="201" customFormat="1">
      <c r="B197" s="206">
        <v>40464</v>
      </c>
      <c r="C197" s="208">
        <v>0.56095300000000003</v>
      </c>
      <c r="D197" s="209">
        <v>0.42921547832472939</v>
      </c>
      <c r="E197" s="750"/>
    </row>
    <row r="198" spans="2:5" s="201" customFormat="1">
      <c r="B198" s="206">
        <v>40465</v>
      </c>
      <c r="C198" s="208">
        <v>0.60109900000000005</v>
      </c>
      <c r="D198" s="209">
        <v>0.43411641564958542</v>
      </c>
      <c r="E198" s="750"/>
    </row>
    <row r="199" spans="2:5" s="201" customFormat="1">
      <c r="B199" s="206">
        <v>40466</v>
      </c>
      <c r="C199" s="208">
        <v>0.426236</v>
      </c>
      <c r="D199" s="209">
        <v>0.31319293971504825</v>
      </c>
      <c r="E199" s="750"/>
    </row>
    <row r="200" spans="2:5" s="201" customFormat="1">
      <c r="B200" s="206">
        <v>40469</v>
      </c>
      <c r="C200" s="208">
        <v>0.46214499999999997</v>
      </c>
      <c r="D200" s="209">
        <v>0.19730020177434485</v>
      </c>
      <c r="E200" s="750"/>
    </row>
    <row r="201" spans="2:5" s="201" customFormat="1">
      <c r="B201" s="206">
        <v>40470</v>
      </c>
      <c r="C201" s="208">
        <v>0.421709</v>
      </c>
      <c r="D201" s="209">
        <v>0.26018815356347164</v>
      </c>
      <c r="E201" s="750"/>
    </row>
    <row r="202" spans="2:5" s="201" customFormat="1">
      <c r="B202" s="206">
        <v>40471</v>
      </c>
      <c r="C202" s="208">
        <v>0.34942600000000001</v>
      </c>
      <c r="D202" s="209">
        <v>0.20209007339132301</v>
      </c>
      <c r="E202" s="750"/>
    </row>
    <row r="203" spans="2:5" s="201" customFormat="1">
      <c r="B203" s="206">
        <v>40472</v>
      </c>
      <c r="C203" s="208">
        <v>0.86245000000000005</v>
      </c>
      <c r="D203" s="209">
        <v>0.3486439064354524</v>
      </c>
      <c r="E203" s="750"/>
    </row>
    <row r="204" spans="2:5" s="201" customFormat="1">
      <c r="B204" s="206">
        <v>40473</v>
      </c>
      <c r="C204" s="208">
        <v>0.85790699999999998</v>
      </c>
      <c r="D204" s="209">
        <v>0.16094475391307425</v>
      </c>
      <c r="E204" s="750"/>
    </row>
    <row r="205" spans="2:5" s="201" customFormat="1">
      <c r="B205" s="206">
        <v>40476</v>
      </c>
      <c r="C205" s="208">
        <v>0.51553439999999995</v>
      </c>
      <c r="D205" s="209">
        <v>0.17325874668502753</v>
      </c>
      <c r="E205" s="750"/>
    </row>
    <row r="206" spans="2:5" s="201" customFormat="1">
      <c r="B206" s="206">
        <v>40477</v>
      </c>
      <c r="C206" s="208">
        <v>0.50970000000000004</v>
      </c>
      <c r="D206" s="209">
        <v>0.22017474370186391</v>
      </c>
      <c r="E206" s="750"/>
    </row>
    <row r="207" spans="2:5" s="201" customFormat="1">
      <c r="B207" s="206">
        <v>40478</v>
      </c>
      <c r="C207" s="208">
        <v>0.7</v>
      </c>
      <c r="D207" s="209">
        <v>0.29081750680662133</v>
      </c>
      <c r="E207" s="750"/>
    </row>
    <row r="208" spans="2:5" s="201" customFormat="1">
      <c r="B208" s="206">
        <v>40479</v>
      </c>
      <c r="C208" s="208">
        <v>0.324515</v>
      </c>
      <c r="D208" s="209">
        <v>0.27602746865589689</v>
      </c>
      <c r="E208" s="750"/>
    </row>
    <row r="209" spans="2:5" s="201" customFormat="1">
      <c r="B209" s="206">
        <v>40480</v>
      </c>
      <c r="C209" s="208">
        <v>0.37268499999999999</v>
      </c>
      <c r="D209" s="209">
        <v>0.2548875783308423</v>
      </c>
      <c r="E209" s="750"/>
    </row>
    <row r="210" spans="2:5" s="201" customFormat="1">
      <c r="B210" s="206">
        <v>40483</v>
      </c>
      <c r="C210" s="208">
        <v>0.33588899999999999</v>
      </c>
      <c r="D210" s="209">
        <v>0.22490788120455071</v>
      </c>
      <c r="E210" s="750"/>
    </row>
    <row r="211" spans="2:5" s="201" customFormat="1">
      <c r="B211" s="206">
        <v>40485</v>
      </c>
      <c r="C211" s="208">
        <v>0.45840500000000001</v>
      </c>
      <c r="D211" s="209">
        <v>0.3467162070442617</v>
      </c>
      <c r="E211" s="750"/>
    </row>
    <row r="212" spans="2:5" s="201" customFormat="1">
      <c r="B212" s="206">
        <v>40486</v>
      </c>
      <c r="C212" s="208">
        <v>0.38615500000000003</v>
      </c>
      <c r="D212" s="209">
        <v>0.31685743239731551</v>
      </c>
      <c r="E212" s="750"/>
    </row>
    <row r="213" spans="2:5" s="201" customFormat="1">
      <c r="B213" s="206">
        <v>40487</v>
      </c>
      <c r="C213" s="208">
        <v>0.367143</v>
      </c>
      <c r="D213" s="209">
        <v>0.26781680693889304</v>
      </c>
      <c r="E213" s="750"/>
    </row>
    <row r="214" spans="2:5" s="201" customFormat="1">
      <c r="B214" s="206">
        <v>40490</v>
      </c>
      <c r="C214" s="208">
        <v>0.35024100000000002</v>
      </c>
      <c r="D214" s="209">
        <v>0.18905826538539178</v>
      </c>
      <c r="E214" s="750"/>
    </row>
    <row r="215" spans="2:5" s="201" customFormat="1">
      <c r="B215" s="206">
        <v>40491</v>
      </c>
      <c r="C215" s="208">
        <v>0.35898099999999999</v>
      </c>
      <c r="D215" s="209">
        <v>0.17326144905450569</v>
      </c>
      <c r="E215" s="750"/>
    </row>
    <row r="216" spans="2:5" s="201" customFormat="1">
      <c r="B216" s="206">
        <v>40492</v>
      </c>
      <c r="C216" s="208">
        <v>0.444131</v>
      </c>
      <c r="D216" s="209">
        <v>0.18210698697066371</v>
      </c>
      <c r="E216" s="750"/>
    </row>
    <row r="217" spans="2:5" s="201" customFormat="1">
      <c r="B217" s="206">
        <v>40493</v>
      </c>
      <c r="C217" s="208">
        <v>0.388596</v>
      </c>
      <c r="D217" s="209">
        <v>0.16406529166997488</v>
      </c>
      <c r="E217" s="750"/>
    </row>
    <row r="218" spans="2:5" s="201" customFormat="1">
      <c r="B218" s="206">
        <v>40494</v>
      </c>
      <c r="C218" s="208">
        <v>0.346472</v>
      </c>
      <c r="D218" s="209">
        <v>0.17178226239945754</v>
      </c>
      <c r="E218" s="750"/>
    </row>
    <row r="219" spans="2:5" s="201" customFormat="1">
      <c r="B219" s="206">
        <v>40497</v>
      </c>
      <c r="C219" s="208">
        <v>0.35474</v>
      </c>
      <c r="D219" s="209">
        <v>0.17571972668345648</v>
      </c>
      <c r="E219" s="750"/>
    </row>
    <row r="220" spans="2:5" s="201" customFormat="1">
      <c r="B220" s="206">
        <v>40499</v>
      </c>
      <c r="C220" s="208">
        <v>0.431446</v>
      </c>
      <c r="D220" s="209">
        <v>0.16242749523657257</v>
      </c>
      <c r="E220" s="750"/>
    </row>
    <row r="221" spans="2:5" s="201" customFormat="1">
      <c r="B221" s="206">
        <v>40500</v>
      </c>
      <c r="C221" s="208">
        <v>0.47910399999999997</v>
      </c>
      <c r="D221" s="209">
        <v>0.15976358226809934</v>
      </c>
      <c r="E221" s="750"/>
    </row>
    <row r="222" spans="2:5" s="201" customFormat="1">
      <c r="B222" s="206">
        <v>40501</v>
      </c>
      <c r="C222" s="208">
        <v>0.33506399999999997</v>
      </c>
      <c r="D222" s="209">
        <v>0.13870454091922607</v>
      </c>
      <c r="E222" s="750"/>
    </row>
    <row r="223" spans="2:5" s="201" customFormat="1">
      <c r="B223" s="206">
        <v>40504</v>
      </c>
      <c r="C223" s="208">
        <v>0.33600099999999999</v>
      </c>
      <c r="D223" s="209">
        <v>0.17028254575937324</v>
      </c>
      <c r="E223" s="750"/>
    </row>
    <row r="224" spans="2:5" s="201" customFormat="1">
      <c r="B224" s="206">
        <v>40506</v>
      </c>
      <c r="C224" s="208">
        <v>0.56776899999999997</v>
      </c>
      <c r="D224" s="209">
        <v>0.35720093908622808</v>
      </c>
      <c r="E224" s="750"/>
    </row>
    <row r="225" spans="2:5" s="201" customFormat="1">
      <c r="B225" s="206">
        <v>40507</v>
      </c>
      <c r="C225" s="208">
        <v>0.30002299999999998</v>
      </c>
      <c r="D225" s="209">
        <v>0.25670471639381398</v>
      </c>
      <c r="E225" s="750"/>
    </row>
    <row r="226" spans="2:5" s="201" customFormat="1">
      <c r="B226" s="206">
        <v>40508</v>
      </c>
      <c r="C226" s="208">
        <v>0.42546899999999999</v>
      </c>
      <c r="D226" s="209">
        <v>0.2598647271945671</v>
      </c>
      <c r="E226" s="750"/>
    </row>
    <row r="227" spans="2:5" s="201" customFormat="1">
      <c r="B227" s="206">
        <v>40511</v>
      </c>
      <c r="C227" s="208">
        <v>0.35103699999999999</v>
      </c>
      <c r="D227" s="209">
        <v>0.18231499730671741</v>
      </c>
      <c r="E227" s="750"/>
    </row>
    <row r="228" spans="2:5" s="201" customFormat="1">
      <c r="B228" s="206">
        <v>40512</v>
      </c>
      <c r="C228" s="208">
        <v>0.30969200000000002</v>
      </c>
      <c r="D228" s="209">
        <v>0.1636216401337969</v>
      </c>
      <c r="E228" s="750"/>
    </row>
    <row r="229" spans="2:5" s="201" customFormat="1">
      <c r="B229" s="206">
        <v>40513</v>
      </c>
      <c r="C229" s="208">
        <v>0.34884399999999999</v>
      </c>
      <c r="D229" s="209">
        <v>0.16305335647868757</v>
      </c>
      <c r="E229" s="750"/>
    </row>
    <row r="230" spans="2:5" s="201" customFormat="1">
      <c r="B230" s="206">
        <v>40514</v>
      </c>
      <c r="C230" s="208">
        <v>0.41929499999999997</v>
      </c>
      <c r="D230" s="209">
        <v>0.16588503262459889</v>
      </c>
      <c r="E230" s="750"/>
    </row>
    <row r="231" spans="2:5" s="201" customFormat="1">
      <c r="B231" s="206">
        <v>40515</v>
      </c>
      <c r="C231" s="208">
        <v>0.46744200000000002</v>
      </c>
      <c r="D231" s="209">
        <v>0.15023614654291143</v>
      </c>
      <c r="E231" s="750"/>
    </row>
    <row r="232" spans="2:5" s="201" customFormat="1">
      <c r="B232" s="206">
        <v>40518</v>
      </c>
      <c r="C232" s="208">
        <v>0.36449700000000002</v>
      </c>
      <c r="D232" s="209">
        <v>0.16686053808142273</v>
      </c>
      <c r="E232" s="750"/>
    </row>
    <row r="233" spans="2:5" s="201" customFormat="1">
      <c r="B233" s="206">
        <v>40519</v>
      </c>
      <c r="C233" s="208">
        <v>0.31217299999999998</v>
      </c>
      <c r="D233" s="209">
        <v>0.21191057107291522</v>
      </c>
      <c r="E233" s="750"/>
    </row>
    <row r="234" spans="2:5" s="201" customFormat="1">
      <c r="B234" s="206">
        <v>40520</v>
      </c>
      <c r="C234" s="208">
        <v>0.40180700000000003</v>
      </c>
      <c r="D234" s="209">
        <v>0.19533581112060175</v>
      </c>
      <c r="E234" s="750"/>
    </row>
    <row r="235" spans="2:5" s="201" customFormat="1">
      <c r="B235" s="206">
        <v>40521</v>
      </c>
      <c r="C235" s="208">
        <v>0.38586900000000002</v>
      </c>
      <c r="D235" s="209">
        <v>0.19519014840177826</v>
      </c>
      <c r="E235" s="750"/>
    </row>
    <row r="236" spans="2:5" s="201" customFormat="1">
      <c r="B236" s="206">
        <v>40522</v>
      </c>
      <c r="C236" s="208">
        <v>0.399619</v>
      </c>
      <c r="D236" s="209">
        <v>0.22576479089948207</v>
      </c>
      <c r="E236" s="750"/>
    </row>
    <row r="237" spans="2:5" s="201" customFormat="1">
      <c r="B237" s="206">
        <v>40525</v>
      </c>
      <c r="C237" s="208">
        <v>0.38995200000000002</v>
      </c>
      <c r="D237" s="209">
        <v>0.31052502692945777</v>
      </c>
      <c r="E237" s="750"/>
    </row>
    <row r="238" spans="2:5" s="201" customFormat="1">
      <c r="B238" s="206">
        <v>40527</v>
      </c>
      <c r="C238" s="208">
        <v>0.393179</v>
      </c>
      <c r="D238" s="209">
        <v>0.30459697822194587</v>
      </c>
      <c r="E238" s="750"/>
    </row>
    <row r="239" spans="2:5" s="201" customFormat="1">
      <c r="B239" s="206">
        <v>40532</v>
      </c>
      <c r="C239" s="208">
        <v>0.36476700000000001</v>
      </c>
      <c r="D239" s="209">
        <v>0.14680245202070358</v>
      </c>
      <c r="E239" s="750"/>
    </row>
    <row r="240" spans="2:5" s="201" customFormat="1">
      <c r="B240" s="206">
        <v>40533</v>
      </c>
      <c r="C240" s="208">
        <v>0.37821399999999999</v>
      </c>
      <c r="D240" s="209">
        <v>0.27690088962046544</v>
      </c>
      <c r="E240" s="750"/>
    </row>
    <row r="241" spans="2:6" s="201" customFormat="1">
      <c r="B241" s="206">
        <v>40534</v>
      </c>
      <c r="C241" s="208">
        <v>0.49089100000000002</v>
      </c>
      <c r="D241" s="209">
        <v>0.33182435329060506</v>
      </c>
      <c r="E241" s="750"/>
    </row>
    <row r="242" spans="2:6" s="201" customFormat="1">
      <c r="B242" s="206">
        <v>40535</v>
      </c>
      <c r="C242" s="208">
        <v>0.40423500000000001</v>
      </c>
      <c r="D242" s="209">
        <v>0.32863024143785319</v>
      </c>
      <c r="E242" s="750"/>
    </row>
    <row r="243" spans="2:6" s="201" customFormat="1">
      <c r="B243" s="206">
        <v>40536</v>
      </c>
      <c r="C243" s="208">
        <v>0.63153599999999999</v>
      </c>
      <c r="D243" s="209">
        <v>0.30741080412766636</v>
      </c>
      <c r="E243" s="750"/>
    </row>
    <row r="244" spans="2:6" s="201" customFormat="1">
      <c r="B244" s="206">
        <v>40539</v>
      </c>
      <c r="C244" s="208">
        <v>0.49979099999999999</v>
      </c>
      <c r="D244" s="209">
        <v>0.2252255694317995</v>
      </c>
      <c r="E244" s="750"/>
    </row>
    <row r="245" spans="2:6" s="201" customFormat="1">
      <c r="B245" s="206">
        <v>40540</v>
      </c>
      <c r="C245" s="208">
        <v>0.364039</v>
      </c>
      <c r="D245" s="209">
        <v>0.20102764813613641</v>
      </c>
      <c r="E245" s="750"/>
    </row>
    <row r="246" spans="2:6" s="201" customFormat="1">
      <c r="B246" s="206">
        <v>40541</v>
      </c>
      <c r="C246" s="208">
        <v>0.48397600000000002</v>
      </c>
      <c r="D246" s="209">
        <v>0.23771520395612283</v>
      </c>
      <c r="E246" s="750"/>
    </row>
    <row r="247" spans="2:6" s="201" customFormat="1">
      <c r="B247" s="206">
        <v>40542</v>
      </c>
      <c r="C247" s="208">
        <v>0.36616900000000002</v>
      </c>
      <c r="D247" s="209">
        <v>0.12394849434040249</v>
      </c>
      <c r="E247" s="750"/>
    </row>
    <row r="248" spans="2:6" s="201" customFormat="1">
      <c r="B248" s="206">
        <v>40543</v>
      </c>
      <c r="C248" s="208">
        <v>0.4</v>
      </c>
      <c r="D248" s="209">
        <v>0.16699950009365197</v>
      </c>
      <c r="E248" s="750"/>
    </row>
    <row r="249" spans="2:6" s="201" customFormat="1">
      <c r="B249" s="206">
        <v>40548</v>
      </c>
      <c r="C249" s="208">
        <v>0.42632500000000001</v>
      </c>
      <c r="D249" s="209">
        <v>0.25796257761123031</v>
      </c>
      <c r="E249" s="750"/>
      <c r="F249" s="751"/>
    </row>
    <row r="250" spans="2:6" s="201" customFormat="1">
      <c r="B250" s="206">
        <v>40549</v>
      </c>
      <c r="C250" s="208">
        <v>0.357068</v>
      </c>
      <c r="D250" s="209">
        <v>0.30589742216685417</v>
      </c>
      <c r="E250" s="750"/>
      <c r="F250" s="751"/>
    </row>
    <row r="251" spans="2:6" s="201" customFormat="1">
      <c r="B251" s="206">
        <v>40553</v>
      </c>
      <c r="C251" s="208">
        <v>0.46789700000000001</v>
      </c>
      <c r="D251" s="209">
        <v>0.33315956601131586</v>
      </c>
      <c r="E251" s="750"/>
      <c r="F251" s="751"/>
    </row>
    <row r="252" spans="2:6" s="201" customFormat="1">
      <c r="B252" s="206">
        <v>40554</v>
      </c>
      <c r="C252" s="208">
        <v>0.41019600000000001</v>
      </c>
      <c r="D252" s="209">
        <v>0.22599343547053866</v>
      </c>
      <c r="E252" s="750"/>
      <c r="F252" s="751"/>
    </row>
    <row r="253" spans="2:6" s="201" customFormat="1">
      <c r="B253" s="206">
        <v>40555</v>
      </c>
      <c r="C253" s="208">
        <v>0.37552600000000003</v>
      </c>
      <c r="D253" s="209">
        <v>0.2087102993400603</v>
      </c>
      <c r="E253" s="750"/>
      <c r="F253" s="751"/>
    </row>
    <row r="254" spans="2:6" s="201" customFormat="1">
      <c r="B254" s="206">
        <v>40556</v>
      </c>
      <c r="C254" s="208">
        <v>0.30814200000000003</v>
      </c>
      <c r="D254" s="209">
        <v>0.18638218947709453</v>
      </c>
      <c r="E254" s="750"/>
      <c r="F254" s="751"/>
    </row>
    <row r="255" spans="2:6" s="201" customFormat="1">
      <c r="B255" s="206">
        <v>40557</v>
      </c>
      <c r="C255" s="208">
        <v>0.33065699999999998</v>
      </c>
      <c r="D255" s="209">
        <v>0.24162187005849553</v>
      </c>
      <c r="E255" s="750"/>
      <c r="F255" s="751"/>
    </row>
    <row r="256" spans="2:6" s="201" customFormat="1">
      <c r="B256" s="206">
        <v>40560</v>
      </c>
      <c r="C256" s="208">
        <v>0.38861499999999999</v>
      </c>
      <c r="D256" s="209">
        <v>0.28089397075853978</v>
      </c>
      <c r="E256" s="750"/>
      <c r="F256" s="751"/>
    </row>
    <row r="257" spans="2:6" s="201" customFormat="1">
      <c r="B257" s="206">
        <v>40561</v>
      </c>
      <c r="C257" s="208">
        <v>0.37245600000000001</v>
      </c>
      <c r="D257" s="209">
        <v>0.39803349023055135</v>
      </c>
      <c r="E257" s="750"/>
      <c r="F257" s="751"/>
    </row>
    <row r="258" spans="2:6" s="201" customFormat="1">
      <c r="B258" s="206">
        <v>40562</v>
      </c>
      <c r="C258" s="208">
        <v>0.39599299999999998</v>
      </c>
      <c r="D258" s="209">
        <v>0.31771646296002559</v>
      </c>
      <c r="E258" s="750"/>
      <c r="F258" s="751"/>
    </row>
    <row r="259" spans="2:6" s="201" customFormat="1">
      <c r="B259" s="206">
        <v>40563</v>
      </c>
      <c r="C259" s="208">
        <v>0.33703699999999998</v>
      </c>
      <c r="D259" s="209">
        <v>0.22589781362291278</v>
      </c>
      <c r="E259" s="750"/>
      <c r="F259" s="751"/>
    </row>
    <row r="260" spans="2:6" s="201" customFormat="1">
      <c r="B260" s="206">
        <v>40564</v>
      </c>
      <c r="C260" s="208">
        <v>0.33107399999999998</v>
      </c>
      <c r="D260" s="209">
        <v>0.1035469144881634</v>
      </c>
      <c r="E260" s="750"/>
      <c r="F260" s="751"/>
    </row>
    <row r="261" spans="2:6" s="201" customFormat="1">
      <c r="B261" s="206">
        <v>40567</v>
      </c>
      <c r="C261" s="208">
        <v>0.43595099999999998</v>
      </c>
      <c r="D261" s="209">
        <v>0.2285558875588822</v>
      </c>
      <c r="E261" s="750"/>
      <c r="F261" s="751"/>
    </row>
    <row r="262" spans="2:6" s="201" customFormat="1">
      <c r="B262" s="206">
        <v>40568</v>
      </c>
      <c r="C262" s="208">
        <v>0.40182400000000001</v>
      </c>
      <c r="D262" s="209">
        <v>0.17833544961412168</v>
      </c>
      <c r="E262" s="750"/>
      <c r="F262" s="751"/>
    </row>
    <row r="263" spans="2:6" s="201" customFormat="1">
      <c r="B263" s="206">
        <v>40569</v>
      </c>
      <c r="C263" s="208">
        <v>0.38236199999999998</v>
      </c>
      <c r="D263" s="209">
        <v>0.20239230018163712</v>
      </c>
      <c r="E263" s="750"/>
      <c r="F263" s="751"/>
    </row>
    <row r="264" spans="2:6" s="201" customFormat="1">
      <c r="B264" s="206">
        <v>40570</v>
      </c>
      <c r="C264" s="208">
        <v>0.54024000000000005</v>
      </c>
      <c r="D264" s="209">
        <v>0.28644919097278077</v>
      </c>
      <c r="E264" s="750"/>
      <c r="F264" s="751"/>
    </row>
    <row r="265" spans="2:6" s="201" customFormat="1">
      <c r="B265" s="206">
        <v>40571</v>
      </c>
      <c r="C265" s="208">
        <v>0.34751100000000001</v>
      </c>
      <c r="D265" s="209">
        <v>0.17920611028741781</v>
      </c>
      <c r="E265" s="750"/>
      <c r="F265" s="751"/>
    </row>
    <row r="266" spans="2:6" s="201" customFormat="1">
      <c r="B266" s="206">
        <v>40574</v>
      </c>
      <c r="C266" s="208">
        <v>0.35705999999999999</v>
      </c>
      <c r="D266" s="209">
        <v>0.21114793648002395</v>
      </c>
      <c r="E266" s="750"/>
      <c r="F266" s="751"/>
    </row>
    <row r="267" spans="2:6" s="201" customFormat="1">
      <c r="B267" s="206">
        <v>40575</v>
      </c>
      <c r="C267" s="208">
        <v>0.42142400000000002</v>
      </c>
      <c r="D267" s="209">
        <v>0.24234419357270021</v>
      </c>
      <c r="E267" s="750"/>
      <c r="F267" s="751"/>
    </row>
    <row r="268" spans="2:6" s="201" customFormat="1">
      <c r="B268" s="206">
        <v>40576</v>
      </c>
      <c r="C268" s="208">
        <v>0.42791800000000002</v>
      </c>
      <c r="D268" s="209">
        <v>0.19019395915238302</v>
      </c>
      <c r="E268" s="750"/>
      <c r="F268" s="751"/>
    </row>
    <row r="269" spans="2:6" s="201" customFormat="1">
      <c r="B269" s="206">
        <v>40577</v>
      </c>
      <c r="C269" s="208">
        <v>0.43178800000000001</v>
      </c>
      <c r="D269" s="209">
        <v>0.17740904791091791</v>
      </c>
      <c r="E269" s="750"/>
      <c r="F269" s="751"/>
    </row>
    <row r="270" spans="2:6" s="201" customFormat="1">
      <c r="B270" s="206">
        <v>40578</v>
      </c>
      <c r="C270" s="208">
        <v>0.39002799999999999</v>
      </c>
      <c r="D270" s="209">
        <v>0.18984830027505856</v>
      </c>
      <c r="E270" s="750"/>
      <c r="F270" s="751"/>
    </row>
    <row r="271" spans="2:6" s="201" customFormat="1">
      <c r="B271" s="206">
        <v>40581</v>
      </c>
      <c r="C271" s="208">
        <v>0.36979699999999999</v>
      </c>
      <c r="D271" s="209">
        <v>0.17009768050583204</v>
      </c>
      <c r="E271" s="750"/>
      <c r="F271" s="751"/>
    </row>
    <row r="272" spans="2:6" s="201" customFormat="1">
      <c r="B272" s="206">
        <v>40582</v>
      </c>
      <c r="C272" s="208">
        <v>0.32695099999999999</v>
      </c>
      <c r="D272" s="209">
        <v>0.11611840900770487</v>
      </c>
      <c r="E272" s="750"/>
      <c r="F272" s="751"/>
    </row>
    <row r="273" spans="2:6" s="201" customFormat="1">
      <c r="B273" s="206">
        <v>40583</v>
      </c>
      <c r="C273" s="208">
        <v>0.29101399999999999</v>
      </c>
      <c r="D273" s="209">
        <v>9.6861111626780697E-2</v>
      </c>
      <c r="E273" s="750"/>
      <c r="F273" s="751"/>
    </row>
    <row r="274" spans="2:6" s="201" customFormat="1">
      <c r="B274" s="206">
        <v>40584</v>
      </c>
      <c r="C274" s="208">
        <v>0.37576399999999999</v>
      </c>
      <c r="D274" s="209">
        <v>0.15542188053057265</v>
      </c>
      <c r="E274" s="750"/>
      <c r="F274" s="751"/>
    </row>
    <row r="275" spans="2:6" s="201" customFormat="1">
      <c r="B275" s="206">
        <v>40585</v>
      </c>
      <c r="C275" s="208">
        <v>0.33248899999999998</v>
      </c>
      <c r="D275" s="209">
        <v>0.10881246391176656</v>
      </c>
      <c r="E275" s="750"/>
      <c r="F275" s="751"/>
    </row>
    <row r="276" spans="2:6" s="201" customFormat="1">
      <c r="B276" s="206">
        <v>40588</v>
      </c>
      <c r="C276" s="208">
        <v>0.32300400000000001</v>
      </c>
      <c r="D276" s="209">
        <v>0.10258428126868281</v>
      </c>
      <c r="E276" s="750"/>
      <c r="F276" s="751"/>
    </row>
    <row r="277" spans="2:6" s="201" customFormat="1">
      <c r="B277" s="206">
        <v>40589</v>
      </c>
      <c r="C277" s="208">
        <v>0.31697399999999998</v>
      </c>
      <c r="D277" s="209">
        <v>0.10256593474417722</v>
      </c>
      <c r="E277" s="750"/>
      <c r="F277" s="751"/>
    </row>
    <row r="278" spans="2:6" s="201" customFormat="1">
      <c r="B278" s="206">
        <v>40590</v>
      </c>
      <c r="C278" s="208">
        <v>0.30632300000000001</v>
      </c>
      <c r="D278" s="209">
        <v>0.19201670035692617</v>
      </c>
      <c r="E278" s="750"/>
      <c r="F278" s="751"/>
    </row>
    <row r="279" spans="2:6" s="201" customFormat="1">
      <c r="B279" s="206">
        <v>40591</v>
      </c>
      <c r="C279" s="208">
        <v>0.31352099999999999</v>
      </c>
      <c r="D279" s="209">
        <v>0.32681301463258483</v>
      </c>
      <c r="E279" s="750"/>
      <c r="F279" s="751"/>
    </row>
    <row r="280" spans="2:6" s="201" customFormat="1">
      <c r="B280" s="206">
        <v>40592</v>
      </c>
      <c r="C280" s="208">
        <v>0.54747699999999999</v>
      </c>
      <c r="D280" s="209">
        <v>0.24235098010747044</v>
      </c>
      <c r="E280" s="750"/>
      <c r="F280" s="751"/>
    </row>
    <row r="281" spans="2:6" s="201" customFormat="1">
      <c r="B281" s="206">
        <v>40595</v>
      </c>
      <c r="C281" s="208">
        <v>0.63409899999999997</v>
      </c>
      <c r="D281" s="209">
        <v>0.17568590102845502</v>
      </c>
      <c r="E281" s="750"/>
      <c r="F281" s="751"/>
    </row>
    <row r="282" spans="2:6" s="201" customFormat="1">
      <c r="B282" s="206">
        <v>40596</v>
      </c>
      <c r="C282" s="208">
        <v>0.56875699999999996</v>
      </c>
      <c r="D282" s="209">
        <v>0.10003836696212232</v>
      </c>
      <c r="E282" s="750"/>
      <c r="F282" s="751"/>
    </row>
    <row r="283" spans="2:6" s="201" customFormat="1">
      <c r="B283" s="206">
        <v>40597</v>
      </c>
      <c r="C283" s="208">
        <v>0.59359600000000001</v>
      </c>
      <c r="D283" s="209">
        <v>0.14095697501848919</v>
      </c>
      <c r="E283" s="750"/>
      <c r="F283" s="751"/>
    </row>
    <row r="284" spans="2:6" s="201" customFormat="1">
      <c r="B284" s="206">
        <v>40598</v>
      </c>
      <c r="C284" s="208">
        <v>0.65871999999999997</v>
      </c>
      <c r="D284" s="209">
        <v>0.3373859345482989</v>
      </c>
      <c r="E284" s="750"/>
      <c r="F284" s="751"/>
    </row>
    <row r="285" spans="2:6" s="201" customFormat="1">
      <c r="B285" s="206">
        <v>40599</v>
      </c>
      <c r="C285" s="208">
        <v>0.337005</v>
      </c>
      <c r="D285" s="209">
        <v>0.1364377953511629</v>
      </c>
      <c r="E285" s="750"/>
      <c r="F285" s="751"/>
    </row>
    <row r="286" spans="2:6" s="201" customFormat="1">
      <c r="B286" s="206">
        <v>40602</v>
      </c>
      <c r="C286" s="208">
        <v>0.33682800000000002</v>
      </c>
      <c r="D286" s="209">
        <v>0.16863703216897175</v>
      </c>
      <c r="E286" s="750"/>
      <c r="F286" s="751"/>
    </row>
    <row r="287" spans="2:6" s="201" customFormat="1">
      <c r="B287" s="206">
        <v>40603</v>
      </c>
      <c r="C287" s="208">
        <v>0.54715999999999998</v>
      </c>
      <c r="D287" s="209">
        <v>0.16379070780537927</v>
      </c>
      <c r="E287" s="750"/>
      <c r="F287" s="751"/>
    </row>
    <row r="288" spans="2:6" s="201" customFormat="1">
      <c r="B288" s="206">
        <v>40604</v>
      </c>
      <c r="C288" s="208">
        <v>0.40686699999999998</v>
      </c>
      <c r="D288" s="209">
        <v>0.1832000495793227</v>
      </c>
      <c r="E288" s="750"/>
      <c r="F288" s="751"/>
    </row>
    <row r="289" spans="2:6" s="201" customFormat="1">
      <c r="B289" s="206">
        <v>40605</v>
      </c>
      <c r="C289" s="208">
        <v>0.36543900000000001</v>
      </c>
      <c r="D289" s="209">
        <v>0.14287889231275824</v>
      </c>
      <c r="E289" s="750"/>
      <c r="F289" s="751"/>
    </row>
    <row r="290" spans="2:6" s="201" customFormat="1">
      <c r="B290" s="206">
        <v>40606</v>
      </c>
      <c r="C290" s="208">
        <v>0.277671</v>
      </c>
      <c r="D290" s="209">
        <v>0.10936119860142333</v>
      </c>
      <c r="E290" s="750"/>
      <c r="F290" s="751"/>
    </row>
    <row r="291" spans="2:6" s="201" customFormat="1">
      <c r="B291" s="206">
        <v>40607</v>
      </c>
      <c r="C291" s="208">
        <v>0.319776</v>
      </c>
      <c r="D291" s="209">
        <v>0.11711142870214217</v>
      </c>
      <c r="E291" s="750"/>
      <c r="F291" s="751"/>
    </row>
    <row r="292" spans="2:6" s="201" customFormat="1">
      <c r="B292" s="206">
        <v>40611</v>
      </c>
      <c r="C292" s="208">
        <v>0.42039799999999999</v>
      </c>
      <c r="D292" s="209">
        <v>0.20201936447493074</v>
      </c>
      <c r="E292" s="750"/>
      <c r="F292" s="751"/>
    </row>
    <row r="293" spans="2:6" s="201" customFormat="1">
      <c r="B293" s="206">
        <v>40612</v>
      </c>
      <c r="C293" s="208">
        <v>0.362979</v>
      </c>
      <c r="D293" s="209">
        <v>0.18811670668417149</v>
      </c>
      <c r="E293" s="750"/>
      <c r="F293" s="751"/>
    </row>
    <row r="294" spans="2:6" s="201" customFormat="1">
      <c r="B294" s="206">
        <v>40613</v>
      </c>
      <c r="C294" s="208">
        <v>0.32676699999999997</v>
      </c>
      <c r="D294" s="209">
        <v>0.15322441667965164</v>
      </c>
      <c r="E294" s="750"/>
      <c r="F294" s="751"/>
    </row>
    <row r="295" spans="2:6" s="201" customFormat="1">
      <c r="B295" s="206">
        <v>40616</v>
      </c>
      <c r="C295" s="208">
        <v>0.30084100000000003</v>
      </c>
      <c r="D295" s="209">
        <v>0.18496705787720025</v>
      </c>
      <c r="E295" s="750"/>
      <c r="F295" s="751"/>
    </row>
    <row r="296" spans="2:6" s="201" customFormat="1">
      <c r="B296" s="206">
        <v>40617</v>
      </c>
      <c r="C296" s="208">
        <v>0.27919899999999997</v>
      </c>
      <c r="D296" s="209">
        <v>0.21184801535122033</v>
      </c>
      <c r="E296" s="750"/>
      <c r="F296" s="751"/>
    </row>
    <row r="297" spans="2:6" s="201" customFormat="1">
      <c r="B297" s="206">
        <v>40618</v>
      </c>
      <c r="C297" s="208">
        <v>0.29566199999999998</v>
      </c>
      <c r="D297" s="209">
        <v>0.21393380359679837</v>
      </c>
      <c r="E297" s="750"/>
      <c r="F297" s="751"/>
    </row>
    <row r="298" spans="2:6" s="201" customFormat="1">
      <c r="B298" s="206">
        <v>40619</v>
      </c>
      <c r="C298" s="208">
        <v>0.36405399999999999</v>
      </c>
      <c r="D298" s="209">
        <v>0.27271357210341129</v>
      </c>
      <c r="E298" s="750"/>
      <c r="F298" s="751"/>
    </row>
    <row r="299" spans="2:6" s="201" customFormat="1">
      <c r="B299" s="206">
        <v>40620</v>
      </c>
      <c r="C299" s="208">
        <v>0.35394999999999999</v>
      </c>
      <c r="D299" s="209">
        <v>0.33287228482320025</v>
      </c>
      <c r="E299" s="750"/>
      <c r="F299" s="751"/>
    </row>
    <row r="300" spans="2:6" s="201" customFormat="1">
      <c r="B300" s="206">
        <v>40626</v>
      </c>
      <c r="C300" s="208">
        <v>0.48363200000000001</v>
      </c>
      <c r="D300" s="209">
        <v>0.12353730247042925</v>
      </c>
      <c r="E300" s="750"/>
      <c r="F300" s="751"/>
    </row>
    <row r="301" spans="2:6" s="201" customFormat="1">
      <c r="B301" s="206">
        <v>40627</v>
      </c>
      <c r="C301" s="208">
        <v>0.25736999999999999</v>
      </c>
      <c r="D301" s="209">
        <v>8.3767362520809976E-2</v>
      </c>
      <c r="E301" s="750"/>
      <c r="F301" s="751"/>
    </row>
    <row r="302" spans="2:6" s="201" customFormat="1">
      <c r="B302" s="206">
        <v>40630</v>
      </c>
      <c r="C302" s="208">
        <v>0.42847600000000002</v>
      </c>
      <c r="D302" s="209">
        <v>7.4499424980357332E-2</v>
      </c>
      <c r="E302" s="750"/>
      <c r="F302" s="751"/>
    </row>
    <row r="303" spans="2:6" s="201" customFormat="1">
      <c r="B303" s="206">
        <v>40631</v>
      </c>
      <c r="C303" s="208">
        <v>0.32313399999999998</v>
      </c>
      <c r="D303" s="209">
        <v>0.25230568154130412</v>
      </c>
      <c r="E303" s="750"/>
      <c r="F303" s="751"/>
    </row>
    <row r="304" spans="2:6" s="201" customFormat="1">
      <c r="B304" s="206">
        <v>40632</v>
      </c>
      <c r="C304" s="208">
        <v>0.29125699999999999</v>
      </c>
      <c r="D304" s="209">
        <v>0.13988713717651399</v>
      </c>
      <c r="E304" s="750"/>
      <c r="F304" s="751"/>
    </row>
    <row r="305" spans="2:6" s="201" customFormat="1">
      <c r="B305" s="206">
        <v>40633</v>
      </c>
      <c r="C305" s="208">
        <v>0.32776300000000003</v>
      </c>
      <c r="D305" s="209">
        <v>5.7337774096919529E-2</v>
      </c>
      <c r="E305" s="750"/>
      <c r="F305" s="751"/>
    </row>
    <row r="306" spans="2:6" s="201" customFormat="1">
      <c r="B306" s="206">
        <v>40634</v>
      </c>
      <c r="C306" s="208">
        <v>0.32199800000000001</v>
      </c>
      <c r="D306" s="209">
        <v>9.4820052505761393E-2</v>
      </c>
      <c r="E306" s="750"/>
      <c r="F306" s="751"/>
    </row>
    <row r="307" spans="2:6" s="201" customFormat="1">
      <c r="B307" s="206">
        <v>40637</v>
      </c>
      <c r="C307" s="208">
        <v>0.431062</v>
      </c>
      <c r="D307" s="209">
        <v>0.18073880421159688</v>
      </c>
      <c r="E307" s="750"/>
      <c r="F307" s="751"/>
    </row>
    <row r="308" spans="2:6" s="201" customFormat="1">
      <c r="B308" s="206">
        <v>40638</v>
      </c>
      <c r="C308" s="208">
        <v>0.31999100000000003</v>
      </c>
      <c r="D308" s="209">
        <v>0.30928159631383267</v>
      </c>
      <c r="E308" s="750"/>
      <c r="F308" s="751"/>
    </row>
    <row r="309" spans="2:6" s="201" customFormat="1">
      <c r="B309" s="206">
        <v>40639</v>
      </c>
      <c r="C309" s="208">
        <v>0.284165</v>
      </c>
      <c r="D309" s="209">
        <v>0.14487256410590638</v>
      </c>
      <c r="E309" s="750"/>
      <c r="F309" s="751"/>
    </row>
    <row r="310" spans="2:6" s="201" customFormat="1">
      <c r="B310" s="206">
        <v>40640</v>
      </c>
      <c r="C310" s="208">
        <v>0.36405700000000002</v>
      </c>
      <c r="D310" s="209">
        <v>0.15406869122361158</v>
      </c>
      <c r="E310" s="750"/>
      <c r="F310" s="751"/>
    </row>
    <row r="311" spans="2:6" s="201" customFormat="1">
      <c r="B311" s="206">
        <v>40641</v>
      </c>
      <c r="C311" s="208">
        <v>0.28376699999999999</v>
      </c>
      <c r="D311" s="209">
        <v>0.10066779170213047</v>
      </c>
      <c r="E311" s="750"/>
      <c r="F311" s="751"/>
    </row>
    <row r="312" spans="2:6" s="201" customFormat="1">
      <c r="B312" s="206">
        <v>40644</v>
      </c>
      <c r="C312" s="208">
        <v>0.306809</v>
      </c>
      <c r="D312" s="209">
        <v>9.1082197958436098E-2</v>
      </c>
      <c r="E312" s="750"/>
      <c r="F312" s="751"/>
    </row>
    <row r="313" spans="2:6" s="201" customFormat="1">
      <c r="B313" s="206">
        <v>40645</v>
      </c>
      <c r="C313" s="208">
        <v>0.38719199999999998</v>
      </c>
      <c r="D313" s="209">
        <v>7.4213706511343805E-2</v>
      </c>
      <c r="E313" s="750"/>
      <c r="F313" s="751"/>
    </row>
    <row r="314" spans="2:6" s="201" customFormat="1">
      <c r="B314" s="206">
        <v>40646</v>
      </c>
      <c r="C314" s="208">
        <v>0.31789499999999998</v>
      </c>
      <c r="D314" s="209">
        <v>0.10358897815059753</v>
      </c>
      <c r="E314" s="750"/>
      <c r="F314" s="751"/>
    </row>
    <row r="315" spans="2:6" s="201" customFormat="1">
      <c r="B315" s="206">
        <v>40647</v>
      </c>
      <c r="C315" s="208">
        <v>0.34890199999999999</v>
      </c>
      <c r="D315" s="209">
        <v>0.12901725225836</v>
      </c>
      <c r="E315" s="750"/>
      <c r="F315" s="751"/>
    </row>
    <row r="316" spans="2:6" s="201" customFormat="1">
      <c r="B316" s="206">
        <v>40648</v>
      </c>
      <c r="C316" s="208">
        <v>0.29084199999999999</v>
      </c>
      <c r="D316" s="209">
        <v>0.16507167327956615</v>
      </c>
      <c r="E316" s="750"/>
      <c r="F316" s="751"/>
    </row>
    <row r="317" spans="2:6" s="201" customFormat="1">
      <c r="B317" s="206">
        <v>40651</v>
      </c>
      <c r="C317" s="208">
        <v>0.35960700000000001</v>
      </c>
      <c r="D317" s="209">
        <v>0.14032765820788395</v>
      </c>
      <c r="E317" s="750"/>
      <c r="F317" s="751"/>
    </row>
    <row r="318" spans="2:6" s="201" customFormat="1">
      <c r="B318" s="206">
        <v>40652</v>
      </c>
      <c r="C318" s="208">
        <v>0.29677399999999998</v>
      </c>
      <c r="D318" s="209">
        <v>0.12626206145089655</v>
      </c>
      <c r="E318" s="750"/>
      <c r="F318" s="751"/>
    </row>
    <row r="319" spans="2:6" s="201" customFormat="1">
      <c r="B319" s="206">
        <v>40653</v>
      </c>
      <c r="C319" s="208">
        <v>0.22655500000000001</v>
      </c>
      <c r="D319" s="209">
        <v>0.1008363193122209</v>
      </c>
      <c r="E319" s="750"/>
      <c r="F319" s="751"/>
    </row>
    <row r="320" spans="2:6" s="201" customFormat="1">
      <c r="B320" s="206">
        <v>40654</v>
      </c>
      <c r="C320" s="208">
        <v>0.31244300000000003</v>
      </c>
      <c r="D320" s="209">
        <v>9.4253571118572396E-2</v>
      </c>
      <c r="E320" s="750"/>
      <c r="F320" s="751"/>
    </row>
    <row r="321" spans="2:6" s="201" customFormat="1">
      <c r="B321" s="206">
        <v>40655</v>
      </c>
      <c r="C321" s="208">
        <v>0.53826399999999996</v>
      </c>
      <c r="D321" s="209">
        <v>8.2383665237516848E-2</v>
      </c>
      <c r="E321" s="750"/>
      <c r="F321" s="751"/>
    </row>
    <row r="322" spans="2:6" s="201" customFormat="1">
      <c r="B322" s="206">
        <v>40658</v>
      </c>
      <c r="C322" s="208">
        <v>0.44306600000000002</v>
      </c>
      <c r="D322" s="209">
        <v>0.14422477067624662</v>
      </c>
      <c r="E322" s="750"/>
      <c r="F322" s="751"/>
    </row>
    <row r="323" spans="2:6" s="201" customFormat="1">
      <c r="B323" s="206">
        <v>40659</v>
      </c>
      <c r="C323" s="208">
        <v>0.323656</v>
      </c>
      <c r="D323" s="209">
        <v>9.4456807395242634E-2</v>
      </c>
      <c r="E323" s="750"/>
      <c r="F323" s="751"/>
    </row>
    <row r="324" spans="2:6" s="201" customFormat="1">
      <c r="B324" s="206">
        <v>40660</v>
      </c>
      <c r="C324" s="208">
        <v>0.32587100000000002</v>
      </c>
      <c r="D324" s="209">
        <v>0.20285195229095185</v>
      </c>
      <c r="E324" s="750"/>
      <c r="F324" s="751"/>
    </row>
    <row r="325" spans="2:6" s="201" customFormat="1">
      <c r="B325" s="206">
        <v>40661</v>
      </c>
      <c r="C325" s="208">
        <v>0.26287300000000002</v>
      </c>
      <c r="D325" s="209">
        <v>8.1076267843630992E-2</v>
      </c>
      <c r="E325" s="750"/>
      <c r="F325" s="751"/>
    </row>
    <row r="326" spans="2:6" s="201" customFormat="1">
      <c r="B326" s="206">
        <v>40662</v>
      </c>
      <c r="C326" s="208">
        <v>0.20757</v>
      </c>
      <c r="D326" s="209">
        <v>8.237086481441E-2</v>
      </c>
      <c r="E326" s="750"/>
      <c r="F326" s="751"/>
    </row>
    <row r="327" spans="2:6" s="201" customFormat="1">
      <c r="B327" s="206">
        <v>40666</v>
      </c>
      <c r="C327" s="208">
        <v>0.33121899999999999</v>
      </c>
      <c r="D327" s="209">
        <v>0.10739467937060215</v>
      </c>
      <c r="E327" s="750"/>
      <c r="F327" s="751"/>
    </row>
    <row r="328" spans="2:6" s="201" customFormat="1">
      <c r="B328" s="206">
        <v>40667</v>
      </c>
      <c r="C328" s="208">
        <v>0.31346299999999999</v>
      </c>
      <c r="D328" s="209">
        <v>9.1778872587032503E-2</v>
      </c>
      <c r="E328" s="750"/>
      <c r="F328" s="751"/>
    </row>
    <row r="329" spans="2:6" s="201" customFormat="1">
      <c r="B329" s="206">
        <v>40668</v>
      </c>
      <c r="C329" s="208">
        <v>0.26819100000000001</v>
      </c>
      <c r="D329" s="209">
        <v>0.11710896537252924</v>
      </c>
      <c r="E329" s="750"/>
      <c r="F329" s="751"/>
    </row>
    <row r="330" spans="2:6" s="201" customFormat="1">
      <c r="B330" s="206">
        <v>40669</v>
      </c>
      <c r="C330" s="208">
        <v>0.25029000000000001</v>
      </c>
      <c r="D330" s="209">
        <v>6.0107779457738805E-2</v>
      </c>
      <c r="E330" s="750"/>
      <c r="F330" s="751"/>
    </row>
    <row r="331" spans="2:6" s="201" customFormat="1">
      <c r="B331" s="206">
        <v>40673</v>
      </c>
      <c r="C331" s="208">
        <v>0.303921</v>
      </c>
      <c r="D331" s="209">
        <v>0.13903301650441002</v>
      </c>
      <c r="E331" s="750"/>
      <c r="F331" s="751"/>
    </row>
    <row r="332" spans="2:6" s="201" customFormat="1">
      <c r="B332" s="206">
        <v>40674</v>
      </c>
      <c r="C332" s="208">
        <v>0.27737200000000001</v>
      </c>
      <c r="D332" s="209">
        <v>0.19727606004340714</v>
      </c>
      <c r="E332" s="750"/>
      <c r="F332" s="751"/>
    </row>
    <row r="333" spans="2:6" s="201" customFormat="1">
      <c r="B333" s="206">
        <v>40675</v>
      </c>
      <c r="C333" s="208">
        <v>0.29339799999999999</v>
      </c>
      <c r="D333" s="209">
        <v>0.14229067198664408</v>
      </c>
      <c r="E333" s="750"/>
      <c r="F333" s="751"/>
    </row>
    <row r="334" spans="2:6" s="201" customFormat="1">
      <c r="B334" s="206">
        <v>40676</v>
      </c>
      <c r="C334" s="208">
        <v>0.26381900000000003</v>
      </c>
      <c r="D334" s="209">
        <v>7.3710699220278869E-2</v>
      </c>
      <c r="E334" s="750"/>
      <c r="F334" s="751"/>
    </row>
    <row r="335" spans="2:6" s="201" customFormat="1">
      <c r="B335" s="206">
        <v>40679</v>
      </c>
      <c r="C335" s="208">
        <v>0.27083299999999999</v>
      </c>
      <c r="D335" s="209">
        <v>0.32728380355706954</v>
      </c>
      <c r="E335" s="750"/>
      <c r="F335" s="751"/>
    </row>
    <row r="336" spans="2:6" s="201" customFormat="1">
      <c r="B336" s="206">
        <v>40680</v>
      </c>
      <c r="C336" s="208">
        <v>0.33996500000000002</v>
      </c>
      <c r="D336" s="209">
        <v>0.27913900028113775</v>
      </c>
      <c r="E336" s="750"/>
      <c r="F336" s="751"/>
    </row>
    <row r="337" spans="2:6" s="201" customFormat="1">
      <c r="B337" s="206">
        <v>40681</v>
      </c>
      <c r="C337" s="208">
        <v>0.28443200000000002</v>
      </c>
      <c r="D337" s="209">
        <v>0.22014556308646566</v>
      </c>
      <c r="E337" s="750"/>
      <c r="F337" s="751"/>
    </row>
    <row r="338" spans="2:6" s="201" customFormat="1">
      <c r="B338" s="206">
        <v>40682</v>
      </c>
      <c r="C338" s="208">
        <v>0.30947999999999998</v>
      </c>
      <c r="D338" s="209">
        <v>0.11796193441376514</v>
      </c>
      <c r="E338" s="750"/>
      <c r="F338" s="751"/>
    </row>
    <row r="339" spans="2:6" s="201" customFormat="1">
      <c r="B339" s="206">
        <v>40683</v>
      </c>
      <c r="C339" s="208">
        <v>0.30618800000000002</v>
      </c>
      <c r="D339" s="209">
        <v>0.1506096455829771</v>
      </c>
      <c r="E339" s="750"/>
      <c r="F339" s="751"/>
    </row>
    <row r="340" spans="2:6" s="201" customFormat="1">
      <c r="B340" s="206">
        <v>40686</v>
      </c>
      <c r="C340" s="208">
        <v>0.30890899999999999</v>
      </c>
      <c r="D340" s="209">
        <v>0.35488867946036307</v>
      </c>
      <c r="E340" s="750"/>
      <c r="F340" s="751"/>
    </row>
    <row r="341" spans="2:6" s="201" customFormat="1">
      <c r="B341" s="206">
        <v>40687</v>
      </c>
      <c r="C341" s="208">
        <v>0.55341300000000004</v>
      </c>
      <c r="D341" s="209">
        <v>0.5411570265686293</v>
      </c>
      <c r="E341" s="750"/>
      <c r="F341" s="751"/>
    </row>
    <row r="342" spans="2:6" s="201" customFormat="1">
      <c r="B342" s="206">
        <v>40688</v>
      </c>
      <c r="C342" s="208">
        <v>0.58788099999999999</v>
      </c>
      <c r="D342" s="209">
        <v>1.5571071502322522</v>
      </c>
      <c r="E342" s="750"/>
      <c r="F342" s="751"/>
    </row>
    <row r="343" spans="2:6" s="201" customFormat="1">
      <c r="B343" s="206">
        <v>40689</v>
      </c>
      <c r="C343" s="208">
        <v>1.879518</v>
      </c>
      <c r="D343" s="209">
        <v>1.7536999652732861</v>
      </c>
      <c r="E343" s="750"/>
      <c r="F343" s="751"/>
    </row>
    <row r="344" spans="2:6" s="201" customFormat="1">
      <c r="B344" s="206">
        <v>40690</v>
      </c>
      <c r="C344" s="208">
        <v>1.4889650000000001</v>
      </c>
      <c r="D344" s="209">
        <v>1.7756090359961267</v>
      </c>
      <c r="E344" s="750"/>
      <c r="F344" s="751"/>
    </row>
    <row r="345" spans="2:6" s="201" customFormat="1">
      <c r="B345" s="206">
        <v>40693</v>
      </c>
      <c r="C345" s="208">
        <v>0.25557999999999997</v>
      </c>
      <c r="D345" s="209">
        <v>0.13778137734583817</v>
      </c>
      <c r="E345" s="750"/>
      <c r="F345" s="751"/>
    </row>
    <row r="346" spans="2:6" s="201" customFormat="1">
      <c r="B346" s="206">
        <v>40694</v>
      </c>
      <c r="C346" s="208">
        <v>0.256749</v>
      </c>
      <c r="D346" s="209">
        <v>0.15331792472689171</v>
      </c>
      <c r="E346" s="750"/>
      <c r="F346" s="751"/>
    </row>
    <row r="347" spans="2:6" s="201" customFormat="1">
      <c r="B347" s="206">
        <v>40695</v>
      </c>
      <c r="C347" s="208">
        <v>0.31193799999999999</v>
      </c>
      <c r="D347" s="209">
        <v>0.19242467144585859</v>
      </c>
      <c r="E347" s="750"/>
      <c r="F347" s="751"/>
    </row>
    <row r="348" spans="2:6" s="201" customFormat="1">
      <c r="B348" s="206">
        <v>40696</v>
      </c>
      <c r="C348" s="208">
        <v>0.35319499999999998</v>
      </c>
      <c r="D348" s="209">
        <v>0.19905354825178173</v>
      </c>
      <c r="E348" s="750"/>
      <c r="F348" s="751"/>
    </row>
    <row r="349" spans="2:6" s="201" customFormat="1">
      <c r="B349" s="206">
        <v>40697</v>
      </c>
      <c r="C349" s="208">
        <v>0.28779399999999999</v>
      </c>
      <c r="D349" s="209">
        <v>0.15246846813730461</v>
      </c>
      <c r="E349" s="750"/>
      <c r="F349" s="751"/>
    </row>
    <row r="350" spans="2:6" s="201" customFormat="1">
      <c r="B350" s="206">
        <v>40700</v>
      </c>
      <c r="C350" s="208">
        <v>0.25693899999999997</v>
      </c>
      <c r="D350" s="209">
        <v>0.14527542615729061</v>
      </c>
      <c r="E350" s="750"/>
      <c r="F350" s="751"/>
    </row>
    <row r="351" spans="2:6" s="201" customFormat="1">
      <c r="B351" s="206">
        <v>40701</v>
      </c>
      <c r="C351" s="208">
        <v>0.24111199999999999</v>
      </c>
      <c r="D351" s="209">
        <v>9.0096385435499887E-2</v>
      </c>
      <c r="E351" s="750"/>
      <c r="F351" s="751"/>
    </row>
    <row r="352" spans="2:6" s="201" customFormat="1">
      <c r="B352" s="206">
        <v>40702</v>
      </c>
      <c r="C352" s="208">
        <v>0.267986</v>
      </c>
      <c r="D352" s="209">
        <v>0.18588802642184452</v>
      </c>
      <c r="E352" s="750"/>
      <c r="F352" s="751"/>
    </row>
    <row r="353" spans="2:6" s="201" customFormat="1">
      <c r="B353" s="206">
        <v>40703</v>
      </c>
      <c r="C353" s="208">
        <v>0.26426500000000003</v>
      </c>
      <c r="D353" s="209">
        <v>0.21422751190595213</v>
      </c>
      <c r="E353" s="750"/>
      <c r="F353" s="751"/>
    </row>
    <row r="354" spans="2:6" s="201" customFormat="1">
      <c r="B354" s="206">
        <v>40704</v>
      </c>
      <c r="C354" s="208">
        <v>0.30456499999999997</v>
      </c>
      <c r="D354" s="209">
        <v>0.20470119987684257</v>
      </c>
      <c r="E354" s="750"/>
      <c r="F354" s="751"/>
    </row>
    <row r="355" spans="2:6" s="201" customFormat="1">
      <c r="B355" s="206">
        <v>40707</v>
      </c>
      <c r="C355" s="208">
        <v>0.26651900000000001</v>
      </c>
      <c r="D355" s="209">
        <v>0.14547478585357129</v>
      </c>
      <c r="E355" s="750"/>
      <c r="F355" s="751"/>
    </row>
    <row r="356" spans="2:6" s="201" customFormat="1">
      <c r="B356" s="206">
        <v>40708</v>
      </c>
      <c r="C356" s="208">
        <v>0.25547999999999998</v>
      </c>
      <c r="D356" s="209">
        <v>0.16855419681960909</v>
      </c>
      <c r="E356" s="750"/>
      <c r="F356" s="751"/>
    </row>
    <row r="357" spans="2:6" s="201" customFormat="1">
      <c r="B357" s="206">
        <v>40709</v>
      </c>
      <c r="C357" s="208">
        <v>0.27105800000000002</v>
      </c>
      <c r="D357" s="209">
        <v>0.34199841829634964</v>
      </c>
      <c r="E357" s="750"/>
      <c r="F357" s="751"/>
    </row>
    <row r="358" spans="2:6" s="201" customFormat="1">
      <c r="B358" s="206">
        <v>40710</v>
      </c>
      <c r="C358" s="208">
        <v>0.25343399999999999</v>
      </c>
      <c r="D358" s="209">
        <v>0.18103196541799538</v>
      </c>
      <c r="E358" s="750"/>
      <c r="F358" s="751"/>
    </row>
    <row r="359" spans="2:6" s="201" customFormat="1">
      <c r="B359" s="206">
        <v>40711</v>
      </c>
      <c r="C359" s="208">
        <v>0.27261600000000002</v>
      </c>
      <c r="D359" s="209">
        <v>0.22260071843084525</v>
      </c>
      <c r="E359" s="750"/>
      <c r="F359" s="751"/>
    </row>
    <row r="360" spans="2:6" s="201" customFormat="1">
      <c r="B360" s="206">
        <v>40714</v>
      </c>
      <c r="C360" s="208">
        <v>0.27177899999999999</v>
      </c>
      <c r="D360" s="209">
        <v>0.19162634238307769</v>
      </c>
      <c r="E360" s="750"/>
      <c r="F360" s="751"/>
    </row>
    <row r="361" spans="2:6" s="201" customFormat="1">
      <c r="B361" s="206">
        <v>40715</v>
      </c>
      <c r="C361" s="208">
        <v>0.25344699999999998</v>
      </c>
      <c r="D361" s="209">
        <v>0.18648812026953515</v>
      </c>
      <c r="E361" s="750"/>
      <c r="F361" s="751"/>
    </row>
    <row r="362" spans="2:6" s="201" customFormat="1">
      <c r="B362" s="206">
        <v>40716</v>
      </c>
      <c r="C362" s="208">
        <v>0.35487400000000002</v>
      </c>
      <c r="D362" s="209">
        <v>0.12698133297601735</v>
      </c>
      <c r="E362" s="750"/>
      <c r="F362" s="751"/>
    </row>
    <row r="363" spans="2:6" s="201" customFormat="1">
      <c r="B363" s="206">
        <v>40717</v>
      </c>
      <c r="C363" s="208">
        <v>0.45046000000000003</v>
      </c>
      <c r="D363" s="209">
        <v>0.13042329468092509</v>
      </c>
      <c r="E363" s="750"/>
      <c r="F363" s="751"/>
    </row>
    <row r="364" spans="2:6" s="201" customFormat="1">
      <c r="B364" s="206">
        <v>40718</v>
      </c>
      <c r="C364" s="208">
        <v>0.64004000000000005</v>
      </c>
      <c r="D364" s="209">
        <v>0.11803130030959648</v>
      </c>
      <c r="E364" s="750"/>
      <c r="F364" s="751"/>
    </row>
    <row r="365" spans="2:6" s="201" customFormat="1">
      <c r="B365" s="206">
        <v>40721</v>
      </c>
      <c r="C365" s="208">
        <v>0.52013399999999999</v>
      </c>
      <c r="D365" s="209">
        <v>0.11825281630212665</v>
      </c>
      <c r="E365" s="750"/>
      <c r="F365" s="751"/>
    </row>
    <row r="366" spans="2:6" s="201" customFormat="1">
      <c r="B366" s="206">
        <v>40722</v>
      </c>
      <c r="C366" s="208">
        <v>0.340312</v>
      </c>
      <c r="D366" s="209">
        <v>0.24635951416260299</v>
      </c>
      <c r="E366" s="750"/>
      <c r="F366" s="751"/>
    </row>
    <row r="367" spans="2:6" s="201" customFormat="1">
      <c r="B367" s="206">
        <v>40723</v>
      </c>
      <c r="C367" s="208">
        <v>0.235428</v>
      </c>
      <c r="D367" s="209">
        <v>0.11648077136536442</v>
      </c>
      <c r="E367" s="750"/>
      <c r="F367" s="751"/>
    </row>
    <row r="368" spans="2:6" s="201" customFormat="1">
      <c r="B368" s="206">
        <v>40724</v>
      </c>
      <c r="C368" s="208">
        <v>0.27480500000000002</v>
      </c>
      <c r="D368" s="209">
        <v>0.13039737549657851</v>
      </c>
      <c r="E368" s="750"/>
      <c r="F368" s="751"/>
    </row>
    <row r="369" spans="2:6" s="201" customFormat="1">
      <c r="B369" s="206">
        <v>40725</v>
      </c>
      <c r="C369" s="208">
        <v>0.25939600000000002</v>
      </c>
      <c r="D369" s="209">
        <v>0.1342631656947785</v>
      </c>
      <c r="E369" s="750"/>
      <c r="F369" s="751"/>
    </row>
    <row r="370" spans="2:6" s="201" customFormat="1">
      <c r="B370" s="206">
        <v>40728</v>
      </c>
      <c r="C370" s="208">
        <v>0.26306400000000002</v>
      </c>
      <c r="D370" s="209">
        <v>0.17827143360464953</v>
      </c>
      <c r="E370" s="750"/>
      <c r="F370" s="751"/>
    </row>
    <row r="371" spans="2:6" s="201" customFormat="1">
      <c r="B371" s="206">
        <v>40729</v>
      </c>
      <c r="C371" s="208">
        <v>0.26411600000000002</v>
      </c>
      <c r="D371" s="209">
        <v>0.47378419561933349</v>
      </c>
      <c r="E371" s="750"/>
      <c r="F371" s="751"/>
    </row>
    <row r="372" spans="2:6" s="201" customFormat="1">
      <c r="B372" s="206">
        <v>40731</v>
      </c>
      <c r="C372" s="208">
        <v>0.25855400000000001</v>
      </c>
      <c r="D372" s="209">
        <v>0.17509612795960663</v>
      </c>
      <c r="E372" s="750"/>
      <c r="F372" s="751"/>
    </row>
    <row r="373" spans="2:6" s="201" customFormat="1">
      <c r="B373" s="206">
        <v>40732</v>
      </c>
      <c r="C373" s="208">
        <v>0.249721</v>
      </c>
      <c r="D373" s="209">
        <v>0.10372700624422292</v>
      </c>
      <c r="E373" s="750"/>
      <c r="F373" s="751"/>
    </row>
    <row r="374" spans="2:6" s="201" customFormat="1">
      <c r="B374" s="206">
        <v>40735</v>
      </c>
      <c r="C374" s="208">
        <v>0.30057899999999999</v>
      </c>
      <c r="D374" s="209">
        <v>0.11646051536556054</v>
      </c>
      <c r="E374" s="750"/>
      <c r="F374" s="751"/>
    </row>
    <row r="375" spans="2:6" s="201" customFormat="1">
      <c r="B375" s="206">
        <v>40736</v>
      </c>
      <c r="C375" s="208">
        <v>0.29744300000000001</v>
      </c>
      <c r="D375" s="209">
        <v>0.1636213789737096</v>
      </c>
      <c r="E375" s="750"/>
      <c r="F375" s="751"/>
    </row>
    <row r="376" spans="2:6" s="201" customFormat="1">
      <c r="B376" s="206">
        <v>40737</v>
      </c>
      <c r="C376" s="208">
        <v>0.304867</v>
      </c>
      <c r="D376" s="209">
        <v>0.22033142736601197</v>
      </c>
      <c r="E376" s="750"/>
      <c r="F376" s="751"/>
    </row>
    <row r="377" spans="2:6" s="201" customFormat="1">
      <c r="B377" s="206">
        <v>40738</v>
      </c>
      <c r="C377" s="208">
        <v>0.30521199999999998</v>
      </c>
      <c r="D377" s="209">
        <v>0.18307992174832632</v>
      </c>
      <c r="E377" s="750"/>
      <c r="F377" s="751"/>
    </row>
    <row r="378" spans="2:6" s="201" customFormat="1">
      <c r="B378" s="206">
        <v>40739</v>
      </c>
      <c r="C378" s="208">
        <v>0.26307599999999998</v>
      </c>
      <c r="D378" s="209">
        <v>0.12834552133528657</v>
      </c>
      <c r="E378" s="750"/>
      <c r="F378" s="751"/>
    </row>
    <row r="379" spans="2:6" s="201" customFormat="1">
      <c r="B379" s="206">
        <v>40742</v>
      </c>
      <c r="C379" s="208">
        <v>0.26761400000000002</v>
      </c>
      <c r="D379" s="209">
        <v>0.12280982347364787</v>
      </c>
      <c r="E379" s="750"/>
      <c r="F379" s="751"/>
    </row>
    <row r="380" spans="2:6" s="201" customFormat="1">
      <c r="B380" s="206">
        <v>40743</v>
      </c>
      <c r="C380" s="208">
        <v>0.297767</v>
      </c>
      <c r="D380" s="209">
        <v>0.14452254755417535</v>
      </c>
      <c r="E380" s="750"/>
      <c r="F380" s="751"/>
    </row>
    <row r="381" spans="2:6" s="201" customFormat="1">
      <c r="B381" s="206">
        <v>40744</v>
      </c>
      <c r="C381" s="208">
        <v>0.26996999999999999</v>
      </c>
      <c r="D381" s="209">
        <v>0.26686668269616726</v>
      </c>
      <c r="E381" s="750"/>
      <c r="F381" s="751"/>
    </row>
    <row r="382" spans="2:6" s="201" customFormat="1">
      <c r="B382" s="206">
        <v>40745</v>
      </c>
      <c r="C382" s="208">
        <v>0.28683900000000001</v>
      </c>
      <c r="D382" s="209">
        <v>0.32741109948506419</v>
      </c>
      <c r="E382" s="750"/>
      <c r="F382" s="751"/>
    </row>
    <row r="383" spans="2:6" s="201" customFormat="1">
      <c r="B383" s="206">
        <v>40746</v>
      </c>
      <c r="C383" s="208">
        <v>0.34970600000000002</v>
      </c>
      <c r="D383" s="209">
        <v>0.18315696344847782</v>
      </c>
      <c r="E383" s="750"/>
      <c r="F383" s="751"/>
    </row>
    <row r="384" spans="2:6" s="201" customFormat="1">
      <c r="B384" s="206">
        <v>40749</v>
      </c>
      <c r="C384" s="208">
        <v>0.28744500000000001</v>
      </c>
      <c r="D384" s="209">
        <v>0.11119864160624349</v>
      </c>
      <c r="E384" s="750"/>
      <c r="F384" s="751"/>
    </row>
    <row r="385" spans="2:6" s="201" customFormat="1">
      <c r="B385" s="206">
        <v>40750</v>
      </c>
      <c r="C385" s="208">
        <v>0.35960599999999998</v>
      </c>
      <c r="D385" s="209">
        <v>0.13479375125492721</v>
      </c>
      <c r="E385" s="750"/>
      <c r="F385" s="751"/>
    </row>
    <row r="386" spans="2:6" s="201" customFormat="1">
      <c r="B386" s="206">
        <v>40751</v>
      </c>
      <c r="C386" s="208">
        <v>0.27920499999999998</v>
      </c>
      <c r="D386" s="209">
        <v>0.15921981509073874</v>
      </c>
      <c r="E386" s="750"/>
      <c r="F386" s="751"/>
    </row>
    <row r="387" spans="2:6" s="201" customFormat="1">
      <c r="B387" s="206">
        <v>40752</v>
      </c>
      <c r="C387" s="208">
        <v>0.20371800000000001</v>
      </c>
      <c r="D387" s="209">
        <v>5.9903172969953906E-2</v>
      </c>
      <c r="E387" s="750"/>
      <c r="F387" s="751"/>
    </row>
    <row r="388" spans="2:6" s="201" customFormat="1">
      <c r="B388" s="206">
        <v>40753</v>
      </c>
      <c r="C388" s="208">
        <v>0.23482600000000001</v>
      </c>
      <c r="D388" s="209">
        <v>0.22106606861904285</v>
      </c>
      <c r="E388" s="750"/>
      <c r="F388" s="751"/>
    </row>
    <row r="389" spans="2:6" s="201" customFormat="1">
      <c r="B389" s="206">
        <v>40756</v>
      </c>
      <c r="C389" s="208">
        <v>0.26207999999999998</v>
      </c>
      <c r="D389" s="209">
        <v>0.13342851488862878</v>
      </c>
      <c r="E389" s="750"/>
      <c r="F389" s="751"/>
    </row>
    <row r="390" spans="2:6" s="201" customFormat="1">
      <c r="B390" s="206">
        <v>40757</v>
      </c>
      <c r="C390" s="208">
        <v>0.27546799999999999</v>
      </c>
      <c r="D390" s="209">
        <v>0.26526683307052668</v>
      </c>
      <c r="E390" s="750"/>
      <c r="F390" s="751"/>
    </row>
    <row r="391" spans="2:6" s="201" customFormat="1">
      <c r="B391" s="206">
        <v>40758</v>
      </c>
      <c r="C391" s="208">
        <v>0.25</v>
      </c>
      <c r="D391" s="209">
        <v>0.15499286369735304</v>
      </c>
      <c r="E391" s="750"/>
      <c r="F391" s="751"/>
    </row>
    <row r="392" spans="2:6" s="201" customFormat="1">
      <c r="B392" s="206">
        <v>40759</v>
      </c>
      <c r="C392" s="208">
        <v>0.270403</v>
      </c>
      <c r="D392" s="209">
        <v>0.34592711018880667</v>
      </c>
      <c r="E392" s="750"/>
      <c r="F392" s="751"/>
    </row>
    <row r="393" spans="2:6" s="201" customFormat="1">
      <c r="B393" s="206">
        <v>40760</v>
      </c>
      <c r="C393" s="208">
        <v>0.25772899999999999</v>
      </c>
      <c r="D393" s="209">
        <v>0.20283905839279087</v>
      </c>
      <c r="E393" s="750"/>
      <c r="F393" s="751"/>
    </row>
    <row r="394" spans="2:6" s="201" customFormat="1">
      <c r="B394" s="206">
        <v>40763</v>
      </c>
      <c r="C394" s="208">
        <v>0.28111399999999998</v>
      </c>
      <c r="D394" s="209">
        <v>0.51197463853895875</v>
      </c>
      <c r="E394" s="750"/>
      <c r="F394" s="751"/>
    </row>
    <row r="395" spans="2:6" s="201" customFormat="1">
      <c r="B395" s="206">
        <v>40764</v>
      </c>
      <c r="C395" s="208">
        <v>0.82662599999999997</v>
      </c>
      <c r="D395" s="209">
        <v>2.3670772094107368</v>
      </c>
      <c r="E395" s="750"/>
      <c r="F395" s="751"/>
    </row>
    <row r="396" spans="2:6" s="201" customFormat="1">
      <c r="B396" s="206">
        <v>40765</v>
      </c>
      <c r="C396" s="208">
        <v>1.6522650000000001</v>
      </c>
      <c r="D396" s="209">
        <v>4.6873675678073834</v>
      </c>
      <c r="E396" s="750"/>
      <c r="F396" s="751"/>
    </row>
    <row r="397" spans="2:6" s="201" customFormat="1">
      <c r="B397" s="206">
        <v>40766</v>
      </c>
      <c r="C397" s="208">
        <v>2.0433309999999998</v>
      </c>
      <c r="D397" s="209">
        <v>2.7033716084294395</v>
      </c>
      <c r="E397" s="750"/>
      <c r="F397" s="751"/>
    </row>
    <row r="398" spans="2:6" s="201" customFormat="1">
      <c r="B398" s="206">
        <v>40767</v>
      </c>
      <c r="C398" s="208">
        <v>0.72123599999999999</v>
      </c>
      <c r="D398" s="209">
        <v>0.72171511393303511</v>
      </c>
      <c r="E398" s="750"/>
      <c r="F398" s="751"/>
    </row>
    <row r="399" spans="2:6" s="201" customFormat="1">
      <c r="B399" s="206">
        <v>40770</v>
      </c>
      <c r="C399" s="208">
        <v>0.49274499999999999</v>
      </c>
      <c r="D399" s="209">
        <v>0.32024753299213926</v>
      </c>
      <c r="E399" s="750"/>
      <c r="F399" s="751"/>
    </row>
    <row r="400" spans="2:6" s="201" customFormat="1">
      <c r="B400" s="206">
        <v>40771</v>
      </c>
      <c r="C400" s="208">
        <v>0.52654500000000004</v>
      </c>
      <c r="D400" s="209">
        <v>0.70927411435679166</v>
      </c>
      <c r="E400" s="750"/>
      <c r="F400" s="751"/>
    </row>
    <row r="401" spans="2:6" s="201" customFormat="1">
      <c r="B401" s="206">
        <v>40772</v>
      </c>
      <c r="C401" s="208">
        <v>0.95966700000000005</v>
      </c>
      <c r="D401" s="209">
        <v>0.96730607247624623</v>
      </c>
      <c r="E401" s="750"/>
      <c r="F401" s="751"/>
    </row>
    <row r="402" spans="2:6" s="201" customFormat="1">
      <c r="B402" s="206">
        <v>40773</v>
      </c>
      <c r="C402" s="208">
        <v>1.0643590000000001</v>
      </c>
      <c r="D402" s="209">
        <v>1.3085321124916223</v>
      </c>
      <c r="E402" s="750"/>
      <c r="F402" s="751"/>
    </row>
    <row r="403" spans="2:6" s="201" customFormat="1">
      <c r="B403" s="206">
        <v>40774</v>
      </c>
      <c r="C403" s="208">
        <v>0.80342199999999997</v>
      </c>
      <c r="D403" s="209">
        <v>0.6770287774353474</v>
      </c>
      <c r="E403" s="750"/>
      <c r="F403" s="751"/>
    </row>
    <row r="404" spans="2:6" s="201" customFormat="1">
      <c r="B404" s="206">
        <v>40777</v>
      </c>
      <c r="C404" s="208">
        <v>0.71226400000000001</v>
      </c>
      <c r="D404" s="209">
        <v>0.34638192817051783</v>
      </c>
      <c r="E404" s="750"/>
      <c r="F404" s="751"/>
    </row>
    <row r="405" spans="2:6" s="201" customFormat="1">
      <c r="B405" s="206">
        <v>40778</v>
      </c>
      <c r="C405" s="208">
        <v>0.72638199999999997</v>
      </c>
      <c r="D405" s="209">
        <v>0.45872186208045002</v>
      </c>
      <c r="E405" s="750"/>
      <c r="F405" s="751"/>
    </row>
    <row r="406" spans="2:6" s="201" customFormat="1">
      <c r="B406" s="206">
        <v>40779</v>
      </c>
      <c r="C406" s="208">
        <v>0.88235300000000005</v>
      </c>
      <c r="D406" s="209">
        <v>1.2113742246721473</v>
      </c>
      <c r="E406" s="750"/>
      <c r="F406" s="751"/>
    </row>
    <row r="407" spans="2:6" s="201" customFormat="1">
      <c r="B407" s="206">
        <v>40780</v>
      </c>
      <c r="C407" s="208">
        <v>1.8127260000000001</v>
      </c>
      <c r="D407" s="209">
        <v>1.583747269689094</v>
      </c>
      <c r="E407" s="750"/>
      <c r="F407" s="751"/>
    </row>
    <row r="408" spans="2:6" s="201" customFormat="1">
      <c r="B408" s="206">
        <v>40781</v>
      </c>
      <c r="C408" s="208">
        <v>1.588605</v>
      </c>
      <c r="D408" s="209">
        <v>0.81846478717527427</v>
      </c>
      <c r="E408" s="750"/>
      <c r="F408" s="751"/>
    </row>
    <row r="409" spans="2:6" s="201" customFormat="1">
      <c r="B409" s="206">
        <v>40782</v>
      </c>
      <c r="C409" s="208">
        <v>0.41857800000000001</v>
      </c>
      <c r="D409" s="209">
        <v>0.23294832906587065</v>
      </c>
      <c r="E409" s="750"/>
      <c r="F409" s="751"/>
    </row>
    <row r="410" spans="2:6" s="201" customFormat="1">
      <c r="B410" s="206">
        <v>40786</v>
      </c>
      <c r="C410" s="208">
        <v>0.51659200000000005</v>
      </c>
      <c r="D410" s="209">
        <v>0.40772850993287585</v>
      </c>
      <c r="E410" s="750"/>
      <c r="F410" s="751"/>
    </row>
    <row r="411" spans="2:6" s="201" customFormat="1">
      <c r="B411" s="206">
        <v>40787</v>
      </c>
      <c r="C411" s="208">
        <v>0.49660900000000002</v>
      </c>
      <c r="D411" s="209">
        <v>0.40719491883479902</v>
      </c>
      <c r="E411" s="750"/>
      <c r="F411" s="751"/>
    </row>
    <row r="412" spans="2:6" s="201" customFormat="1">
      <c r="B412" s="206">
        <v>40788</v>
      </c>
      <c r="C412" s="208">
        <v>0.34204200000000001</v>
      </c>
      <c r="D412" s="209">
        <v>0.11937526129539754</v>
      </c>
      <c r="E412" s="750"/>
      <c r="F412" s="751"/>
    </row>
    <row r="413" spans="2:6" s="201" customFormat="1">
      <c r="B413" s="206">
        <v>40791</v>
      </c>
      <c r="C413" s="208">
        <v>0.262214</v>
      </c>
      <c r="D413" s="209">
        <v>0.1304333672882424</v>
      </c>
      <c r="E413" s="750"/>
      <c r="F413" s="751"/>
    </row>
    <row r="414" spans="2:6" s="201" customFormat="1">
      <c r="B414" s="206">
        <v>40792</v>
      </c>
      <c r="C414" s="208">
        <v>0.25</v>
      </c>
      <c r="D414" s="209">
        <v>0.12986404231662219</v>
      </c>
      <c r="E414" s="750"/>
      <c r="F414" s="751"/>
    </row>
    <row r="415" spans="2:6" s="201" customFormat="1">
      <c r="B415" s="206">
        <v>40793</v>
      </c>
      <c r="C415" s="208">
        <v>0.31736199999999998</v>
      </c>
      <c r="D415" s="209">
        <v>0.20017008438475917</v>
      </c>
      <c r="E415" s="750"/>
      <c r="F415" s="751"/>
    </row>
    <row r="416" spans="2:6" s="201" customFormat="1">
      <c r="B416" s="206">
        <v>40794</v>
      </c>
      <c r="C416" s="208">
        <v>0.43076900000000001</v>
      </c>
      <c r="D416" s="209">
        <v>0.27258278254147111</v>
      </c>
      <c r="E416" s="750"/>
      <c r="F416" s="751"/>
    </row>
    <row r="417" spans="2:6" s="201" customFormat="1">
      <c r="B417" s="206">
        <v>40795</v>
      </c>
      <c r="C417" s="208">
        <v>0.38696999999999998</v>
      </c>
      <c r="D417" s="209">
        <v>0.11683904540347761</v>
      </c>
      <c r="E417" s="750"/>
      <c r="F417" s="751"/>
    </row>
    <row r="418" spans="2:6" s="201" customFormat="1">
      <c r="B418" s="206">
        <v>40798</v>
      </c>
      <c r="C418" s="208">
        <v>0.272455</v>
      </c>
      <c r="D418" s="209">
        <v>0.12884669343381622</v>
      </c>
      <c r="E418" s="750"/>
      <c r="F418" s="751"/>
    </row>
    <row r="419" spans="2:6" s="201" customFormat="1">
      <c r="B419" s="206">
        <v>40799</v>
      </c>
      <c r="C419" s="208">
        <v>0.38930300000000001</v>
      </c>
      <c r="D419" s="209">
        <v>0.12801500291329909</v>
      </c>
      <c r="E419" s="750"/>
      <c r="F419" s="751"/>
    </row>
    <row r="420" spans="2:6" s="201" customFormat="1">
      <c r="B420" s="206">
        <v>40800</v>
      </c>
      <c r="C420" s="208">
        <v>0.26637899999999998</v>
      </c>
      <c r="D420" s="209">
        <v>0.1404446403046494</v>
      </c>
      <c r="E420" s="750"/>
      <c r="F420" s="751"/>
    </row>
    <row r="421" spans="2:6" s="201" customFormat="1">
      <c r="B421" s="206">
        <v>40801</v>
      </c>
      <c r="C421" s="208">
        <v>0.32995400000000003</v>
      </c>
      <c r="D421" s="209">
        <v>0.11453319928989385</v>
      </c>
      <c r="E421" s="750"/>
      <c r="F421" s="751"/>
    </row>
    <row r="422" spans="2:6" s="201" customFormat="1">
      <c r="B422" s="206">
        <v>40802</v>
      </c>
      <c r="C422" s="208">
        <v>0.26312999999999998</v>
      </c>
      <c r="D422" s="209">
        <v>8.260496044404729E-2</v>
      </c>
      <c r="E422" s="750"/>
      <c r="F422" s="751"/>
    </row>
    <row r="423" spans="2:6" s="201" customFormat="1">
      <c r="B423" s="206">
        <v>40805</v>
      </c>
      <c r="C423" s="208">
        <v>0.26028400000000002</v>
      </c>
      <c r="D423" s="209">
        <v>9.4435017373663027E-2</v>
      </c>
      <c r="E423" s="750"/>
      <c r="F423" s="751"/>
    </row>
    <row r="424" spans="2:6" s="201" customFormat="1">
      <c r="B424" s="206">
        <v>40806</v>
      </c>
      <c r="C424" s="208">
        <v>0.42480800000000002</v>
      </c>
      <c r="D424" s="209">
        <v>0.13297546224969833</v>
      </c>
      <c r="E424" s="750"/>
      <c r="F424" s="751"/>
    </row>
    <row r="425" spans="2:6" s="201" customFormat="1">
      <c r="B425" s="206">
        <v>40807</v>
      </c>
      <c r="C425" s="208">
        <v>0.31357600000000002</v>
      </c>
      <c r="D425" s="209">
        <v>0.10683830000609987</v>
      </c>
      <c r="E425" s="750"/>
      <c r="F425" s="751"/>
    </row>
    <row r="426" spans="2:6" s="201" customFormat="1">
      <c r="B426" s="206">
        <v>40808</v>
      </c>
      <c r="C426" s="208">
        <v>0.20691100000000001</v>
      </c>
      <c r="D426" s="209">
        <v>0.37142961000807495</v>
      </c>
      <c r="E426" s="750"/>
      <c r="F426" s="751"/>
    </row>
    <row r="427" spans="2:6" s="201" customFormat="1">
      <c r="B427" s="206">
        <v>40809</v>
      </c>
      <c r="C427" s="208">
        <v>1.2233350000000001</v>
      </c>
      <c r="D427" s="209">
        <v>1.4544774115614951</v>
      </c>
      <c r="E427" s="750"/>
      <c r="F427" s="751"/>
    </row>
    <row r="428" spans="2:6" s="201" customFormat="1">
      <c r="B428" s="206">
        <v>40812</v>
      </c>
      <c r="C428" s="208">
        <v>2.6731919999999998</v>
      </c>
      <c r="D428" s="209">
        <v>2.563295174924995</v>
      </c>
      <c r="E428" s="750"/>
      <c r="F428" s="751"/>
    </row>
    <row r="429" spans="2:6" s="201" customFormat="1">
      <c r="B429" s="206">
        <v>40813</v>
      </c>
      <c r="C429" s="208">
        <v>2.6594139999999999</v>
      </c>
      <c r="D429" s="209">
        <v>1.6679718116053985</v>
      </c>
      <c r="E429" s="750"/>
      <c r="F429" s="751"/>
    </row>
    <row r="430" spans="2:6" s="201" customFormat="1">
      <c r="B430" s="206">
        <v>40814</v>
      </c>
      <c r="C430" s="208">
        <v>1.6381429999999999</v>
      </c>
      <c r="D430" s="209">
        <v>0.44020447618056419</v>
      </c>
      <c r="E430" s="750"/>
      <c r="F430" s="751"/>
    </row>
    <row r="431" spans="2:6" s="201" customFormat="1">
      <c r="B431" s="206">
        <v>40815</v>
      </c>
      <c r="C431" s="208">
        <v>0.28137499999999999</v>
      </c>
      <c r="D431" s="209">
        <v>0.11909073212921621</v>
      </c>
      <c r="E431" s="750"/>
      <c r="F431" s="751"/>
    </row>
    <row r="432" spans="2:6" s="201" customFormat="1">
      <c r="B432" s="206">
        <v>40816</v>
      </c>
      <c r="C432" s="208">
        <v>0.26116499999999998</v>
      </c>
      <c r="D432" s="209">
        <v>0.4437835296123761</v>
      </c>
      <c r="E432" s="750"/>
      <c r="F432" s="751"/>
    </row>
    <row r="433" spans="2:6" s="201" customFormat="1">
      <c r="B433" s="206">
        <v>40819</v>
      </c>
      <c r="C433" s="208">
        <v>0.82750100000000004</v>
      </c>
      <c r="D433" s="209">
        <v>0.74821659931325535</v>
      </c>
      <c r="E433" s="750"/>
      <c r="F433" s="751"/>
    </row>
    <row r="434" spans="2:6" s="201" customFormat="1">
      <c r="B434" s="206">
        <v>40820</v>
      </c>
      <c r="C434" s="208">
        <v>1.0359670000000001</v>
      </c>
      <c r="D434" s="209">
        <v>0.99985916179776446</v>
      </c>
      <c r="E434" s="750"/>
      <c r="F434" s="751"/>
    </row>
    <row r="435" spans="2:6" s="201" customFormat="1">
      <c r="B435" s="206">
        <v>40821</v>
      </c>
      <c r="C435" s="208">
        <v>1.3715269999999999</v>
      </c>
      <c r="D435" s="209">
        <v>2.6945999999999999</v>
      </c>
      <c r="E435" s="750"/>
      <c r="F435" s="751"/>
    </row>
    <row r="436" spans="2:6" s="201" customFormat="1">
      <c r="B436" s="206">
        <v>40822</v>
      </c>
      <c r="C436" s="208">
        <v>1.716567</v>
      </c>
      <c r="D436" s="209">
        <v>2.496312267822002</v>
      </c>
      <c r="E436" s="750"/>
      <c r="F436" s="751"/>
    </row>
    <row r="437" spans="2:6" s="201" customFormat="1">
      <c r="B437" s="206">
        <v>40823</v>
      </c>
      <c r="C437" s="208">
        <v>1.707301</v>
      </c>
      <c r="D437" s="209">
        <v>2.659141922962124</v>
      </c>
      <c r="E437" s="750"/>
      <c r="F437" s="751"/>
    </row>
    <row r="438" spans="2:6" s="201" customFormat="1">
      <c r="B438" s="206">
        <v>40826</v>
      </c>
      <c r="C438" s="208">
        <v>0.83509100000000003</v>
      </c>
      <c r="D438" s="209">
        <v>0.75678319873605926</v>
      </c>
      <c r="E438" s="750"/>
      <c r="F438" s="751"/>
    </row>
    <row r="439" spans="2:6" s="201" customFormat="1">
      <c r="B439" s="206">
        <v>40827</v>
      </c>
      <c r="C439" s="208">
        <v>0.79985799999999996</v>
      </c>
      <c r="D439" s="209">
        <v>0.68380257091171215</v>
      </c>
      <c r="E439" s="750"/>
      <c r="F439" s="751"/>
    </row>
    <row r="440" spans="2:6" s="201" customFormat="1">
      <c r="B440" s="206">
        <v>40828</v>
      </c>
      <c r="C440" s="208">
        <v>0.95101999999999998</v>
      </c>
      <c r="D440" s="209">
        <v>0.74282143538855983</v>
      </c>
      <c r="E440" s="750"/>
      <c r="F440" s="751"/>
    </row>
    <row r="441" spans="2:6" s="201" customFormat="1">
      <c r="B441" s="206">
        <v>40829</v>
      </c>
      <c r="C441" s="208">
        <v>0.72896000000000005</v>
      </c>
      <c r="D441" s="209">
        <v>1.7561378594694359</v>
      </c>
      <c r="E441" s="750"/>
      <c r="F441" s="751"/>
    </row>
    <row r="442" spans="2:6" s="201" customFormat="1">
      <c r="B442" s="206">
        <v>40830</v>
      </c>
      <c r="C442" s="208">
        <v>1.2880549999999999</v>
      </c>
      <c r="D442" s="209">
        <v>1.9128374312854604</v>
      </c>
      <c r="E442" s="750"/>
      <c r="F442" s="751"/>
    </row>
    <row r="443" spans="2:6" s="201" customFormat="1">
      <c r="B443" s="206">
        <v>40833</v>
      </c>
      <c r="C443" s="208">
        <v>1.474494</v>
      </c>
      <c r="D443" s="209">
        <v>1.2115289259521294</v>
      </c>
      <c r="E443" s="750"/>
      <c r="F443" s="751"/>
    </row>
    <row r="444" spans="2:6" s="201" customFormat="1">
      <c r="B444" s="206">
        <v>40834</v>
      </c>
      <c r="C444" s="208">
        <v>1.1598489999999999</v>
      </c>
      <c r="D444" s="209">
        <v>1.6206019315003279</v>
      </c>
      <c r="E444" s="750"/>
      <c r="F444" s="751"/>
    </row>
    <row r="445" spans="2:6" s="201" customFormat="1">
      <c r="B445" s="206">
        <v>40835</v>
      </c>
      <c r="C445" s="208">
        <v>0.98918399999999995</v>
      </c>
      <c r="D445" s="209">
        <v>1.7743743478081786</v>
      </c>
      <c r="E445" s="750"/>
      <c r="F445" s="751"/>
    </row>
    <row r="446" spans="2:6" s="201" customFormat="1">
      <c r="B446" s="206">
        <v>40836</v>
      </c>
      <c r="C446" s="208">
        <v>1.00749</v>
      </c>
      <c r="D446" s="209">
        <v>0.71008875705827235</v>
      </c>
      <c r="E446" s="750"/>
      <c r="F446" s="751"/>
    </row>
    <row r="447" spans="2:6" s="201" customFormat="1">
      <c r="B447" s="206">
        <v>40837</v>
      </c>
      <c r="C447" s="208">
        <v>0.36812600000000001</v>
      </c>
      <c r="D447" s="209">
        <v>0.39</v>
      </c>
      <c r="E447" s="750"/>
      <c r="F447" s="751"/>
    </row>
    <row r="448" spans="2:6" s="201" customFormat="1">
      <c r="B448" s="206">
        <v>40840</v>
      </c>
      <c r="C448" s="208">
        <v>0.78704700000000005</v>
      </c>
      <c r="D448" s="209">
        <v>0.33700668886440666</v>
      </c>
      <c r="E448" s="750"/>
      <c r="F448" s="751"/>
    </row>
    <row r="449" spans="2:6" s="201" customFormat="1">
      <c r="B449" s="206">
        <v>40841</v>
      </c>
      <c r="C449" s="208">
        <v>0.70241399999999998</v>
      </c>
      <c r="D449" s="209">
        <v>0.11654535194519174</v>
      </c>
      <c r="E449" s="750"/>
      <c r="F449" s="751"/>
    </row>
    <row r="450" spans="2:6" s="201" customFormat="1">
      <c r="B450" s="206">
        <v>40842</v>
      </c>
      <c r="C450" s="208">
        <v>0.48925800000000003</v>
      </c>
      <c r="D450" s="209">
        <v>0.11851994866394133</v>
      </c>
      <c r="E450" s="750"/>
      <c r="F450" s="751"/>
    </row>
    <row r="451" spans="2:6" s="201" customFormat="1">
      <c r="B451" s="206">
        <v>40843</v>
      </c>
      <c r="C451" s="208">
        <v>0.94566600000000001</v>
      </c>
      <c r="D451" s="209">
        <v>0.6685424939896476</v>
      </c>
      <c r="E451" s="750"/>
      <c r="F451" s="751"/>
    </row>
    <row r="452" spans="2:6" s="201" customFormat="1">
      <c r="B452" s="206">
        <v>40844</v>
      </c>
      <c r="C452" s="208">
        <v>0.3</v>
      </c>
      <c r="D452" s="209">
        <v>8.0523940382130496E-2</v>
      </c>
      <c r="E452" s="750"/>
      <c r="F452" s="751"/>
    </row>
    <row r="453" spans="2:6" s="201" customFormat="1">
      <c r="B453" s="206">
        <v>40847</v>
      </c>
      <c r="C453" s="208">
        <v>0.30512800000000001</v>
      </c>
      <c r="D453" s="209">
        <v>0.24832543162666149</v>
      </c>
      <c r="E453" s="750"/>
      <c r="F453" s="751"/>
    </row>
    <row r="454" spans="2:6" s="201" customFormat="1">
      <c r="B454" s="206">
        <v>40848</v>
      </c>
      <c r="C454" s="208">
        <v>0.217199</v>
      </c>
      <c r="D454" s="209">
        <v>0.1526780019235843</v>
      </c>
      <c r="E454" s="750"/>
      <c r="F454" s="751"/>
    </row>
    <row r="455" spans="2:6" s="201" customFormat="1">
      <c r="B455" s="206">
        <v>40849</v>
      </c>
      <c r="C455" s="208">
        <v>0.258384</v>
      </c>
      <c r="D455" s="209">
        <v>0.12404295498304008</v>
      </c>
      <c r="E455" s="750"/>
      <c r="F455" s="751"/>
    </row>
    <row r="456" spans="2:6" s="201" customFormat="1">
      <c r="B456" s="206">
        <v>40850</v>
      </c>
      <c r="C456" s="208">
        <v>0.246499</v>
      </c>
      <c r="D456" s="209">
        <v>0.18977387492618697</v>
      </c>
      <c r="E456" s="750"/>
      <c r="F456" s="751"/>
    </row>
    <row r="457" spans="2:6" s="201" customFormat="1">
      <c r="B457" s="206">
        <v>40851</v>
      </c>
      <c r="C457" s="208">
        <v>0.169626</v>
      </c>
      <c r="D457" s="209">
        <v>9.675023221681589E-2</v>
      </c>
      <c r="E457" s="750"/>
      <c r="F457" s="751"/>
    </row>
    <row r="458" spans="2:6" s="201" customFormat="1">
      <c r="B458" s="206">
        <v>40854</v>
      </c>
      <c r="C458" s="208">
        <v>0.145066</v>
      </c>
      <c r="D458" s="209">
        <v>5.1114153995359943E-2</v>
      </c>
      <c r="E458" s="750"/>
      <c r="F458" s="751"/>
    </row>
    <row r="459" spans="2:6" s="201" customFormat="1">
      <c r="B459" s="206">
        <v>40855</v>
      </c>
      <c r="C459" s="208">
        <v>0.13120100000000001</v>
      </c>
      <c r="D459" s="209">
        <v>9.8106464105364666E-2</v>
      </c>
      <c r="E459" s="750"/>
      <c r="F459" s="751"/>
    </row>
    <row r="460" spans="2:6" s="201" customFormat="1">
      <c r="B460" s="206">
        <v>40856</v>
      </c>
      <c r="C460" s="208">
        <v>0.134182</v>
      </c>
      <c r="D460" s="209">
        <v>9.4013075083997907E-2</v>
      </c>
      <c r="E460" s="750"/>
      <c r="F460" s="751"/>
    </row>
    <row r="461" spans="2:6" s="201" customFormat="1">
      <c r="B461" s="206">
        <v>40857</v>
      </c>
      <c r="C461" s="208">
        <v>0.13606799999999999</v>
      </c>
      <c r="D461" s="209">
        <v>0.16820402924476821</v>
      </c>
      <c r="E461" s="750"/>
      <c r="F461" s="751"/>
    </row>
    <row r="462" spans="2:6" s="201" customFormat="1">
      <c r="B462" s="206">
        <v>40858</v>
      </c>
      <c r="C462" s="208">
        <v>0.17386099999999999</v>
      </c>
      <c r="D462" s="209">
        <v>6.9788545098876345E-2</v>
      </c>
      <c r="E462" s="750"/>
      <c r="F462" s="751"/>
    </row>
    <row r="463" spans="2:6" s="201" customFormat="1">
      <c r="B463" s="206">
        <v>40861</v>
      </c>
      <c r="C463" s="208">
        <v>0.116713</v>
      </c>
      <c r="D463" s="209">
        <v>5.7901220137695567E-2</v>
      </c>
      <c r="E463" s="750"/>
      <c r="F463" s="751"/>
    </row>
    <row r="464" spans="2:6" s="201" customFormat="1">
      <c r="B464" s="206">
        <v>40862</v>
      </c>
      <c r="C464" s="208">
        <v>0.136632</v>
      </c>
      <c r="D464" s="209">
        <v>0.10287405207168004</v>
      </c>
      <c r="E464" s="750"/>
      <c r="F464" s="751"/>
    </row>
    <row r="465" spans="2:6" s="201" customFormat="1">
      <c r="B465" s="206">
        <v>40863</v>
      </c>
      <c r="C465" s="208">
        <v>0.120115</v>
      </c>
      <c r="D465" s="209">
        <v>9.4445611285833328E-2</v>
      </c>
      <c r="E465" s="750"/>
      <c r="F465" s="751"/>
    </row>
    <row r="466" spans="2:6" s="201" customFormat="1">
      <c r="B466" s="206">
        <v>40864</v>
      </c>
      <c r="C466" s="208">
        <v>0.124822</v>
      </c>
      <c r="D466" s="209">
        <v>8.5321761858310544E-2</v>
      </c>
      <c r="E466" s="750"/>
      <c r="F466" s="751"/>
    </row>
    <row r="467" spans="2:6" s="201" customFormat="1">
      <c r="B467" s="206">
        <v>40865</v>
      </c>
      <c r="C467" s="208">
        <v>0.124014</v>
      </c>
      <c r="D467" s="209">
        <v>0.11900928281186916</v>
      </c>
      <c r="E467" s="750"/>
      <c r="F467" s="751"/>
    </row>
    <row r="468" spans="2:6" s="201" customFormat="1">
      <c r="B468" s="206">
        <v>40868</v>
      </c>
      <c r="C468" s="208">
        <v>0.135742</v>
      </c>
      <c r="D468" s="209">
        <v>0.11122194872502048</v>
      </c>
      <c r="E468" s="750"/>
      <c r="F468" s="751"/>
    </row>
    <row r="469" spans="2:6" s="201" customFormat="1">
      <c r="B469" s="206">
        <v>40869</v>
      </c>
      <c r="C469" s="208">
        <v>0.145507</v>
      </c>
      <c r="D469" s="209">
        <v>1.2833491439819804</v>
      </c>
      <c r="E469" s="750"/>
      <c r="F469" s="751"/>
    </row>
    <row r="470" spans="2:6" s="201" customFormat="1">
      <c r="B470" s="206">
        <v>40870</v>
      </c>
      <c r="C470" s="208">
        <v>0.50008699999999995</v>
      </c>
      <c r="D470" s="209">
        <v>1.3196482577073734</v>
      </c>
      <c r="E470" s="750"/>
      <c r="F470" s="751"/>
    </row>
    <row r="471" spans="2:6" s="201" customFormat="1">
      <c r="B471" s="206">
        <v>40871</v>
      </c>
      <c r="C471" s="208">
        <v>3.3314339999999998</v>
      </c>
      <c r="D471" s="209">
        <v>6.8658269766507889</v>
      </c>
      <c r="E471" s="750"/>
      <c r="F471" s="751"/>
    </row>
    <row r="472" spans="2:6" s="201" customFormat="1">
      <c r="B472" s="206">
        <v>40872</v>
      </c>
      <c r="C472" s="208">
        <v>3.4843459999999999</v>
      </c>
      <c r="D472" s="209">
        <v>5.9406108971126752</v>
      </c>
      <c r="E472" s="750"/>
      <c r="F472" s="751"/>
    </row>
    <row r="473" spans="2:6" s="201" customFormat="1">
      <c r="B473" s="206">
        <v>40875</v>
      </c>
      <c r="C473" s="208">
        <v>1.0496049999999999</v>
      </c>
      <c r="D473" s="209">
        <v>3.5299471592945069</v>
      </c>
      <c r="E473" s="750"/>
      <c r="F473" s="751"/>
    </row>
    <row r="474" spans="2:6" s="201" customFormat="1">
      <c r="B474" s="206">
        <v>40876</v>
      </c>
      <c r="C474" s="208">
        <v>0.339173</v>
      </c>
      <c r="D474" s="209">
        <v>0.9925972236539562</v>
      </c>
      <c r="E474" s="750"/>
      <c r="F474" s="751"/>
    </row>
    <row r="475" spans="2:6" s="201" customFormat="1">
      <c r="B475" s="206">
        <v>40877</v>
      </c>
      <c r="C475" s="208">
        <v>0.16035199999999999</v>
      </c>
      <c r="D475" s="209">
        <v>9.8654326454068422E-2</v>
      </c>
      <c r="E475" s="750"/>
      <c r="F475" s="751"/>
    </row>
    <row r="476" spans="2:6" s="201" customFormat="1">
      <c r="B476" s="206">
        <v>40878.634444444448</v>
      </c>
      <c r="C476" s="208">
        <v>0.17202799999999999</v>
      </c>
      <c r="D476" s="209">
        <v>0.103766</v>
      </c>
      <c r="E476" s="750"/>
      <c r="F476" s="751"/>
    </row>
    <row r="477" spans="2:6" s="201" customFormat="1">
      <c r="B477" s="206">
        <v>40879.707754629628</v>
      </c>
      <c r="C477" s="208">
        <v>0.13292599999999999</v>
      </c>
      <c r="D477" s="209">
        <v>8.5421999999999998E-2</v>
      </c>
      <c r="E477" s="750"/>
      <c r="F477" s="751"/>
    </row>
    <row r="478" spans="2:6" s="201" customFormat="1">
      <c r="B478" s="206">
        <v>40882.647418981483</v>
      </c>
      <c r="C478" s="208">
        <v>0.14154700000000001</v>
      </c>
      <c r="D478" s="209">
        <v>8.7945999999999996E-2</v>
      </c>
      <c r="E478" s="750"/>
      <c r="F478" s="751"/>
    </row>
    <row r="479" spans="2:6" s="201" customFormat="1">
      <c r="B479" s="206">
        <v>40883.681608796294</v>
      </c>
      <c r="C479" s="208">
        <v>0.128411</v>
      </c>
      <c r="D479" s="209">
        <v>9.2310000000000003E-2</v>
      </c>
      <c r="E479" s="750"/>
      <c r="F479" s="751"/>
    </row>
    <row r="480" spans="2:6" s="201" customFormat="1">
      <c r="B480" s="206">
        <v>40884.707638888889</v>
      </c>
      <c r="C480" s="208">
        <v>0.11597399999999999</v>
      </c>
      <c r="D480" s="209">
        <v>7.0240999999999998E-2</v>
      </c>
      <c r="E480" s="750"/>
      <c r="F480" s="751"/>
    </row>
    <row r="481" spans="2:6" s="201" customFormat="1">
      <c r="B481" s="206">
        <v>40885.669189814813</v>
      </c>
      <c r="C481" s="208">
        <v>0.122089</v>
      </c>
      <c r="D481" s="209">
        <v>4.2705E-2</v>
      </c>
      <c r="E481" s="750"/>
      <c r="F481" s="751"/>
    </row>
    <row r="482" spans="2:6" s="201" customFormat="1">
      <c r="B482" s="206">
        <v>40886.707650462966</v>
      </c>
      <c r="C482" s="208">
        <v>0.139461</v>
      </c>
      <c r="D482" s="209">
        <v>2.7931999999999998E-2</v>
      </c>
      <c r="E482" s="750"/>
      <c r="F482" s="751"/>
    </row>
    <row r="483" spans="2:6" s="201" customFormat="1">
      <c r="B483" s="206">
        <v>40889.677557870367</v>
      </c>
      <c r="C483" s="208">
        <v>0.104528</v>
      </c>
      <c r="D483" s="209">
        <v>0.106382</v>
      </c>
      <c r="E483" s="750"/>
      <c r="F483" s="751"/>
    </row>
    <row r="484" spans="2:6" s="201" customFormat="1">
      <c r="B484" s="206">
        <v>40890.681076388886</v>
      </c>
      <c r="C484" s="208">
        <v>0.11572200000000001</v>
      </c>
      <c r="D484" s="209">
        <v>6.0227000000000003E-2</v>
      </c>
      <c r="E484" s="750"/>
      <c r="F484" s="751"/>
    </row>
    <row r="485" spans="2:6" s="201" customFormat="1">
      <c r="B485" s="206">
        <v>40891.695787037039</v>
      </c>
      <c r="C485" s="208">
        <v>0.411663</v>
      </c>
      <c r="D485" s="209">
        <v>0.54730800000000002</v>
      </c>
      <c r="E485" s="750"/>
      <c r="F485" s="751"/>
    </row>
    <row r="486" spans="2:6" s="201" customFormat="1">
      <c r="B486" s="206">
        <v>40892.70752314815</v>
      </c>
      <c r="C486" s="208">
        <v>0.18218200000000001</v>
      </c>
      <c r="D486" s="209">
        <v>0.126802</v>
      </c>
      <c r="E486" s="750"/>
      <c r="F486" s="751"/>
    </row>
    <row r="487" spans="2:6" s="201" customFormat="1">
      <c r="B487" s="206">
        <v>40897.707766203705</v>
      </c>
      <c r="C487" s="208">
        <v>0.14554</v>
      </c>
      <c r="D487" s="209">
        <v>0.14825199999999999</v>
      </c>
      <c r="E487" s="750"/>
      <c r="F487" s="751"/>
    </row>
    <row r="488" spans="2:6" s="201" customFormat="1">
      <c r="B488" s="206">
        <v>40898.707650462966</v>
      </c>
      <c r="C488" s="208">
        <v>0.20649500000000001</v>
      </c>
      <c r="D488" s="209">
        <v>0.19415099999999999</v>
      </c>
      <c r="E488" s="750"/>
      <c r="F488" s="751"/>
    </row>
    <row r="489" spans="2:6" s="201" customFormat="1">
      <c r="B489" s="206">
        <v>40899.668692129628</v>
      </c>
      <c r="C489" s="208">
        <v>0.85932699999999995</v>
      </c>
      <c r="D489" s="209">
        <v>0.44838099999999997</v>
      </c>
      <c r="E489" s="750"/>
      <c r="F489" s="751"/>
    </row>
    <row r="490" spans="2:6" s="201" customFormat="1">
      <c r="B490" s="206">
        <v>40900.692395833335</v>
      </c>
      <c r="C490" s="208">
        <v>0.97626599999999997</v>
      </c>
      <c r="D490" s="209">
        <v>0.30158299999999999</v>
      </c>
      <c r="E490" s="750"/>
      <c r="F490" s="751"/>
    </row>
    <row r="491" spans="2:6" s="201" customFormat="1">
      <c r="B491" s="206">
        <v>40903.707638888889</v>
      </c>
      <c r="C491" s="208">
        <v>1.0495049999999999</v>
      </c>
      <c r="D491" s="209">
        <v>0.136851</v>
      </c>
      <c r="E491" s="750"/>
      <c r="F491" s="751"/>
    </row>
    <row r="492" spans="2:6" s="201" customFormat="1">
      <c r="B492" s="206">
        <v>40904.707650462966</v>
      </c>
      <c r="C492" s="208">
        <v>1.0439879999999999</v>
      </c>
      <c r="D492" s="209">
        <v>3.2689999999999997E-2</v>
      </c>
      <c r="E492" s="750"/>
      <c r="F492" s="751"/>
    </row>
    <row r="493" spans="2:6" s="201" customFormat="1">
      <c r="B493" s="206">
        <v>40905.707870370374</v>
      </c>
      <c r="C493" s="208">
        <v>1.5114300000000001</v>
      </c>
      <c r="D493" s="209">
        <v>1.079375</v>
      </c>
      <c r="E493" s="750"/>
      <c r="F493" s="751"/>
    </row>
    <row r="494" spans="2:6" s="201" customFormat="1">
      <c r="B494" s="206">
        <v>40906.707662037035</v>
      </c>
      <c r="C494" s="208">
        <v>0.74707599999999996</v>
      </c>
      <c r="D494" s="209">
        <v>1.2100850000000001</v>
      </c>
      <c r="E494" s="750"/>
      <c r="F494" s="751"/>
    </row>
    <row r="495" spans="2:6" s="201" customFormat="1" ht="13.5" thickBot="1">
      <c r="B495" s="206">
        <v>40907.707881944443</v>
      </c>
      <c r="C495" s="208">
        <v>1.0932299999999999</v>
      </c>
      <c r="D495" s="209">
        <v>0.94359499999999996</v>
      </c>
      <c r="E495" s="750"/>
      <c r="F495" s="752"/>
    </row>
    <row r="496" spans="2:6" s="201" customFormat="1">
      <c r="B496" s="206">
        <v>40912.707638888889</v>
      </c>
      <c r="C496" s="209">
        <v>0.26575500000000002</v>
      </c>
      <c r="D496" s="209">
        <v>0.34898200000000001</v>
      </c>
    </row>
    <row r="497" spans="2:4" s="201" customFormat="1">
      <c r="B497" s="206">
        <v>40913.707638888889</v>
      </c>
      <c r="C497" s="209">
        <v>0.17246700000000001</v>
      </c>
      <c r="D497" s="209">
        <v>8.6222999999999994E-2</v>
      </c>
    </row>
    <row r="498" spans="2:4" s="201" customFormat="1">
      <c r="B498" s="206">
        <v>40914.707638888889</v>
      </c>
      <c r="C498" s="209">
        <v>0.16025300000000001</v>
      </c>
      <c r="D498" s="209">
        <v>8.7176000000000003E-2</v>
      </c>
    </row>
    <row r="499" spans="2:4" s="201" customFormat="1">
      <c r="B499" s="206">
        <v>40917.691666666666</v>
      </c>
      <c r="C499" s="209">
        <v>0.14652799999999999</v>
      </c>
      <c r="D499" s="209">
        <v>5.9365000000000001E-2</v>
      </c>
    </row>
    <row r="500" spans="2:4" s="201" customFormat="1">
      <c r="B500" s="206">
        <v>40918.707638888889</v>
      </c>
      <c r="C500" s="209">
        <v>0.13663400000000001</v>
      </c>
      <c r="D500" s="209">
        <v>6.6822999999999994E-2</v>
      </c>
    </row>
    <row r="501" spans="2:4" s="201" customFormat="1">
      <c r="B501" s="206">
        <v>40919.695138888892</v>
      </c>
      <c r="C501" s="209">
        <v>0.133516</v>
      </c>
      <c r="D501" s="209">
        <v>6.3532000000000005E-2</v>
      </c>
    </row>
    <row r="502" spans="2:4" s="201" customFormat="1">
      <c r="B502" s="206">
        <v>40920.707638888889</v>
      </c>
      <c r="C502" s="209">
        <v>0.19364400000000001</v>
      </c>
      <c r="D502" s="209">
        <v>5.5959000000000002E-2</v>
      </c>
    </row>
    <row r="503" spans="2:4" s="201" customFormat="1">
      <c r="B503" s="206">
        <v>40921.707638888889</v>
      </c>
      <c r="C503" s="209">
        <v>0.190275</v>
      </c>
      <c r="D503" s="209">
        <v>4.6545000000000003E-2</v>
      </c>
    </row>
    <row r="504" spans="2:4" s="201" customFormat="1">
      <c r="B504" s="206">
        <v>40924.707638888889</v>
      </c>
      <c r="C504" s="209">
        <v>0.276781</v>
      </c>
      <c r="D504" s="209">
        <v>8.7503999999999998E-2</v>
      </c>
    </row>
    <row r="505" spans="2:4" s="201" customFormat="1">
      <c r="B505" s="206">
        <v>40925.707638888889</v>
      </c>
      <c r="C505" s="209">
        <v>0.30375000000000002</v>
      </c>
      <c r="D505" s="209">
        <v>0.13587399999999999</v>
      </c>
    </row>
    <row r="506" spans="2:4" s="201" customFormat="1">
      <c r="B506" s="206">
        <v>40926.707638888889</v>
      </c>
      <c r="C506" s="209">
        <v>0.20400299999999999</v>
      </c>
      <c r="D506" s="209">
        <v>9.6811999999999995E-2</v>
      </c>
    </row>
    <row r="507" spans="2:4" s="201" customFormat="1">
      <c r="B507" s="206">
        <v>40927.707638888889</v>
      </c>
      <c r="C507" s="209">
        <v>0.19448599999999999</v>
      </c>
      <c r="D507" s="209">
        <v>7.8784000000000007E-2</v>
      </c>
    </row>
    <row r="508" spans="2:4" s="201" customFormat="1">
      <c r="B508" s="206">
        <v>40928.707638888889</v>
      </c>
      <c r="C508" s="209">
        <v>0.19620499999999999</v>
      </c>
      <c r="D508" s="209">
        <v>7.3072999999999999E-2</v>
      </c>
    </row>
    <row r="509" spans="2:4" s="201" customFormat="1">
      <c r="B509" s="206">
        <v>40931.707638888889</v>
      </c>
      <c r="C509" s="209">
        <v>0.30408800000000002</v>
      </c>
      <c r="D509" s="209">
        <v>6.4748E-2</v>
      </c>
    </row>
    <row r="510" spans="2:4" s="201" customFormat="1">
      <c r="B510" s="206">
        <v>40932.707638888889</v>
      </c>
      <c r="C510" s="209">
        <v>1</v>
      </c>
      <c r="D510" s="209">
        <v>5.6023999999999997E-2</v>
      </c>
    </row>
    <row r="511" spans="2:4" s="201" customFormat="1">
      <c r="B511" s="206">
        <v>40933.707638888889</v>
      </c>
      <c r="C511" s="209">
        <v>0.85289400000000004</v>
      </c>
      <c r="D511" s="209">
        <v>5.7827000000000003E-2</v>
      </c>
    </row>
    <row r="512" spans="2:4" s="201" customFormat="1">
      <c r="B512" s="206">
        <v>40934.707638888889</v>
      </c>
      <c r="C512" s="209">
        <v>0.61691499999999999</v>
      </c>
      <c r="D512" s="209">
        <v>4.7847000000000001E-2</v>
      </c>
    </row>
    <row r="513" spans="2:4" s="201" customFormat="1">
      <c r="B513" s="206">
        <v>40935.707638888889</v>
      </c>
      <c r="C513" s="209">
        <v>0.31247999999999998</v>
      </c>
      <c r="D513" s="209">
        <v>0.42263800000000001</v>
      </c>
    </row>
    <row r="514" spans="2:4" s="201" customFormat="1">
      <c r="B514" s="206">
        <v>40938.685416666667</v>
      </c>
      <c r="C514" s="209">
        <v>0.22555900000000001</v>
      </c>
      <c r="D514" s="209">
        <v>0.123858</v>
      </c>
    </row>
    <row r="515" spans="2:4" s="201" customFormat="1">
      <c r="B515" s="206">
        <v>40939.707638888889</v>
      </c>
      <c r="C515" s="209">
        <v>0.31653300000000001</v>
      </c>
      <c r="D515" s="209">
        <v>9.2945E-2</v>
      </c>
    </row>
    <row r="516" spans="2:4" s="201" customFormat="1">
      <c r="B516" s="206">
        <v>40940</v>
      </c>
      <c r="C516" s="209">
        <v>0.65323380225015937</v>
      </c>
      <c r="D516" s="209">
        <v>0.119908</v>
      </c>
    </row>
    <row r="517" spans="2:4" s="201" customFormat="1">
      <c r="B517" s="206">
        <v>40941</v>
      </c>
      <c r="C517" s="209">
        <v>0.2407572548556173</v>
      </c>
      <c r="D517" s="209">
        <v>0.12617799999999998</v>
      </c>
    </row>
    <row r="518" spans="2:4" s="201" customFormat="1">
      <c r="B518" s="206">
        <v>40942</v>
      </c>
      <c r="C518" s="209">
        <v>0.15816731915810367</v>
      </c>
      <c r="D518" s="209">
        <v>4.8330999999999999E-2</v>
      </c>
    </row>
    <row r="519" spans="2:4" s="201" customFormat="1">
      <c r="B519" s="206">
        <v>40945</v>
      </c>
      <c r="C519" s="209">
        <v>0.28588121920502718</v>
      </c>
      <c r="D519" s="209">
        <v>8.1541108935532541E-2</v>
      </c>
    </row>
    <row r="520" spans="2:4" s="201" customFormat="1">
      <c r="B520" s="206">
        <v>40946</v>
      </c>
      <c r="C520" s="209">
        <v>0.26333794688826656</v>
      </c>
      <c r="D520" s="209">
        <v>8.035663057569184E-2</v>
      </c>
    </row>
    <row r="521" spans="2:4" s="201" customFormat="1">
      <c r="B521" s="206">
        <v>40947</v>
      </c>
      <c r="C521" s="209">
        <v>0.31407523416297123</v>
      </c>
      <c r="D521" s="209">
        <v>0.16716106417064933</v>
      </c>
    </row>
    <row r="522" spans="2:4" s="201" customFormat="1">
      <c r="B522" s="206">
        <v>40948</v>
      </c>
      <c r="C522" s="209">
        <v>0.30653235823724095</v>
      </c>
      <c r="D522" s="209">
        <v>0.1032562572132935</v>
      </c>
    </row>
    <row r="523" spans="2:4" s="201" customFormat="1">
      <c r="B523" s="206">
        <v>40949</v>
      </c>
      <c r="C523" s="209">
        <v>0.19204829997025605</v>
      </c>
      <c r="D523" s="209">
        <v>7.3646952253271059E-2</v>
      </c>
    </row>
    <row r="524" spans="2:4" s="201" customFormat="1">
      <c r="B524" s="206">
        <v>40952</v>
      </c>
      <c r="C524" s="209">
        <v>0.17262350677924077</v>
      </c>
      <c r="D524" s="209">
        <v>6.2059724520413813E-2</v>
      </c>
    </row>
    <row r="525" spans="2:4" s="201" customFormat="1">
      <c r="B525" s="206">
        <v>40953</v>
      </c>
      <c r="C525" s="209">
        <v>0.1832569547122527</v>
      </c>
      <c r="D525" s="209">
        <v>7.9726477371120499E-2</v>
      </c>
    </row>
    <row r="526" spans="2:4" s="201" customFormat="1">
      <c r="B526" s="206">
        <v>40954</v>
      </c>
      <c r="C526" s="209">
        <v>0.20470301452030124</v>
      </c>
      <c r="D526" s="209">
        <v>6.9702501426971541E-2</v>
      </c>
    </row>
    <row r="527" spans="2:4" s="201" customFormat="1">
      <c r="B527" s="206">
        <v>40955</v>
      </c>
      <c r="C527" s="209">
        <v>0.20841380154339428</v>
      </c>
      <c r="D527" s="209">
        <v>9.6785891778018093E-2</v>
      </c>
    </row>
    <row r="528" spans="2:4" s="201" customFormat="1">
      <c r="B528" s="206">
        <v>40956</v>
      </c>
      <c r="C528" s="209">
        <v>0.26801221599322322</v>
      </c>
      <c r="D528" s="209">
        <v>9.9750955295059437E-2</v>
      </c>
    </row>
    <row r="529" spans="2:4" s="201" customFormat="1">
      <c r="B529" s="206">
        <v>40959</v>
      </c>
      <c r="C529" s="209">
        <v>0.18098343095789074</v>
      </c>
      <c r="D529" s="209">
        <v>0.10255122051688334</v>
      </c>
    </row>
    <row r="530" spans="2:4" s="201" customFormat="1">
      <c r="B530" s="206">
        <v>40960</v>
      </c>
      <c r="C530" s="209">
        <v>0.54831983670355711</v>
      </c>
      <c r="D530" s="209">
        <v>0.14800730204509524</v>
      </c>
    </row>
    <row r="531" spans="2:4" s="201" customFormat="1">
      <c r="B531" s="206">
        <v>40961</v>
      </c>
      <c r="C531" s="209">
        <v>0.80421712103647558</v>
      </c>
      <c r="D531" s="209">
        <v>9.0660584586528953E-2</v>
      </c>
    </row>
    <row r="532" spans="2:4" s="201" customFormat="1">
      <c r="B532" s="206">
        <v>40962</v>
      </c>
      <c r="C532" s="209">
        <v>0.79445989659763472</v>
      </c>
      <c r="D532" s="209">
        <v>0.17372015848470046</v>
      </c>
    </row>
    <row r="533" spans="2:4" s="201" customFormat="1">
      <c r="B533" s="206">
        <v>40963</v>
      </c>
      <c r="C533" s="209">
        <v>0.77444249504273088</v>
      </c>
      <c r="D533" s="209">
        <v>0.32020532304116905</v>
      </c>
    </row>
    <row r="534" spans="2:4" s="201" customFormat="1">
      <c r="B534" s="206">
        <v>40966</v>
      </c>
      <c r="C534" s="209">
        <v>1.3680264919995002</v>
      </c>
      <c r="D534" s="209">
        <v>1.5285978542271064</v>
      </c>
    </row>
    <row r="535" spans="2:4" s="201" customFormat="1">
      <c r="B535" s="206">
        <v>40967</v>
      </c>
      <c r="C535" s="209">
        <v>0.24799531374672223</v>
      </c>
      <c r="D535" s="209">
        <v>0.15661764303001813</v>
      </c>
    </row>
    <row r="536" spans="2:4" s="201" customFormat="1">
      <c r="B536" s="206">
        <v>40968</v>
      </c>
      <c r="C536" s="209">
        <v>0.20438020424670628</v>
      </c>
      <c r="D536" s="209">
        <v>8.2974371690620552E-2</v>
      </c>
    </row>
    <row r="537" spans="2:4" s="201" customFormat="1">
      <c r="B537" s="206">
        <v>40969</v>
      </c>
      <c r="C537" s="209">
        <v>0.2</v>
      </c>
      <c r="D537" s="209">
        <v>0.1</v>
      </c>
    </row>
    <row r="538" spans="2:4" s="201" customFormat="1">
      <c r="B538" s="206">
        <v>40970</v>
      </c>
      <c r="C538" s="209">
        <v>0.16</v>
      </c>
      <c r="D538" s="209">
        <v>0.12</v>
      </c>
    </row>
    <row r="539" spans="2:4" s="201" customFormat="1">
      <c r="B539" s="206">
        <v>40973</v>
      </c>
      <c r="C539" s="209">
        <v>0.23</v>
      </c>
      <c r="D539" s="209">
        <v>0.08</v>
      </c>
    </row>
    <row r="540" spans="2:4" s="201" customFormat="1">
      <c r="B540" s="206">
        <v>40974</v>
      </c>
      <c r="C540" s="209">
        <v>0.19</v>
      </c>
      <c r="D540" s="209">
        <v>0.27</v>
      </c>
    </row>
    <row r="541" spans="2:4" s="201" customFormat="1">
      <c r="B541" s="206">
        <v>40975</v>
      </c>
      <c r="C541" s="209">
        <v>0.21</v>
      </c>
      <c r="D541" s="209">
        <v>0.17</v>
      </c>
    </row>
    <row r="542" spans="2:4" s="201" customFormat="1">
      <c r="B542" s="206">
        <v>40979</v>
      </c>
      <c r="C542" s="209">
        <v>0.14000000000000001</v>
      </c>
      <c r="D542" s="209">
        <v>0.17</v>
      </c>
    </row>
    <row r="543" spans="2:4" s="201" customFormat="1">
      <c r="B543" s="206">
        <v>40980</v>
      </c>
      <c r="C543" s="209">
        <v>0.22</v>
      </c>
      <c r="D543" s="209">
        <v>0.26</v>
      </c>
    </row>
    <row r="544" spans="2:4" s="201" customFormat="1">
      <c r="B544" s="206">
        <v>40981</v>
      </c>
      <c r="C544" s="209">
        <v>0.24</v>
      </c>
      <c r="D544" s="209">
        <v>0.14000000000000001</v>
      </c>
    </row>
    <row r="545" spans="2:4" s="201" customFormat="1">
      <c r="B545" s="206">
        <v>40982</v>
      </c>
      <c r="C545" s="209">
        <v>0.22</v>
      </c>
      <c r="D545" s="209">
        <v>0.13</v>
      </c>
    </row>
    <row r="546" spans="2:4" s="201" customFormat="1">
      <c r="B546" s="206">
        <v>40983</v>
      </c>
      <c r="C546" s="209">
        <v>0.18</v>
      </c>
      <c r="D546" s="209">
        <v>0.12</v>
      </c>
    </row>
    <row r="547" spans="2:4" s="201" customFormat="1">
      <c r="B547" s="206">
        <v>40984</v>
      </c>
      <c r="C547" s="209">
        <v>0.18</v>
      </c>
      <c r="D547" s="209">
        <v>0.06</v>
      </c>
    </row>
    <row r="548" spans="2:4" s="201" customFormat="1">
      <c r="B548" s="206">
        <v>40987</v>
      </c>
      <c r="C548" s="209">
        <v>0.17</v>
      </c>
      <c r="D548" s="209">
        <v>7.0000000000000007E-2</v>
      </c>
    </row>
    <row r="549" spans="2:4" s="201" customFormat="1">
      <c r="B549" s="206">
        <v>40988</v>
      </c>
      <c r="C549" s="209">
        <v>0.12</v>
      </c>
      <c r="D549" s="209">
        <v>0.11</v>
      </c>
    </row>
    <row r="550" spans="2:4" s="201" customFormat="1">
      <c r="B550" s="206">
        <v>40994</v>
      </c>
      <c r="C550" s="209">
        <v>0.52</v>
      </c>
      <c r="D550" s="209">
        <v>0.06</v>
      </c>
    </row>
    <row r="551" spans="2:4" s="201" customFormat="1">
      <c r="B551" s="206">
        <v>40995</v>
      </c>
      <c r="C551" s="209">
        <v>0.64</v>
      </c>
      <c r="D551" s="209">
        <v>0.03</v>
      </c>
    </row>
    <row r="552" spans="2:4" s="201" customFormat="1">
      <c r="B552" s="206">
        <v>40996</v>
      </c>
      <c r="C552" s="209">
        <v>0.57999999999999996</v>
      </c>
      <c r="D552" s="209">
        <v>0.3</v>
      </c>
    </row>
    <row r="553" spans="2:4" s="201" customFormat="1">
      <c r="B553" s="206">
        <v>40997</v>
      </c>
      <c r="C553" s="209">
        <v>0.15</v>
      </c>
      <c r="D553" s="209">
        <v>0.11</v>
      </c>
    </row>
    <row r="554" spans="2:4" s="201" customFormat="1">
      <c r="B554" s="206">
        <v>40998</v>
      </c>
      <c r="C554" s="209">
        <v>0.12</v>
      </c>
      <c r="D554" s="209">
        <v>0.05</v>
      </c>
    </row>
    <row r="555" spans="2:4" s="201" customFormat="1">
      <c r="B555" s="206">
        <v>41001</v>
      </c>
      <c r="C555" s="209">
        <v>0.20543557242937374</v>
      </c>
      <c r="D555" s="209">
        <v>2.6197719489203918E-2</v>
      </c>
    </row>
    <row r="556" spans="2:4" s="201" customFormat="1">
      <c r="B556" s="206">
        <v>41002</v>
      </c>
      <c r="C556" s="209">
        <v>0.19153057688980957</v>
      </c>
      <c r="D556" s="209">
        <v>2.883494952441764E-2</v>
      </c>
    </row>
    <row r="557" spans="2:4" s="201" customFormat="1">
      <c r="B557" s="206">
        <v>41003</v>
      </c>
      <c r="C557" s="209">
        <v>0.17</v>
      </c>
      <c r="D557" s="209">
        <v>0.1391746228678874</v>
      </c>
    </row>
    <row r="558" spans="2:4" s="201" customFormat="1">
      <c r="B558" s="206">
        <v>41004</v>
      </c>
      <c r="C558" s="209">
        <v>0.1409829899630734</v>
      </c>
      <c r="D558" s="209">
        <v>5.8237422536297746E-2</v>
      </c>
    </row>
    <row r="559" spans="2:4" s="201" customFormat="1">
      <c r="B559" s="206">
        <v>41005</v>
      </c>
      <c r="C559" s="209">
        <v>0.14702268408935909</v>
      </c>
      <c r="D559" s="209">
        <v>0.14055360219178045</v>
      </c>
    </row>
    <row r="560" spans="2:4" s="201" customFormat="1">
      <c r="B560" s="206">
        <v>41008</v>
      </c>
      <c r="C560" s="209">
        <v>0.16074005026652369</v>
      </c>
      <c r="D560" s="209">
        <v>5.4256955280136097E-2</v>
      </c>
    </row>
    <row r="561" spans="2:4" s="201" customFormat="1">
      <c r="B561" s="206">
        <v>41009</v>
      </c>
      <c r="C561" s="209">
        <v>0.14190170492507478</v>
      </c>
      <c r="D561" s="209">
        <v>0.31038236584307333</v>
      </c>
    </row>
    <row r="562" spans="2:4" s="201" customFormat="1">
      <c r="B562" s="206">
        <v>41010</v>
      </c>
      <c r="C562" s="209">
        <v>0.31296765345529975</v>
      </c>
      <c r="D562" s="209">
        <v>0.31390530725669558</v>
      </c>
    </row>
    <row r="563" spans="2:4" s="201" customFormat="1">
      <c r="B563" s="206">
        <v>41011</v>
      </c>
      <c r="C563" s="209">
        <v>0.17096774427963485</v>
      </c>
      <c r="D563" s="209">
        <v>0.77895606231493175</v>
      </c>
    </row>
    <row r="564" spans="2:4" s="201" customFormat="1">
      <c r="B564" s="206">
        <v>41012</v>
      </c>
      <c r="C564" s="209">
        <v>0.20394198371116448</v>
      </c>
      <c r="D564" s="209">
        <v>0.27316372778762066</v>
      </c>
    </row>
    <row r="565" spans="2:4" s="201" customFormat="1">
      <c r="B565" s="206">
        <v>41015</v>
      </c>
      <c r="C565" s="209">
        <v>0.20586021485915565</v>
      </c>
      <c r="D565" s="209">
        <v>7.1317433760355764E-2</v>
      </c>
    </row>
    <row r="566" spans="2:4" s="201" customFormat="1">
      <c r="B566" s="206">
        <v>41016</v>
      </c>
      <c r="C566" s="209">
        <v>0.77123633400003211</v>
      </c>
      <c r="D566" s="209">
        <v>0.3820781905797927</v>
      </c>
    </row>
    <row r="567" spans="2:4" s="201" customFormat="1">
      <c r="B567" s="206">
        <v>41017</v>
      </c>
      <c r="C567" s="209">
        <v>0.17025769772601823</v>
      </c>
      <c r="D567" s="209">
        <v>0.17927927878934807</v>
      </c>
    </row>
    <row r="568" spans="2:4" s="201" customFormat="1">
      <c r="B568" s="206">
        <v>41018</v>
      </c>
      <c r="C568" s="209">
        <v>0.1301412827561628</v>
      </c>
      <c r="D568" s="209">
        <v>0.11419071071966466</v>
      </c>
    </row>
    <row r="569" spans="2:4" s="201" customFormat="1">
      <c r="B569" s="206">
        <v>41019</v>
      </c>
      <c r="C569" s="209">
        <v>0.16906537419234702</v>
      </c>
      <c r="D569" s="209">
        <v>4.709126354294739E-2</v>
      </c>
    </row>
    <row r="570" spans="2:4" s="201" customFormat="1">
      <c r="B570" s="206">
        <v>41022</v>
      </c>
      <c r="C570" s="209">
        <v>0.41529237995779911</v>
      </c>
      <c r="D570" s="209">
        <v>4.0464397618412411E-2</v>
      </c>
    </row>
    <row r="571" spans="2:4" s="201" customFormat="1">
      <c r="B571" s="206">
        <v>41023</v>
      </c>
      <c r="C571" s="209">
        <v>0.26982385450573143</v>
      </c>
      <c r="D571" s="209">
        <v>5.3231126034220998E-2</v>
      </c>
    </row>
    <row r="572" spans="2:4" s="201" customFormat="1">
      <c r="B572" s="206">
        <v>41024</v>
      </c>
      <c r="C572" s="209">
        <v>0.47393554954279282</v>
      </c>
      <c r="D572" s="209">
        <v>4.3241457699518267E-2</v>
      </c>
    </row>
    <row r="573" spans="2:4" s="201" customFormat="1">
      <c r="B573" s="206">
        <v>41025</v>
      </c>
      <c r="C573" s="209">
        <v>0.6662162119366174</v>
      </c>
      <c r="D573" s="209">
        <v>0.47312134838365694</v>
      </c>
    </row>
    <row r="574" spans="2:4" s="201" customFormat="1">
      <c r="B574" s="206">
        <v>41026</v>
      </c>
      <c r="C574" s="209">
        <v>0.13759537440714911</v>
      </c>
      <c r="D574" s="209">
        <v>0.13887287967511081</v>
      </c>
    </row>
    <row r="575" spans="2:4" s="201" customFormat="1">
      <c r="B575" s="206">
        <v>41027</v>
      </c>
      <c r="C575" s="209">
        <v>0.16355900000000001</v>
      </c>
      <c r="D575" s="209">
        <v>0.24834646775535393</v>
      </c>
    </row>
    <row r="576" spans="2:4" s="201" customFormat="1">
      <c r="B576" s="206">
        <v>41031</v>
      </c>
      <c r="C576" s="209">
        <v>0.21</v>
      </c>
      <c r="D576" s="209">
        <v>0.12240772949765283</v>
      </c>
    </row>
    <row r="577" spans="2:4" s="201" customFormat="1">
      <c r="B577" s="206">
        <v>41032</v>
      </c>
      <c r="C577" s="209">
        <v>0.20118121549188589</v>
      </c>
      <c r="D577" s="209">
        <v>0.22931906972929642</v>
      </c>
    </row>
    <row r="578" spans="2:4" s="201" customFormat="1">
      <c r="B578" s="206">
        <v>41033</v>
      </c>
      <c r="C578" s="209">
        <v>0.12441501451601504</v>
      </c>
      <c r="D578" s="209">
        <v>9.9465910528381149E-2</v>
      </c>
    </row>
    <row r="579" spans="2:4" s="201" customFormat="1">
      <c r="B579" s="206">
        <v>41036</v>
      </c>
      <c r="C579" s="209">
        <v>0.15300920322264908</v>
      </c>
      <c r="D579" s="209">
        <v>8.7135163276342381E-2</v>
      </c>
    </row>
    <row r="580" spans="2:4" s="201" customFormat="1">
      <c r="B580" s="206">
        <v>41037</v>
      </c>
      <c r="C580" s="209">
        <v>0.15456584136298229</v>
      </c>
      <c r="D580" s="209">
        <v>0.10451503775496074</v>
      </c>
    </row>
    <row r="581" spans="2:4" s="201" customFormat="1">
      <c r="B581" s="206">
        <v>41039</v>
      </c>
      <c r="C581" s="209">
        <v>0.29156899862664931</v>
      </c>
      <c r="D581" s="209">
        <v>0.10369280796139471</v>
      </c>
    </row>
    <row r="582" spans="2:4" s="201" customFormat="1">
      <c r="B582" s="206">
        <v>41040</v>
      </c>
      <c r="C582" s="209">
        <v>0.12894412056002105</v>
      </c>
      <c r="D582" s="209">
        <v>8.6479904310198349E-2</v>
      </c>
    </row>
    <row r="583" spans="2:4" s="201" customFormat="1">
      <c r="B583" s="206">
        <v>41043</v>
      </c>
      <c r="C583" s="209">
        <v>0.25</v>
      </c>
      <c r="D583" s="209">
        <v>0.14569070432781012</v>
      </c>
    </row>
    <row r="584" spans="2:4" s="201" customFormat="1">
      <c r="B584" s="206">
        <v>41044</v>
      </c>
      <c r="C584" s="209">
        <v>0.1895037817503083</v>
      </c>
      <c r="D584" s="209">
        <v>0.11894273768758276</v>
      </c>
    </row>
    <row r="585" spans="2:4" s="201" customFormat="1">
      <c r="B585" s="206">
        <v>41045</v>
      </c>
      <c r="C585" s="209">
        <v>0.15736842171712795</v>
      </c>
      <c r="D585" s="209">
        <v>0.16170925297781186</v>
      </c>
    </row>
    <row r="586" spans="2:4" s="201" customFormat="1">
      <c r="B586" s="206">
        <v>41046</v>
      </c>
      <c r="C586" s="209">
        <v>0.22177532827598739</v>
      </c>
      <c r="D586" s="209">
        <v>0.25668920504817422</v>
      </c>
    </row>
    <row r="587" spans="2:4" s="201" customFormat="1">
      <c r="B587" s="206">
        <v>41047</v>
      </c>
      <c r="C587" s="209">
        <v>0.18619893490401024</v>
      </c>
      <c r="D587" s="209">
        <v>7.4155018726613259E-2</v>
      </c>
    </row>
    <row r="588" spans="2:4" s="201" customFormat="1">
      <c r="B588" s="206">
        <v>41050</v>
      </c>
      <c r="C588" s="209">
        <v>0.17191797207913684</v>
      </c>
      <c r="D588" s="209">
        <v>0.15565564355923872</v>
      </c>
    </row>
    <row r="589" spans="2:4" s="201" customFormat="1">
      <c r="B589" s="206">
        <v>41051</v>
      </c>
      <c r="C589" s="209">
        <v>0.33404479194257392</v>
      </c>
      <c r="D589" s="209">
        <v>0.72044322122386451</v>
      </c>
    </row>
    <row r="590" spans="2:4" s="201" customFormat="1">
      <c r="B590" s="206">
        <v>41052</v>
      </c>
      <c r="C590" s="209">
        <v>4.7848979773585825</v>
      </c>
      <c r="D590" s="209">
        <v>5.3677091085910922</v>
      </c>
    </row>
    <row r="591" spans="2:4" s="201" customFormat="1">
      <c r="B591" s="206">
        <v>41053</v>
      </c>
      <c r="C591" s="209">
        <v>4.086579432591753</v>
      </c>
      <c r="D591" s="209">
        <v>9.6152316962594711</v>
      </c>
    </row>
    <row r="592" spans="2:4" s="201" customFormat="1">
      <c r="B592" s="206">
        <v>41054</v>
      </c>
      <c r="C592" s="209">
        <v>3.3841388425795498</v>
      </c>
      <c r="D592" s="209">
        <v>2.437883016667425</v>
      </c>
    </row>
    <row r="593" spans="2:4" s="201" customFormat="1">
      <c r="B593" s="206">
        <v>41057</v>
      </c>
      <c r="C593" s="209">
        <v>2.0142208474416718</v>
      </c>
      <c r="D593" s="209">
        <v>0.48536074266897816</v>
      </c>
    </row>
    <row r="594" spans="2:4" s="201" customFormat="1">
      <c r="B594" s="206">
        <v>41058</v>
      </c>
      <c r="C594" s="209">
        <v>1.9330133271384367</v>
      </c>
      <c r="D594" s="209">
        <v>2.1416455199356221</v>
      </c>
    </row>
    <row r="595" spans="2:4" s="201" customFormat="1">
      <c r="B595" s="206">
        <v>41059</v>
      </c>
      <c r="C595" s="209">
        <v>0.29000410960118339</v>
      </c>
      <c r="D595" s="209">
        <v>0.13855000841780535</v>
      </c>
    </row>
    <row r="596" spans="2:4" s="201" customFormat="1">
      <c r="B596" s="206">
        <v>41060</v>
      </c>
      <c r="C596" s="209">
        <v>0.17787456289399373</v>
      </c>
      <c r="D596" s="209">
        <v>9.9574984691502902E-2</v>
      </c>
    </row>
    <row r="597" spans="2:4" s="201" customFormat="1">
      <c r="B597" s="206">
        <v>41061</v>
      </c>
      <c r="C597" s="209">
        <v>0.17665526702972267</v>
      </c>
      <c r="D597" s="209">
        <v>0.13681054956021629</v>
      </c>
    </row>
    <row r="598" spans="2:4" s="201" customFormat="1">
      <c r="B598" s="206">
        <v>41064</v>
      </c>
      <c r="C598" s="209">
        <v>0.45708331746115766</v>
      </c>
      <c r="D598" s="209">
        <v>0.38635870172532283</v>
      </c>
    </row>
    <row r="599" spans="2:4" s="201" customFormat="1">
      <c r="B599" s="206">
        <v>41065</v>
      </c>
      <c r="C599" s="209">
        <v>0.68337150300463834</v>
      </c>
      <c r="D599" s="209">
        <v>0.64284514737099152</v>
      </c>
    </row>
    <row r="600" spans="2:4" s="201" customFormat="1">
      <c r="B600" s="206">
        <v>41066</v>
      </c>
      <c r="C600" s="209">
        <v>0.98001336754471569</v>
      </c>
      <c r="D600" s="209">
        <v>0.73832622525800151</v>
      </c>
    </row>
    <row r="601" spans="2:4" s="201" customFormat="1">
      <c r="B601" s="206">
        <v>41067</v>
      </c>
      <c r="C601" s="209">
        <v>0.53003785103261791</v>
      </c>
      <c r="D601" s="209">
        <v>0.5149266085199351</v>
      </c>
    </row>
    <row r="602" spans="2:4" s="201" customFormat="1">
      <c r="B602" s="206">
        <v>41068</v>
      </c>
      <c r="C602" s="209">
        <v>0.76267954326641341</v>
      </c>
      <c r="D602" s="209">
        <v>0.65422832150357202</v>
      </c>
    </row>
    <row r="603" spans="2:4" s="201" customFormat="1">
      <c r="B603" s="206">
        <v>41071</v>
      </c>
      <c r="C603" s="209">
        <v>0.67599835743805436</v>
      </c>
      <c r="D603" s="209">
        <v>0.88070471570533237</v>
      </c>
    </row>
    <row r="604" spans="2:4" s="201" customFormat="1">
      <c r="B604" s="206">
        <v>41072</v>
      </c>
      <c r="C604" s="209">
        <v>0.93034341977165746</v>
      </c>
      <c r="D604" s="209">
        <v>0.96195307619507009</v>
      </c>
    </row>
    <row r="605" spans="2:4" s="201" customFormat="1">
      <c r="B605" s="206">
        <v>41073</v>
      </c>
      <c r="C605" s="209">
        <v>0.78055921830432329</v>
      </c>
      <c r="D605" s="209">
        <v>0.85953360537897849</v>
      </c>
    </row>
    <row r="606" spans="2:4" s="201" customFormat="1">
      <c r="B606" s="206">
        <v>41074</v>
      </c>
      <c r="C606" s="209">
        <v>0.47403667976364644</v>
      </c>
      <c r="D606" s="209">
        <v>0.36966413845308305</v>
      </c>
    </row>
    <row r="607" spans="2:4" s="201" customFormat="1">
      <c r="B607" s="206">
        <v>41075</v>
      </c>
      <c r="C607" s="209">
        <v>0.41001762186058949</v>
      </c>
      <c r="D607" s="209">
        <v>0.1188518667276328</v>
      </c>
    </row>
    <row r="608" spans="2:4" s="201" customFormat="1">
      <c r="B608" s="206">
        <v>41078</v>
      </c>
      <c r="C608" s="209">
        <v>0.24054335907102908</v>
      </c>
      <c r="D608" s="209">
        <v>0.30904051467943144</v>
      </c>
    </row>
    <row r="609" spans="2:4" s="201" customFormat="1">
      <c r="B609" s="206">
        <v>41079</v>
      </c>
      <c r="C609" s="209">
        <v>0.36332913213979712</v>
      </c>
      <c r="D609" s="209">
        <v>0.26469746397800153</v>
      </c>
    </row>
    <row r="610" spans="2:4" s="201" customFormat="1">
      <c r="B610" s="206">
        <v>41080</v>
      </c>
      <c r="C610" s="209">
        <v>0.41293348507899524</v>
      </c>
      <c r="D610" s="209">
        <v>0.43803712883137141</v>
      </c>
    </row>
    <row r="611" spans="2:4" s="201" customFormat="1">
      <c r="B611" s="206">
        <v>41081</v>
      </c>
      <c r="C611" s="209">
        <v>0.4450502317581399</v>
      </c>
      <c r="D611" s="209">
        <v>0.46344070065883292</v>
      </c>
    </row>
    <row r="612" spans="2:4" s="201" customFormat="1">
      <c r="B612" s="206">
        <v>41082</v>
      </c>
      <c r="C612" s="209">
        <v>1.2443767007835882</v>
      </c>
      <c r="D612" s="209">
        <v>0.41652462661726147</v>
      </c>
    </row>
    <row r="613" spans="2:4" s="201" customFormat="1">
      <c r="B613" s="206">
        <v>41085</v>
      </c>
      <c r="C613" s="209">
        <v>1.1146859221063266</v>
      </c>
      <c r="D613" s="209">
        <v>0.35425274228204606</v>
      </c>
    </row>
    <row r="614" spans="2:4" s="201" customFormat="1">
      <c r="B614" s="206">
        <v>41086</v>
      </c>
      <c r="C614" s="209">
        <v>1.4898164229011097</v>
      </c>
      <c r="D614" s="209">
        <v>0.24230377311526932</v>
      </c>
    </row>
    <row r="615" spans="2:4" s="201" customFormat="1">
      <c r="B615" s="206">
        <v>41087</v>
      </c>
      <c r="C615" s="209">
        <v>1.634553513945421</v>
      </c>
      <c r="D615" s="209">
        <v>2.4340099271482374</v>
      </c>
    </row>
    <row r="616" spans="2:4" s="201" customFormat="1">
      <c r="B616" s="206">
        <v>41088</v>
      </c>
      <c r="C616" s="209">
        <v>0.39085076141020469</v>
      </c>
      <c r="D616" s="209">
        <v>0.24198222982159404</v>
      </c>
    </row>
    <row r="617" spans="2:4" s="201" customFormat="1">
      <c r="B617" s="206">
        <v>41089</v>
      </c>
      <c r="C617" s="209">
        <v>0.30043579505695017</v>
      </c>
      <c r="D617" s="209">
        <v>0.22809494626079702</v>
      </c>
    </row>
    <row r="618" spans="2:4" s="201" customFormat="1">
      <c r="B618" s="206">
        <v>41092</v>
      </c>
      <c r="C618" s="209">
        <v>0.29946702822332005</v>
      </c>
      <c r="D618" s="209">
        <v>0.31899454105202574</v>
      </c>
    </row>
    <row r="619" spans="2:4" s="201" customFormat="1">
      <c r="B619" s="206">
        <v>41093</v>
      </c>
      <c r="C619" s="209">
        <v>0.37266305270640537</v>
      </c>
      <c r="D619" s="209">
        <v>0.47643119072573809</v>
      </c>
    </row>
    <row r="620" spans="2:4" s="201" customFormat="1">
      <c r="B620" s="206">
        <v>41094</v>
      </c>
      <c r="C620" s="209">
        <v>0.32011876459200139</v>
      </c>
      <c r="D620" s="209">
        <v>0.57169922492776049</v>
      </c>
    </row>
    <row r="621" spans="2:4" s="201" customFormat="1">
      <c r="B621" s="206">
        <v>41095</v>
      </c>
      <c r="C621" s="209">
        <v>0.38023179714147076</v>
      </c>
      <c r="D621" s="209">
        <v>0.3755628257623399</v>
      </c>
    </row>
    <row r="622" spans="2:4" s="201" customFormat="1">
      <c r="B622" s="206">
        <v>41099</v>
      </c>
      <c r="C622" s="209">
        <v>0.9463116241706947</v>
      </c>
      <c r="D622" s="209">
        <v>0.6052754791484013</v>
      </c>
    </row>
    <row r="623" spans="2:4" s="201" customFormat="1">
      <c r="B623" s="206">
        <v>41100</v>
      </c>
      <c r="C623" s="209">
        <v>1.1997010594272457</v>
      </c>
      <c r="D623" s="209">
        <v>0.78409018357364846</v>
      </c>
    </row>
    <row r="624" spans="2:4" s="201" customFormat="1">
      <c r="B624" s="206">
        <v>41101</v>
      </c>
      <c r="C624" s="209">
        <v>0.58514050434180298</v>
      </c>
      <c r="D624" s="209">
        <v>0.44385840844946306</v>
      </c>
    </row>
    <row r="625" spans="2:4" s="201" customFormat="1">
      <c r="B625" s="206">
        <v>41102</v>
      </c>
      <c r="C625" s="209">
        <v>0.46014738154278217</v>
      </c>
      <c r="D625" s="209">
        <v>0.32907047470990147</v>
      </c>
    </row>
    <row r="626" spans="2:4" s="201" customFormat="1">
      <c r="B626" s="206">
        <v>41103</v>
      </c>
      <c r="C626" s="209">
        <v>0.46242047985129375</v>
      </c>
      <c r="D626" s="209">
        <v>0.27716587693574413</v>
      </c>
    </row>
    <row r="627" spans="2:4" s="201" customFormat="1">
      <c r="B627" s="206">
        <v>41106</v>
      </c>
      <c r="C627" s="209">
        <v>0.58089128549858871</v>
      </c>
      <c r="D627" s="209">
        <v>0.12110970775706353</v>
      </c>
    </row>
    <row r="628" spans="2:4" s="201" customFormat="1">
      <c r="B628" s="206">
        <v>41107</v>
      </c>
      <c r="C628" s="209">
        <v>0.66496849190255136</v>
      </c>
      <c r="D628" s="209">
        <v>0.45803397101159216</v>
      </c>
    </row>
    <row r="629" spans="2:4" s="201" customFormat="1">
      <c r="B629" s="206">
        <v>41108</v>
      </c>
      <c r="C629" s="209">
        <v>0.4316655993990538</v>
      </c>
      <c r="D629" s="209">
        <v>0.39222841775968897</v>
      </c>
    </row>
    <row r="630" spans="2:4" s="201" customFormat="1">
      <c r="B630" s="206">
        <v>41109</v>
      </c>
      <c r="C630" s="209">
        <v>0.50222336911898369</v>
      </c>
      <c r="D630" s="209">
        <v>0.25544341871629056</v>
      </c>
    </row>
    <row r="631" spans="2:4" s="201" customFormat="1">
      <c r="B631" s="206">
        <v>41110</v>
      </c>
      <c r="C631" s="209">
        <v>0.37497418663773358</v>
      </c>
      <c r="D631" s="209">
        <v>0.16655359583831728</v>
      </c>
    </row>
    <row r="632" spans="2:4" s="201" customFormat="1">
      <c r="B632" s="206">
        <v>41113</v>
      </c>
      <c r="C632" s="209">
        <v>0.56462689958445944</v>
      </c>
      <c r="D632" s="209">
        <v>0.25753534390927457</v>
      </c>
    </row>
    <row r="633" spans="2:4" s="201" customFormat="1">
      <c r="B633" s="206">
        <v>41114</v>
      </c>
      <c r="C633" s="209">
        <v>0.87999998833271076</v>
      </c>
      <c r="D633" s="209">
        <v>0.20585252575485305</v>
      </c>
    </row>
    <row r="634" spans="2:4" s="201" customFormat="1">
      <c r="B634" s="206">
        <v>41115</v>
      </c>
      <c r="C634" s="209">
        <v>1.7082789093702246</v>
      </c>
      <c r="D634" s="209">
        <v>0.12515989001978139</v>
      </c>
    </row>
    <row r="635" spans="2:4" s="201" customFormat="1">
      <c r="B635" s="206">
        <v>41116</v>
      </c>
      <c r="C635" s="209">
        <v>2.495371019153815</v>
      </c>
      <c r="D635" s="209">
        <v>7.259964692177151E-2</v>
      </c>
    </row>
    <row r="636" spans="2:4" s="201" customFormat="1">
      <c r="B636" s="206">
        <v>41117</v>
      </c>
      <c r="C636" s="209">
        <v>2.630244096052555</v>
      </c>
      <c r="D636" s="209">
        <v>1.2650272713585728</v>
      </c>
    </row>
    <row r="637" spans="2:4" s="201" customFormat="1">
      <c r="B637" s="206">
        <v>41120</v>
      </c>
      <c r="C637" s="209">
        <v>0.68655678426427103</v>
      </c>
      <c r="D637" s="209">
        <v>0.38971590228331321</v>
      </c>
    </row>
    <row r="638" spans="2:4" s="201" customFormat="1">
      <c r="B638" s="206">
        <v>41121</v>
      </c>
      <c r="C638" s="209">
        <v>0.38038567482674179</v>
      </c>
      <c r="D638" s="209">
        <v>0.26734535325993097</v>
      </c>
    </row>
    <row r="639" spans="2:4" s="201" customFormat="1">
      <c r="B639" s="206">
        <v>41122</v>
      </c>
      <c r="C639" s="209">
        <v>0.40121681006250853</v>
      </c>
      <c r="D639" s="209">
        <v>0.30266666989881952</v>
      </c>
    </row>
    <row r="640" spans="2:4" s="201" customFormat="1">
      <c r="B640" s="206">
        <v>41123</v>
      </c>
      <c r="C640" s="209">
        <v>0.60177952614612507</v>
      </c>
      <c r="D640" s="209">
        <v>0.32980455723108254</v>
      </c>
    </row>
    <row r="641" spans="2:4" s="201" customFormat="1">
      <c r="B641" s="206">
        <v>41124</v>
      </c>
      <c r="C641" s="209">
        <v>0.75073306454449229</v>
      </c>
      <c r="D641" s="209">
        <v>0.24573173747519525</v>
      </c>
    </row>
    <row r="642" spans="2:4" s="201" customFormat="1">
      <c r="B642" s="206">
        <v>41127</v>
      </c>
      <c r="C642" s="209">
        <v>0.41316533481243112</v>
      </c>
      <c r="D642" s="209">
        <v>0.28537839675682841</v>
      </c>
    </row>
    <row r="643" spans="2:4" s="201" customFormat="1">
      <c r="B643" s="206">
        <v>41128</v>
      </c>
      <c r="C643" s="209">
        <v>0.44228265032152481</v>
      </c>
      <c r="D643" s="209">
        <v>0.23724499868331994</v>
      </c>
    </row>
    <row r="644" spans="2:4" s="201" customFormat="1">
      <c r="B644" s="206">
        <v>41129</v>
      </c>
      <c r="C644" s="209">
        <v>0.33824748466172755</v>
      </c>
      <c r="D644" s="209">
        <v>0.25327450483925973</v>
      </c>
    </row>
    <row r="645" spans="2:4" s="201" customFormat="1">
      <c r="B645" s="206">
        <v>41130</v>
      </c>
      <c r="C645" s="209">
        <v>0.9677634074853424</v>
      </c>
      <c r="D645" s="209">
        <v>0.52488812277204644</v>
      </c>
    </row>
    <row r="646" spans="2:4" s="201" customFormat="1">
      <c r="B646" s="206">
        <v>41131</v>
      </c>
      <c r="C646" s="209">
        <v>0.89849698756406116</v>
      </c>
      <c r="D646" s="209">
        <v>0.40211927600026576</v>
      </c>
    </row>
    <row r="647" spans="2:4" s="201" customFormat="1">
      <c r="B647" s="206">
        <v>41134</v>
      </c>
      <c r="C647" s="209">
        <v>0.58037949965056346</v>
      </c>
      <c r="D647" s="209">
        <v>0.37916098634471157</v>
      </c>
    </row>
    <row r="648" spans="2:4" s="201" customFormat="1">
      <c r="B648" s="206">
        <v>41135</v>
      </c>
      <c r="C648" s="209">
        <v>0.85848503190147452</v>
      </c>
      <c r="D648" s="209">
        <v>0.66007535938251249</v>
      </c>
    </row>
    <row r="649" spans="2:4" s="201" customFormat="1">
      <c r="B649" s="206">
        <v>41136</v>
      </c>
      <c r="C649" s="209">
        <v>0.88353207125083377</v>
      </c>
      <c r="D649" s="209">
        <v>0.57587582121565128</v>
      </c>
    </row>
    <row r="650" spans="2:4" s="201" customFormat="1">
      <c r="B650" s="206">
        <v>41137</v>
      </c>
      <c r="C650" s="209">
        <v>0.81104352626905973</v>
      </c>
      <c r="D650" s="209">
        <v>0.3896814353948268</v>
      </c>
    </row>
    <row r="651" spans="2:4" s="201" customFormat="1">
      <c r="B651" s="206">
        <v>41138</v>
      </c>
      <c r="C651" s="209">
        <v>1.9979566541376095</v>
      </c>
      <c r="D651" s="209">
        <v>0.62759988108842479</v>
      </c>
    </row>
    <row r="652" spans="2:4" s="201" customFormat="1">
      <c r="B652" s="206">
        <v>41141</v>
      </c>
      <c r="C652" s="209">
        <v>1.2020964590667811</v>
      </c>
      <c r="D652" s="209">
        <v>0.45312702555401024</v>
      </c>
    </row>
    <row r="653" spans="2:4" s="201" customFormat="1">
      <c r="B653" s="206">
        <v>41142</v>
      </c>
      <c r="C653" s="209">
        <v>1.8373335495646461</v>
      </c>
      <c r="D653" s="209">
        <v>0.79392546346892989</v>
      </c>
    </row>
    <row r="654" spans="2:4" s="201" customFormat="1">
      <c r="B654" s="206">
        <v>41143</v>
      </c>
      <c r="C654" s="209">
        <v>1</v>
      </c>
      <c r="D654" s="209">
        <v>2.0846351293461503</v>
      </c>
    </row>
    <row r="655" spans="2:4" s="201" customFormat="1">
      <c r="B655" s="206">
        <v>41144</v>
      </c>
      <c r="C655" s="209">
        <v>5.4910013700860976</v>
      </c>
      <c r="D655" s="209">
        <v>9.0692897554266452</v>
      </c>
    </row>
    <row r="656" spans="2:4" s="201" customFormat="1">
      <c r="B656" s="206">
        <v>41145</v>
      </c>
      <c r="C656" s="209">
        <v>5.1802164619473938</v>
      </c>
      <c r="D656" s="209">
        <v>6.295972264459472</v>
      </c>
    </row>
    <row r="657" spans="2:16" s="201" customFormat="1">
      <c r="B657" s="206">
        <v>41148</v>
      </c>
      <c r="C657" s="209">
        <v>5.6413912499711518</v>
      </c>
      <c r="D657" s="209">
        <v>13.149839310508794</v>
      </c>
    </row>
    <row r="658" spans="2:16" s="201" customFormat="1">
      <c r="B658" s="206">
        <v>41149</v>
      </c>
      <c r="C658" s="209">
        <v>1.8072676370932217</v>
      </c>
      <c r="D658" s="209">
        <v>4.6726242577501296</v>
      </c>
    </row>
    <row r="659" spans="2:16" s="201" customFormat="1">
      <c r="B659" s="206">
        <v>41150</v>
      </c>
      <c r="C659" s="209">
        <v>0.75883252178174387</v>
      </c>
      <c r="D659" s="209">
        <v>0.48846734753935223</v>
      </c>
    </row>
    <row r="660" spans="2:16" s="201" customFormat="1">
      <c r="B660" s="206">
        <v>41152</v>
      </c>
      <c r="C660" s="209">
        <v>0.74380726947322018</v>
      </c>
      <c r="D660" s="209">
        <v>0.70206847750778689</v>
      </c>
    </row>
    <row r="661" spans="2:16" s="201" customFormat="1">
      <c r="B661" s="206">
        <v>41155.707777777781</v>
      </c>
      <c r="C661" s="209">
        <v>0.83357800000000004</v>
      </c>
      <c r="D661" s="209">
        <v>0.92373000000000005</v>
      </c>
      <c r="F661" s="210"/>
      <c r="G661" s="211"/>
      <c r="H661" s="211"/>
    </row>
    <row r="662" spans="2:16" s="201" customFormat="1">
      <c r="B662" s="206">
        <v>41156.692847222221</v>
      </c>
      <c r="C662" s="209">
        <v>1.6946699999999999</v>
      </c>
      <c r="D662" s="209">
        <v>1.813374</v>
      </c>
      <c r="F662" s="210"/>
      <c r="G662" s="211"/>
      <c r="H662" s="211"/>
    </row>
    <row r="663" spans="2:16" s="201" customFormat="1">
      <c r="B663" s="206">
        <v>41157.70758101852</v>
      </c>
      <c r="C663" s="209">
        <v>2.7783410000000002</v>
      </c>
      <c r="D663" s="209">
        <v>2.945773</v>
      </c>
      <c r="F663" s="210"/>
      <c r="G663" s="211"/>
      <c r="H663" s="211"/>
    </row>
    <row r="664" spans="2:16" s="201" customFormat="1">
      <c r="B664" s="206">
        <v>41158.69734953704</v>
      </c>
      <c r="C664" s="209">
        <v>2.9428109999999998</v>
      </c>
      <c r="D664" s="209">
        <v>1.4058809999999999</v>
      </c>
      <c r="F664" s="210"/>
      <c r="G664" s="211"/>
      <c r="H664" s="211"/>
    </row>
    <row r="665" spans="2:16" s="201" customFormat="1">
      <c r="B665" s="206">
        <v>41159.707650462966</v>
      </c>
      <c r="C665" s="209">
        <v>2.403521</v>
      </c>
      <c r="D665" s="209">
        <v>0.43724099999999999</v>
      </c>
      <c r="F665" s="210"/>
      <c r="G665" s="211"/>
      <c r="H665" s="211"/>
    </row>
    <row r="666" spans="2:16" s="201" customFormat="1">
      <c r="B666" s="206">
        <v>41162.647800925923</v>
      </c>
      <c r="C666" s="209">
        <v>0.98109500000000005</v>
      </c>
      <c r="D666" s="209">
        <v>0.27367200000000003</v>
      </c>
      <c r="E666" s="753"/>
      <c r="F666" s="210"/>
      <c r="G666" s="754"/>
      <c r="H666" s="211"/>
      <c r="I666" s="212"/>
      <c r="J666" s="212"/>
      <c r="K666" s="212"/>
      <c r="L666" s="212"/>
      <c r="M666" s="213"/>
      <c r="N666" s="213"/>
      <c r="O666" s="213"/>
      <c r="P666" s="213"/>
    </row>
    <row r="667" spans="2:16" s="201" customFormat="1">
      <c r="B667" s="206">
        <v>41163.674560185187</v>
      </c>
      <c r="C667" s="209">
        <v>0.85232799999999997</v>
      </c>
      <c r="D667" s="209">
        <v>0.15764</v>
      </c>
      <c r="E667" s="753"/>
      <c r="F667" s="210"/>
      <c r="G667" s="754"/>
      <c r="H667" s="211"/>
      <c r="I667" s="212"/>
      <c r="J667" s="212"/>
      <c r="K667" s="212"/>
      <c r="L667" s="212"/>
      <c r="M667" s="213"/>
      <c r="N667" s="213"/>
      <c r="O667" s="213"/>
      <c r="P667" s="213"/>
    </row>
    <row r="668" spans="2:16" s="201" customFormat="1">
      <c r="B668" s="206">
        <v>41164.712731481479</v>
      </c>
      <c r="C668" s="209">
        <v>0.59629500000000002</v>
      </c>
      <c r="D668" s="209">
        <v>0.2</v>
      </c>
      <c r="E668" s="753"/>
      <c r="F668" s="210"/>
      <c r="G668" s="754"/>
      <c r="H668" s="211"/>
      <c r="I668" s="212"/>
      <c r="J668" s="212"/>
      <c r="K668" s="212"/>
      <c r="L668" s="212"/>
      <c r="M668" s="213"/>
      <c r="N668" s="213"/>
      <c r="O668" s="213"/>
      <c r="P668" s="213"/>
    </row>
    <row r="669" spans="2:16" s="201" customFormat="1">
      <c r="B669" s="206">
        <v>41165.707777777781</v>
      </c>
      <c r="C669" s="209">
        <v>0.82337400000000005</v>
      </c>
      <c r="D669" s="209">
        <v>0.1</v>
      </c>
      <c r="E669" s="753"/>
      <c r="F669" s="210"/>
      <c r="G669" s="754"/>
      <c r="H669" s="211"/>
      <c r="I669" s="212"/>
      <c r="J669" s="212"/>
      <c r="K669" s="212"/>
      <c r="L669" s="212"/>
      <c r="M669" s="213"/>
      <c r="N669" s="213"/>
      <c r="O669" s="213"/>
      <c r="P669" s="213"/>
    </row>
    <row r="670" spans="2:16" s="201" customFormat="1">
      <c r="B670" s="206">
        <v>41166.707777777781</v>
      </c>
      <c r="C670" s="209">
        <v>0.80550200000000005</v>
      </c>
      <c r="D670" s="209">
        <v>0.25390600000000002</v>
      </c>
      <c r="E670" s="753"/>
      <c r="F670" s="210"/>
      <c r="G670" s="754"/>
      <c r="H670" s="211"/>
      <c r="I670" s="212"/>
      <c r="J670" s="212"/>
      <c r="K670" s="212"/>
      <c r="L670" s="212"/>
      <c r="M670" s="213"/>
      <c r="N670" s="213"/>
      <c r="O670" s="213"/>
      <c r="P670" s="213"/>
    </row>
    <row r="671" spans="2:16" s="201" customFormat="1">
      <c r="B671" s="206">
        <v>41169.688587962963</v>
      </c>
      <c r="C671" s="209">
        <v>1.4760500000000001</v>
      </c>
      <c r="D671" s="209">
        <v>0.54795899999999997</v>
      </c>
      <c r="E671" s="753"/>
      <c r="F671" s="210"/>
      <c r="G671" s="754"/>
      <c r="H671" s="211"/>
      <c r="I671" s="212"/>
      <c r="J671" s="212"/>
      <c r="K671" s="212"/>
      <c r="L671" s="212"/>
      <c r="M671" s="213"/>
      <c r="N671" s="213"/>
      <c r="O671" s="213"/>
      <c r="P671" s="213"/>
    </row>
    <row r="672" spans="2:16" s="201" customFormat="1">
      <c r="B672" s="206">
        <v>41170.70758101852</v>
      </c>
      <c r="C672" s="209">
        <v>1.073736</v>
      </c>
      <c r="D672" s="209">
        <v>0.47443099999999999</v>
      </c>
      <c r="E672" s="753"/>
      <c r="F672" s="210"/>
      <c r="G672" s="754"/>
      <c r="H672" s="211"/>
      <c r="I672" s="212"/>
      <c r="J672" s="212"/>
      <c r="K672" s="212"/>
      <c r="L672" s="212"/>
      <c r="M672" s="213"/>
      <c r="N672" s="213"/>
      <c r="O672" s="213"/>
      <c r="P672" s="213"/>
    </row>
    <row r="673" spans="2:16" s="201" customFormat="1">
      <c r="B673" s="206">
        <v>41171.695648148147</v>
      </c>
      <c r="C673" s="209">
        <v>1.4474880000000001</v>
      </c>
      <c r="D673" s="209">
        <v>0.54101699999999997</v>
      </c>
      <c r="E673" s="753"/>
      <c r="F673" s="210"/>
      <c r="G673" s="754"/>
      <c r="H673" s="211"/>
      <c r="I673" s="212"/>
      <c r="J673" s="212"/>
      <c r="K673" s="212"/>
      <c r="L673" s="212"/>
      <c r="M673" s="213"/>
      <c r="N673" s="213"/>
      <c r="O673" s="213"/>
      <c r="P673" s="213"/>
    </row>
    <row r="674" spans="2:16" s="201" customFormat="1">
      <c r="B674" s="206">
        <v>41172.70758101852</v>
      </c>
      <c r="C674" s="209">
        <v>1.5960920000000001</v>
      </c>
      <c r="D674" s="209">
        <v>0.47299099999999999</v>
      </c>
      <c r="E674" s="753"/>
      <c r="F674" s="210"/>
      <c r="G674" s="754"/>
      <c r="H674" s="211"/>
      <c r="I674" s="212"/>
      <c r="J674" s="212"/>
      <c r="K674" s="212"/>
      <c r="L674" s="212"/>
      <c r="M674" s="213"/>
      <c r="N674" s="213"/>
      <c r="O674" s="213"/>
      <c r="P674" s="213"/>
    </row>
    <row r="675" spans="2:16" s="201" customFormat="1">
      <c r="B675" s="206">
        <v>41173.707662037035</v>
      </c>
      <c r="C675" s="209">
        <v>1.1361790000000001</v>
      </c>
      <c r="D675" s="209">
        <v>0.40363599999999999</v>
      </c>
      <c r="E675" s="753"/>
      <c r="F675" s="210"/>
      <c r="G675" s="754"/>
      <c r="H675" s="211"/>
      <c r="I675" s="212"/>
      <c r="J675" s="212"/>
      <c r="K675" s="212"/>
      <c r="L675" s="212"/>
      <c r="M675" s="213"/>
      <c r="N675" s="213"/>
      <c r="O675" s="213"/>
      <c r="P675" s="213"/>
    </row>
    <row r="676" spans="2:16" s="201" customFormat="1">
      <c r="B676" s="206">
        <v>41176.673032407409</v>
      </c>
      <c r="C676" s="209">
        <v>2.9500069999999998</v>
      </c>
      <c r="D676" s="209">
        <v>0.75402499999999995</v>
      </c>
      <c r="E676" s="753"/>
      <c r="F676" s="210"/>
      <c r="G676" s="754"/>
      <c r="H676" s="211"/>
      <c r="I676" s="212"/>
      <c r="J676" s="212"/>
      <c r="K676" s="212"/>
      <c r="L676" s="212"/>
      <c r="M676" s="213"/>
      <c r="N676" s="213"/>
      <c r="O676" s="213"/>
      <c r="P676" s="213"/>
    </row>
    <row r="677" spans="2:16" s="201" customFormat="1">
      <c r="B677" s="206">
        <v>41177.68005787037</v>
      </c>
      <c r="C677" s="209">
        <v>3.1156160000000002</v>
      </c>
      <c r="D677" s="209">
        <v>1.1584030000000001</v>
      </c>
      <c r="E677" s="753"/>
      <c r="F677" s="210"/>
      <c r="G677" s="754"/>
      <c r="H677" s="211"/>
      <c r="I677" s="212"/>
      <c r="J677" s="212"/>
      <c r="K677" s="212"/>
      <c r="L677" s="212"/>
      <c r="M677" s="213"/>
      <c r="N677" s="213"/>
      <c r="O677" s="213"/>
      <c r="P677" s="213"/>
    </row>
    <row r="678" spans="2:16" s="201" customFormat="1">
      <c r="B678" s="206">
        <v>41178.707627314812</v>
      </c>
      <c r="C678" s="209">
        <v>3.1712030000000002</v>
      </c>
      <c r="D678" s="209">
        <v>3.277139</v>
      </c>
      <c r="E678" s="753"/>
      <c r="F678" s="210"/>
      <c r="G678" s="754"/>
      <c r="H678" s="211"/>
      <c r="I678" s="212"/>
      <c r="J678" s="212"/>
      <c r="K678" s="212"/>
      <c r="L678" s="212"/>
      <c r="M678" s="213"/>
      <c r="N678" s="213"/>
      <c r="O678" s="213"/>
      <c r="P678" s="213"/>
    </row>
    <row r="679" spans="2:16" s="201" customFormat="1">
      <c r="B679" s="206">
        <v>41179.70758101852</v>
      </c>
      <c r="C679" s="209">
        <v>1.7507490000000001</v>
      </c>
      <c r="D679" s="209">
        <v>1.2644949999999999</v>
      </c>
      <c r="E679" s="753"/>
      <c r="F679" s="210"/>
      <c r="G679" s="754"/>
      <c r="H679" s="211"/>
      <c r="I679" s="212"/>
      <c r="J679" s="212"/>
      <c r="K679" s="212"/>
      <c r="L679" s="212"/>
      <c r="M679" s="213"/>
      <c r="N679" s="213"/>
      <c r="O679" s="213"/>
      <c r="P679" s="213"/>
    </row>
    <row r="680" spans="2:16" s="201" customFormat="1">
      <c r="B680" s="206">
        <v>41180.707615740743</v>
      </c>
      <c r="C680" s="209">
        <v>1.4947250000000001</v>
      </c>
      <c r="D680" s="209">
        <v>0.86168599999999995</v>
      </c>
      <c r="E680" s="753"/>
      <c r="F680" s="210"/>
      <c r="G680" s="754"/>
      <c r="H680" s="211"/>
      <c r="I680" s="212"/>
      <c r="J680" s="212"/>
      <c r="K680" s="212"/>
      <c r="L680" s="212"/>
      <c r="M680" s="213"/>
      <c r="N680" s="213"/>
      <c r="O680" s="213"/>
      <c r="P680" s="213"/>
    </row>
    <row r="681" spans="2:16" s="201" customFormat="1">
      <c r="B681" s="214"/>
      <c r="C681" s="202"/>
      <c r="D681" s="203"/>
      <c r="E681" s="755"/>
      <c r="F681" s="753"/>
      <c r="G681" s="753"/>
      <c r="H681" s="753"/>
      <c r="I681" s="212"/>
      <c r="J681" s="212"/>
      <c r="K681" s="212"/>
      <c r="L681" s="212"/>
      <c r="M681" s="213"/>
      <c r="N681" s="213"/>
      <c r="O681" s="213"/>
      <c r="P681" s="213"/>
    </row>
    <row r="682" spans="2:16" s="201" customFormat="1">
      <c r="B682" s="214"/>
      <c r="C682" s="202"/>
      <c r="D682" s="203"/>
      <c r="E682" s="753"/>
      <c r="F682" s="753"/>
      <c r="G682" s="753"/>
      <c r="H682" s="753"/>
    </row>
    <row r="683" spans="2:16" s="201" customFormat="1">
      <c r="B683" s="214"/>
      <c r="C683" s="202"/>
      <c r="D683" s="203"/>
      <c r="E683" s="753"/>
      <c r="F683" s="753"/>
      <c r="G683" s="753"/>
      <c r="H683" s="753"/>
    </row>
    <row r="684" spans="2:16" s="201" customFormat="1">
      <c r="B684" s="214"/>
      <c r="C684" s="202"/>
      <c r="D684" s="203"/>
      <c r="E684" s="753"/>
      <c r="F684" s="753"/>
      <c r="G684" s="753"/>
      <c r="H684" s="753"/>
    </row>
    <row r="685" spans="2:16" s="201" customFormat="1">
      <c r="B685" s="214"/>
      <c r="C685" s="202"/>
      <c r="D685" s="203"/>
      <c r="E685" s="753"/>
      <c r="F685" s="753"/>
      <c r="G685" s="753"/>
      <c r="H685" s="753"/>
    </row>
    <row r="686" spans="2:16" s="201" customFormat="1">
      <c r="B686" s="214"/>
      <c r="C686" s="202"/>
      <c r="D686" s="203"/>
      <c r="E686" s="753"/>
      <c r="F686" s="753"/>
      <c r="G686" s="753"/>
      <c r="H686" s="753"/>
    </row>
    <row r="687" spans="2:16" s="201" customFormat="1">
      <c r="B687" s="214"/>
      <c r="C687" s="202"/>
      <c r="D687" s="203"/>
      <c r="E687" s="753"/>
      <c r="F687" s="753"/>
      <c r="G687" s="753"/>
      <c r="H687" s="753"/>
    </row>
    <row r="688" spans="2:16" s="201" customFormat="1">
      <c r="B688" s="214"/>
      <c r="C688" s="202"/>
      <c r="D688" s="203"/>
      <c r="E688" s="753"/>
      <c r="F688" s="753"/>
      <c r="G688" s="753"/>
      <c r="H688" s="753"/>
    </row>
    <row r="689" spans="2:8" s="201" customFormat="1">
      <c r="B689" s="214"/>
      <c r="C689" s="202"/>
      <c r="D689" s="203"/>
      <c r="E689" s="753"/>
      <c r="F689" s="753"/>
      <c r="G689" s="753"/>
      <c r="H689" s="753"/>
    </row>
    <row r="690" spans="2:8" s="201" customFormat="1">
      <c r="B690" s="214"/>
      <c r="C690" s="202"/>
      <c r="D690" s="203"/>
      <c r="E690" s="753"/>
      <c r="F690" s="753"/>
      <c r="G690" s="753"/>
      <c r="H690" s="753"/>
    </row>
    <row r="691" spans="2:8" s="201" customFormat="1">
      <c r="B691" s="214"/>
      <c r="C691" s="202"/>
      <c r="D691" s="203"/>
      <c r="E691" s="753"/>
      <c r="F691" s="753"/>
      <c r="G691" s="753"/>
      <c r="H691" s="753"/>
    </row>
    <row r="692" spans="2:8" s="201" customFormat="1">
      <c r="B692" s="214"/>
      <c r="C692" s="202"/>
      <c r="D692" s="203"/>
      <c r="E692" s="753"/>
      <c r="F692" s="753"/>
      <c r="G692" s="753"/>
      <c r="H692" s="753"/>
    </row>
    <row r="693" spans="2:8" s="201" customFormat="1">
      <c r="B693" s="214"/>
      <c r="C693" s="202"/>
      <c r="D693" s="203"/>
      <c r="E693" s="753"/>
      <c r="F693" s="753"/>
      <c r="G693" s="753"/>
      <c r="H693" s="753"/>
    </row>
    <row r="694" spans="2:8" s="201" customFormat="1">
      <c r="B694" s="214"/>
      <c r="C694" s="202"/>
      <c r="D694" s="203"/>
      <c r="E694" s="753"/>
      <c r="F694" s="753"/>
      <c r="G694" s="753"/>
      <c r="H694" s="753"/>
    </row>
    <row r="695" spans="2:8" s="201" customFormat="1">
      <c r="B695" s="214"/>
      <c r="C695" s="202"/>
      <c r="D695" s="203"/>
      <c r="E695" s="753"/>
      <c r="F695" s="753"/>
      <c r="G695" s="753"/>
      <c r="H695" s="753"/>
    </row>
    <row r="696" spans="2:8" s="201" customFormat="1">
      <c r="B696" s="214"/>
      <c r="C696" s="202"/>
      <c r="D696" s="203"/>
      <c r="E696" s="753"/>
      <c r="F696" s="753"/>
      <c r="G696" s="753"/>
      <c r="H696" s="753"/>
    </row>
    <row r="697" spans="2:8" s="201" customFormat="1">
      <c r="B697" s="214"/>
      <c r="C697" s="202"/>
      <c r="D697" s="203"/>
      <c r="E697" s="753"/>
      <c r="F697" s="753"/>
      <c r="G697" s="753"/>
      <c r="H697" s="753"/>
    </row>
    <row r="698" spans="2:8" s="201" customFormat="1">
      <c r="B698" s="214"/>
      <c r="C698" s="202"/>
      <c r="D698" s="203"/>
      <c r="E698" s="753"/>
      <c r="F698" s="753"/>
      <c r="G698" s="753"/>
      <c r="H698" s="753"/>
    </row>
    <row r="699" spans="2:8" s="201" customFormat="1">
      <c r="B699" s="214"/>
      <c r="C699" s="202"/>
      <c r="D699" s="203"/>
      <c r="E699" s="753"/>
      <c r="F699" s="753"/>
      <c r="G699" s="753"/>
      <c r="H699" s="753"/>
    </row>
    <row r="700" spans="2:8" s="201" customFormat="1">
      <c r="B700" s="214"/>
      <c r="C700" s="202"/>
      <c r="D700" s="203"/>
      <c r="E700" s="753"/>
      <c r="F700" s="753"/>
      <c r="G700" s="753"/>
      <c r="H700" s="753"/>
    </row>
    <row r="701" spans="2:8" s="201" customFormat="1">
      <c r="B701" s="214"/>
      <c r="C701" s="202"/>
      <c r="D701" s="203"/>
      <c r="E701" s="753"/>
      <c r="F701" s="753"/>
      <c r="G701" s="753"/>
      <c r="H701" s="753"/>
    </row>
    <row r="702" spans="2:8" s="201" customFormat="1">
      <c r="B702" s="214"/>
      <c r="C702" s="202"/>
      <c r="D702" s="203"/>
      <c r="E702" s="753"/>
      <c r="F702" s="753"/>
      <c r="G702" s="753"/>
      <c r="H702" s="753"/>
    </row>
    <row r="703" spans="2:8" s="201" customFormat="1">
      <c r="B703" s="214"/>
      <c r="C703" s="202"/>
      <c r="D703" s="203"/>
      <c r="E703" s="753"/>
      <c r="F703" s="753"/>
      <c r="G703" s="753"/>
      <c r="H703" s="753"/>
    </row>
    <row r="704" spans="2:8" s="201" customFormat="1">
      <c r="B704" s="214"/>
      <c r="C704" s="202"/>
      <c r="D704" s="203"/>
      <c r="E704" s="753"/>
      <c r="F704" s="753"/>
      <c r="G704" s="753"/>
      <c r="H704" s="753"/>
    </row>
    <row r="705" spans="2:8" s="201" customFormat="1">
      <c r="B705" s="214"/>
      <c r="C705" s="202"/>
      <c r="D705" s="203"/>
      <c r="E705" s="753"/>
      <c r="F705" s="753"/>
      <c r="G705" s="753"/>
      <c r="H705" s="753"/>
    </row>
    <row r="706" spans="2:8" s="201" customFormat="1">
      <c r="B706" s="214"/>
      <c r="C706" s="202"/>
      <c r="D706" s="203"/>
      <c r="E706" s="753"/>
      <c r="F706" s="753"/>
      <c r="G706" s="753"/>
      <c r="H706" s="753"/>
    </row>
    <row r="707" spans="2:8" s="201" customFormat="1">
      <c r="B707" s="214"/>
      <c r="C707" s="202"/>
      <c r="D707" s="203"/>
      <c r="E707" s="753"/>
      <c r="F707" s="753"/>
      <c r="G707" s="753"/>
      <c r="H707" s="753"/>
    </row>
    <row r="708" spans="2:8" s="201" customFormat="1">
      <c r="B708" s="214"/>
      <c r="C708" s="202"/>
      <c r="D708" s="203"/>
      <c r="E708" s="753"/>
      <c r="F708" s="753"/>
      <c r="G708" s="753"/>
      <c r="H708" s="753"/>
    </row>
    <row r="709" spans="2:8" s="201" customFormat="1">
      <c r="B709" s="214"/>
      <c r="C709" s="202"/>
      <c r="D709" s="203"/>
      <c r="E709" s="753"/>
      <c r="F709" s="753"/>
      <c r="G709" s="753"/>
      <c r="H709" s="753"/>
    </row>
    <row r="710" spans="2:8" s="201" customFormat="1">
      <c r="B710" s="214"/>
      <c r="C710" s="202"/>
      <c r="D710" s="203"/>
      <c r="E710" s="753"/>
      <c r="F710" s="753"/>
      <c r="G710" s="753"/>
      <c r="H710" s="753"/>
    </row>
    <row r="711" spans="2:8" s="201" customFormat="1">
      <c r="B711" s="214"/>
      <c r="C711" s="202"/>
      <c r="D711" s="203"/>
      <c r="E711" s="753"/>
      <c r="F711" s="753"/>
      <c r="G711" s="753"/>
      <c r="H711" s="753"/>
    </row>
    <row r="712" spans="2:8" s="201" customFormat="1">
      <c r="B712" s="214"/>
      <c r="C712" s="202"/>
      <c r="D712" s="203"/>
      <c r="E712" s="753"/>
      <c r="F712" s="753"/>
      <c r="G712" s="753"/>
      <c r="H712" s="753"/>
    </row>
    <row r="713" spans="2:8" s="201" customFormat="1">
      <c r="B713" s="214"/>
      <c r="C713" s="202"/>
      <c r="D713" s="203"/>
      <c r="E713" s="753"/>
      <c r="F713" s="753"/>
      <c r="G713" s="753"/>
      <c r="H713" s="753"/>
    </row>
    <row r="714" spans="2:8" s="201" customFormat="1">
      <c r="B714" s="214"/>
      <c r="C714" s="202"/>
      <c r="D714" s="203"/>
      <c r="E714" s="753"/>
      <c r="F714" s="753"/>
      <c r="G714" s="753"/>
      <c r="H714" s="753"/>
    </row>
    <row r="715" spans="2:8" s="201" customFormat="1">
      <c r="B715" s="214"/>
      <c r="C715" s="202"/>
      <c r="D715" s="203"/>
      <c r="E715" s="753"/>
      <c r="F715" s="753"/>
      <c r="G715" s="753"/>
      <c r="H715" s="753"/>
    </row>
    <row r="716" spans="2:8" s="201" customFormat="1">
      <c r="B716" s="214"/>
      <c r="C716" s="202"/>
      <c r="D716" s="203"/>
      <c r="E716" s="753"/>
      <c r="F716" s="753"/>
      <c r="G716" s="753"/>
      <c r="H716" s="753"/>
    </row>
    <row r="717" spans="2:8" s="201" customFormat="1">
      <c r="B717" s="214"/>
      <c r="C717" s="202"/>
      <c r="D717" s="203"/>
      <c r="E717" s="753"/>
      <c r="F717" s="753"/>
      <c r="G717" s="753"/>
      <c r="H717" s="753"/>
    </row>
    <row r="718" spans="2:8" s="201" customFormat="1">
      <c r="B718" s="214"/>
      <c r="C718" s="202"/>
      <c r="D718" s="203"/>
      <c r="E718" s="753"/>
      <c r="F718" s="753"/>
      <c r="G718" s="753"/>
      <c r="H718" s="753"/>
    </row>
    <row r="719" spans="2:8" s="201" customFormat="1">
      <c r="B719" s="214"/>
      <c r="C719" s="202"/>
      <c r="D719" s="203"/>
      <c r="E719" s="753"/>
      <c r="F719" s="753"/>
      <c r="G719" s="753"/>
      <c r="H719" s="753"/>
    </row>
    <row r="720" spans="2:8" s="201" customFormat="1">
      <c r="B720" s="214"/>
      <c r="C720" s="202"/>
      <c r="D720" s="203"/>
      <c r="E720" s="753"/>
      <c r="F720" s="753"/>
      <c r="G720" s="753"/>
      <c r="H720" s="753"/>
    </row>
    <row r="721" spans="2:8" s="201" customFormat="1">
      <c r="B721" s="214"/>
      <c r="C721" s="202"/>
      <c r="D721" s="203"/>
      <c r="E721" s="753"/>
      <c r="F721" s="753"/>
      <c r="G721" s="753"/>
      <c r="H721" s="753"/>
    </row>
    <row r="722" spans="2:8" s="201" customFormat="1">
      <c r="B722" s="214"/>
      <c r="C722" s="202"/>
      <c r="D722" s="203"/>
      <c r="E722" s="753"/>
      <c r="F722" s="753"/>
      <c r="G722" s="753"/>
      <c r="H722" s="753"/>
    </row>
    <row r="723" spans="2:8" s="201" customFormat="1">
      <c r="B723" s="214"/>
      <c r="C723" s="202"/>
      <c r="D723" s="203"/>
      <c r="E723" s="753"/>
      <c r="F723" s="753"/>
      <c r="G723" s="753"/>
      <c r="H723" s="753"/>
    </row>
    <row r="724" spans="2:8" s="201" customFormat="1">
      <c r="B724" s="214"/>
      <c r="C724" s="202"/>
      <c r="D724" s="203"/>
      <c r="E724" s="753"/>
      <c r="F724" s="753"/>
      <c r="G724" s="753"/>
      <c r="H724" s="753"/>
    </row>
    <row r="725" spans="2:8" s="201" customFormat="1">
      <c r="B725" s="214"/>
      <c r="C725" s="202"/>
      <c r="D725" s="203"/>
      <c r="E725" s="753"/>
      <c r="F725" s="753"/>
      <c r="G725" s="753"/>
      <c r="H725" s="753"/>
    </row>
    <row r="726" spans="2:8" s="201" customFormat="1">
      <c r="B726" s="214"/>
      <c r="C726" s="202"/>
      <c r="D726" s="203"/>
      <c r="E726" s="753"/>
      <c r="F726" s="753"/>
      <c r="G726" s="753"/>
      <c r="H726" s="753"/>
    </row>
    <row r="727" spans="2:8" s="201" customFormat="1">
      <c r="B727" s="214"/>
      <c r="C727" s="202"/>
      <c r="D727" s="203"/>
      <c r="E727" s="753"/>
      <c r="F727" s="753"/>
      <c r="G727" s="753"/>
      <c r="H727" s="753"/>
    </row>
    <row r="728" spans="2:8" s="201" customFormat="1">
      <c r="B728" s="214"/>
      <c r="C728" s="202"/>
      <c r="D728" s="203"/>
      <c r="E728" s="753"/>
      <c r="F728" s="753"/>
      <c r="G728" s="753"/>
      <c r="H728" s="753"/>
    </row>
    <row r="729" spans="2:8" s="201" customFormat="1">
      <c r="B729" s="214"/>
      <c r="C729" s="202"/>
      <c r="D729" s="203"/>
      <c r="E729" s="753"/>
      <c r="F729" s="753"/>
      <c r="G729" s="753"/>
      <c r="H729" s="753"/>
    </row>
    <row r="730" spans="2:8" s="201" customFormat="1">
      <c r="B730" s="214"/>
      <c r="C730" s="202"/>
      <c r="D730" s="203"/>
      <c r="E730" s="753"/>
      <c r="F730" s="753"/>
      <c r="G730" s="753"/>
      <c r="H730" s="753"/>
    </row>
    <row r="731" spans="2:8" s="201" customFormat="1">
      <c r="B731" s="214"/>
      <c r="C731" s="202"/>
      <c r="D731" s="203"/>
      <c r="E731" s="753"/>
      <c r="F731" s="753"/>
      <c r="G731" s="753"/>
      <c r="H731" s="753"/>
    </row>
    <row r="732" spans="2:8" s="201" customFormat="1">
      <c r="B732" s="214"/>
      <c r="C732" s="202"/>
      <c r="D732" s="203"/>
      <c r="E732" s="753"/>
      <c r="F732" s="753"/>
      <c r="G732" s="753"/>
      <c r="H732" s="753"/>
    </row>
    <row r="733" spans="2:8" s="201" customFormat="1">
      <c r="B733" s="214"/>
      <c r="C733" s="202"/>
      <c r="D733" s="203"/>
      <c r="E733" s="753"/>
      <c r="F733" s="753"/>
      <c r="G733" s="753"/>
      <c r="H733" s="753"/>
    </row>
    <row r="734" spans="2:8" s="201" customFormat="1">
      <c r="B734" s="214"/>
      <c r="C734" s="202"/>
      <c r="D734" s="203"/>
      <c r="E734" s="753"/>
      <c r="F734" s="753"/>
      <c r="G734" s="753"/>
      <c r="H734" s="753"/>
    </row>
    <row r="735" spans="2:8" s="201" customFormat="1">
      <c r="B735" s="214"/>
      <c r="C735" s="202"/>
      <c r="D735" s="203"/>
      <c r="E735" s="753"/>
      <c r="F735" s="753"/>
      <c r="G735" s="753"/>
      <c r="H735" s="753"/>
    </row>
    <row r="736" spans="2:8" s="201" customFormat="1">
      <c r="B736" s="214"/>
      <c r="C736" s="202"/>
      <c r="D736" s="203"/>
      <c r="E736" s="753"/>
      <c r="F736" s="753"/>
      <c r="G736" s="753"/>
      <c r="H736" s="753"/>
    </row>
    <row r="737" spans="2:8" s="201" customFormat="1">
      <c r="B737" s="214"/>
      <c r="C737" s="202"/>
      <c r="D737" s="203"/>
      <c r="E737" s="753"/>
      <c r="F737" s="753"/>
      <c r="G737" s="753"/>
      <c r="H737" s="753"/>
    </row>
    <row r="738" spans="2:8" s="201" customFormat="1">
      <c r="B738" s="214"/>
      <c r="C738" s="202"/>
      <c r="D738" s="203"/>
      <c r="E738" s="753"/>
      <c r="F738" s="753"/>
      <c r="G738" s="753"/>
      <c r="H738" s="753"/>
    </row>
    <row r="739" spans="2:8" s="201" customFormat="1">
      <c r="B739" s="214"/>
      <c r="C739" s="202"/>
      <c r="D739" s="203"/>
      <c r="E739" s="753"/>
      <c r="F739" s="753"/>
      <c r="G739" s="753"/>
      <c r="H739" s="753"/>
    </row>
    <row r="740" spans="2:8" s="201" customFormat="1">
      <c r="B740" s="214"/>
      <c r="C740" s="202"/>
      <c r="D740" s="203"/>
      <c r="E740" s="753"/>
      <c r="F740" s="753"/>
      <c r="G740" s="753"/>
      <c r="H740" s="753"/>
    </row>
    <row r="741" spans="2:8" s="201" customFormat="1">
      <c r="B741" s="214"/>
      <c r="C741" s="202"/>
      <c r="D741" s="203"/>
      <c r="E741" s="753"/>
      <c r="F741" s="753"/>
      <c r="G741" s="753"/>
      <c r="H741" s="753"/>
    </row>
    <row r="742" spans="2:8" s="201" customFormat="1">
      <c r="B742" s="214"/>
      <c r="C742" s="202"/>
      <c r="D742" s="203"/>
      <c r="E742" s="753"/>
      <c r="F742" s="753"/>
      <c r="G742" s="753"/>
      <c r="H742" s="753"/>
    </row>
    <row r="743" spans="2:8" s="201" customFormat="1">
      <c r="B743" s="214"/>
      <c r="C743" s="202"/>
      <c r="D743" s="203"/>
      <c r="E743" s="753"/>
      <c r="F743" s="753"/>
      <c r="G743" s="753"/>
      <c r="H743" s="753"/>
    </row>
    <row r="744" spans="2:8" s="201" customFormat="1">
      <c r="B744" s="214"/>
      <c r="C744" s="202"/>
      <c r="D744" s="203"/>
      <c r="E744" s="753"/>
      <c r="F744" s="753"/>
      <c r="G744" s="753"/>
      <c r="H744" s="753"/>
    </row>
    <row r="745" spans="2:8" s="201" customFormat="1">
      <c r="B745" s="214"/>
      <c r="C745" s="202"/>
      <c r="D745" s="203"/>
      <c r="E745" s="753"/>
      <c r="F745" s="753"/>
      <c r="G745" s="753"/>
      <c r="H745" s="753"/>
    </row>
    <row r="746" spans="2:8" s="201" customFormat="1">
      <c r="B746" s="214"/>
      <c r="C746" s="202"/>
      <c r="D746" s="203"/>
      <c r="E746" s="753"/>
      <c r="F746" s="753"/>
      <c r="G746" s="753"/>
      <c r="H746" s="753"/>
    </row>
    <row r="747" spans="2:8" s="201" customFormat="1">
      <c r="B747" s="214"/>
      <c r="C747" s="202"/>
      <c r="D747" s="203"/>
      <c r="E747" s="753"/>
      <c r="F747" s="753"/>
      <c r="G747" s="753"/>
      <c r="H747" s="753"/>
    </row>
    <row r="748" spans="2:8" s="201" customFormat="1">
      <c r="B748" s="214"/>
      <c r="C748" s="202"/>
      <c r="D748" s="203"/>
      <c r="E748" s="753"/>
      <c r="F748" s="753"/>
      <c r="G748" s="753"/>
      <c r="H748" s="753"/>
    </row>
    <row r="749" spans="2:8" s="201" customFormat="1">
      <c r="B749" s="214"/>
      <c r="C749" s="202"/>
      <c r="D749" s="203"/>
      <c r="E749" s="753"/>
      <c r="F749" s="753"/>
      <c r="G749" s="753"/>
      <c r="H749" s="753"/>
    </row>
    <row r="750" spans="2:8" s="201" customFormat="1">
      <c r="B750" s="214"/>
      <c r="C750" s="202"/>
      <c r="D750" s="203"/>
      <c r="E750" s="753"/>
      <c r="F750" s="753"/>
      <c r="G750" s="753"/>
      <c r="H750" s="753"/>
    </row>
    <row r="751" spans="2:8" s="201" customFormat="1">
      <c r="B751" s="214"/>
      <c r="C751" s="202"/>
      <c r="D751" s="203"/>
      <c r="E751" s="753"/>
      <c r="F751" s="753"/>
      <c r="G751" s="753"/>
      <c r="H751" s="753"/>
    </row>
    <row r="752" spans="2:8" s="201" customFormat="1">
      <c r="B752" s="214"/>
      <c r="C752" s="202"/>
      <c r="D752" s="203"/>
      <c r="E752" s="753"/>
      <c r="F752" s="753"/>
      <c r="G752" s="753"/>
      <c r="H752" s="753"/>
    </row>
    <row r="753" spans="2:8" s="201" customFormat="1">
      <c r="B753" s="214"/>
      <c r="C753" s="202"/>
      <c r="D753" s="203"/>
      <c r="E753" s="753"/>
      <c r="F753" s="753"/>
      <c r="G753" s="753"/>
      <c r="H753" s="753"/>
    </row>
    <row r="754" spans="2:8" s="201" customFormat="1">
      <c r="B754" s="214"/>
      <c r="C754" s="202"/>
      <c r="D754" s="203"/>
      <c r="E754" s="753"/>
      <c r="F754" s="753"/>
      <c r="G754" s="753"/>
      <c r="H754" s="753"/>
    </row>
    <row r="755" spans="2:8" s="201" customFormat="1">
      <c r="B755" s="214"/>
      <c r="C755" s="202"/>
      <c r="D755" s="203"/>
      <c r="E755" s="753"/>
      <c r="F755" s="753"/>
      <c r="G755" s="753"/>
      <c r="H755" s="753"/>
    </row>
    <row r="756" spans="2:8" s="201" customFormat="1">
      <c r="B756" s="214"/>
      <c r="C756" s="202"/>
      <c r="D756" s="203"/>
      <c r="E756" s="753"/>
      <c r="F756" s="753"/>
      <c r="G756" s="753"/>
      <c r="H756" s="753"/>
    </row>
    <row r="757" spans="2:8" s="201" customFormat="1">
      <c r="B757" s="214"/>
      <c r="C757" s="202"/>
      <c r="D757" s="203"/>
      <c r="E757" s="753"/>
      <c r="F757" s="753"/>
      <c r="G757" s="753"/>
      <c r="H757" s="753"/>
    </row>
    <row r="758" spans="2:8" s="201" customFormat="1">
      <c r="B758" s="214"/>
      <c r="C758" s="202"/>
      <c r="D758" s="203"/>
      <c r="E758" s="753"/>
      <c r="F758" s="753"/>
      <c r="G758" s="753"/>
      <c r="H758" s="753"/>
    </row>
    <row r="759" spans="2:8" s="201" customFormat="1">
      <c r="B759" s="214"/>
      <c r="C759" s="202"/>
      <c r="D759" s="203"/>
      <c r="E759" s="753"/>
      <c r="F759" s="753"/>
      <c r="G759" s="753"/>
      <c r="H759" s="753"/>
    </row>
    <row r="760" spans="2:8" s="201" customFormat="1">
      <c r="B760" s="214"/>
      <c r="C760" s="202"/>
      <c r="D760" s="203"/>
      <c r="E760" s="753"/>
      <c r="F760" s="753"/>
      <c r="G760" s="753"/>
      <c r="H760" s="753"/>
    </row>
    <row r="761" spans="2:8" s="201" customFormat="1">
      <c r="B761" s="214"/>
      <c r="C761" s="202"/>
      <c r="D761" s="203"/>
      <c r="E761" s="753"/>
      <c r="F761" s="753"/>
      <c r="G761" s="753"/>
      <c r="H761" s="753"/>
    </row>
    <row r="762" spans="2:8" s="201" customFormat="1">
      <c r="B762" s="214"/>
      <c r="C762" s="202"/>
      <c r="D762" s="203"/>
      <c r="E762" s="753"/>
      <c r="F762" s="753"/>
      <c r="G762" s="753"/>
      <c r="H762" s="753"/>
    </row>
    <row r="763" spans="2:8" s="201" customFormat="1">
      <c r="B763" s="214"/>
      <c r="C763" s="202"/>
      <c r="D763" s="203"/>
      <c r="E763" s="753"/>
      <c r="F763" s="753"/>
      <c r="G763" s="753"/>
      <c r="H763" s="753"/>
    </row>
    <row r="764" spans="2:8" s="201" customFormat="1">
      <c r="B764" s="214"/>
      <c r="C764" s="202"/>
      <c r="D764" s="203"/>
      <c r="E764" s="753"/>
      <c r="F764" s="753"/>
      <c r="G764" s="753"/>
      <c r="H764" s="753"/>
    </row>
    <row r="765" spans="2:8" s="201" customFormat="1">
      <c r="B765" s="214"/>
      <c r="C765" s="202"/>
      <c r="D765" s="203"/>
      <c r="E765" s="753"/>
      <c r="F765" s="753"/>
      <c r="G765" s="753"/>
      <c r="H765" s="753"/>
    </row>
    <row r="766" spans="2:8" s="201" customFormat="1">
      <c r="B766" s="214"/>
      <c r="C766" s="202"/>
      <c r="D766" s="203"/>
      <c r="E766" s="753"/>
      <c r="F766" s="753"/>
      <c r="G766" s="753"/>
      <c r="H766" s="753"/>
    </row>
    <row r="767" spans="2:8" s="201" customFormat="1">
      <c r="B767" s="214"/>
      <c r="C767" s="202"/>
      <c r="D767" s="203"/>
      <c r="E767" s="753"/>
      <c r="F767" s="753"/>
      <c r="G767" s="753"/>
      <c r="H767" s="753"/>
    </row>
    <row r="768" spans="2:8" s="201" customFormat="1">
      <c r="B768" s="214"/>
      <c r="C768" s="202"/>
      <c r="D768" s="203"/>
      <c r="E768" s="753"/>
      <c r="F768" s="753"/>
      <c r="G768" s="753"/>
      <c r="H768" s="753"/>
    </row>
    <row r="769" spans="2:8" s="201" customFormat="1">
      <c r="B769" s="214"/>
      <c r="C769" s="202"/>
      <c r="D769" s="203"/>
      <c r="E769" s="753"/>
      <c r="F769" s="753"/>
      <c r="G769" s="753"/>
      <c r="H769" s="753"/>
    </row>
    <row r="770" spans="2:8" s="201" customFormat="1">
      <c r="B770" s="214"/>
      <c r="C770" s="202"/>
      <c r="D770" s="203"/>
      <c r="E770" s="753"/>
      <c r="F770" s="753"/>
      <c r="G770" s="753"/>
      <c r="H770" s="753"/>
    </row>
    <row r="771" spans="2:8" s="201" customFormat="1">
      <c r="B771" s="214"/>
      <c r="C771" s="202"/>
      <c r="D771" s="203"/>
      <c r="E771" s="753"/>
      <c r="F771" s="753"/>
      <c r="G771" s="753"/>
      <c r="H771" s="753"/>
    </row>
    <row r="772" spans="2:8" s="201" customFormat="1">
      <c r="B772" s="214"/>
      <c r="C772" s="202"/>
      <c r="D772" s="203"/>
      <c r="E772" s="753"/>
      <c r="F772" s="753"/>
      <c r="G772" s="753"/>
      <c r="H772" s="753"/>
    </row>
    <row r="773" spans="2:8" s="201" customFormat="1">
      <c r="B773" s="214"/>
      <c r="C773" s="202"/>
      <c r="D773" s="203"/>
      <c r="E773" s="753"/>
      <c r="F773" s="753"/>
      <c r="G773" s="753"/>
      <c r="H773" s="753"/>
    </row>
    <row r="774" spans="2:8" s="201" customFormat="1">
      <c r="B774" s="214"/>
      <c r="C774" s="202"/>
      <c r="D774" s="203"/>
      <c r="E774" s="753"/>
      <c r="F774" s="753"/>
      <c r="G774" s="753"/>
      <c r="H774" s="753"/>
    </row>
    <row r="775" spans="2:8" s="201" customFormat="1">
      <c r="B775" s="214"/>
      <c r="C775" s="202"/>
      <c r="D775" s="203"/>
      <c r="E775" s="753"/>
      <c r="F775" s="753"/>
      <c r="G775" s="753"/>
      <c r="H775" s="753"/>
    </row>
    <row r="776" spans="2:8" s="201" customFormat="1">
      <c r="B776" s="214"/>
      <c r="C776" s="202"/>
      <c r="D776" s="203"/>
      <c r="E776" s="753"/>
      <c r="F776" s="753"/>
      <c r="G776" s="753"/>
      <c r="H776" s="753"/>
    </row>
    <row r="777" spans="2:8" s="201" customFormat="1">
      <c r="B777" s="214"/>
      <c r="C777" s="202"/>
      <c r="D777" s="203"/>
      <c r="E777" s="753"/>
      <c r="F777" s="753"/>
      <c r="G777" s="753"/>
      <c r="H777" s="753"/>
    </row>
    <row r="778" spans="2:8" s="201" customFormat="1">
      <c r="B778" s="214"/>
      <c r="C778" s="202"/>
      <c r="D778" s="203"/>
      <c r="E778" s="753"/>
      <c r="F778" s="753"/>
      <c r="G778" s="753"/>
      <c r="H778" s="753"/>
    </row>
    <row r="779" spans="2:8" s="201" customFormat="1">
      <c r="B779" s="214"/>
      <c r="C779" s="202"/>
      <c r="D779" s="203"/>
      <c r="E779" s="753"/>
      <c r="F779" s="753"/>
      <c r="G779" s="753"/>
      <c r="H779" s="753"/>
    </row>
    <row r="780" spans="2:8" s="201" customFormat="1">
      <c r="B780" s="214"/>
      <c r="C780" s="202"/>
      <c r="D780" s="203"/>
      <c r="E780" s="753"/>
      <c r="F780" s="753"/>
      <c r="G780" s="753"/>
      <c r="H780" s="753"/>
    </row>
    <row r="781" spans="2:8" s="201" customFormat="1">
      <c r="B781" s="214"/>
      <c r="C781" s="202"/>
      <c r="D781" s="203"/>
      <c r="E781" s="753"/>
      <c r="F781" s="753"/>
      <c r="G781" s="753"/>
      <c r="H781" s="753"/>
    </row>
    <row r="782" spans="2:8" s="201" customFormat="1">
      <c r="B782" s="214"/>
      <c r="C782" s="202"/>
      <c r="D782" s="203"/>
      <c r="E782" s="753"/>
      <c r="F782" s="753"/>
      <c r="G782" s="753"/>
      <c r="H782" s="753"/>
    </row>
    <row r="783" spans="2:8" s="201" customFormat="1">
      <c r="B783" s="214"/>
      <c r="C783" s="202"/>
      <c r="D783" s="203"/>
      <c r="E783" s="753"/>
      <c r="F783" s="753"/>
      <c r="G783" s="753"/>
      <c r="H783" s="753"/>
    </row>
    <row r="784" spans="2:8" s="201" customFormat="1">
      <c r="B784" s="214"/>
      <c r="C784" s="202"/>
      <c r="D784" s="203"/>
      <c r="E784" s="753"/>
      <c r="F784" s="753"/>
      <c r="G784" s="753"/>
      <c r="H784" s="753"/>
    </row>
    <row r="785" spans="2:8" s="201" customFormat="1">
      <c r="B785" s="214"/>
      <c r="C785" s="202"/>
      <c r="D785" s="203"/>
      <c r="E785" s="753"/>
      <c r="F785" s="753"/>
      <c r="G785" s="753"/>
      <c r="H785" s="753"/>
    </row>
    <row r="786" spans="2:8" s="201" customFormat="1">
      <c r="B786" s="214"/>
      <c r="C786" s="202"/>
      <c r="D786" s="203"/>
      <c r="E786" s="753"/>
      <c r="F786" s="753"/>
      <c r="G786" s="753"/>
      <c r="H786" s="753"/>
    </row>
    <row r="787" spans="2:8" s="201" customFormat="1">
      <c r="B787" s="214"/>
      <c r="C787" s="202"/>
      <c r="D787" s="203"/>
      <c r="E787" s="753"/>
      <c r="F787" s="753"/>
      <c r="G787" s="753"/>
      <c r="H787" s="753"/>
    </row>
    <row r="788" spans="2:8" s="201" customFormat="1">
      <c r="B788" s="214"/>
      <c r="C788" s="202"/>
      <c r="D788" s="203"/>
      <c r="E788" s="753"/>
      <c r="F788" s="753"/>
      <c r="G788" s="753"/>
      <c r="H788" s="753"/>
    </row>
    <row r="789" spans="2:8" s="201" customFormat="1">
      <c r="B789" s="214"/>
      <c r="C789" s="202"/>
      <c r="D789" s="203"/>
      <c r="E789" s="753"/>
      <c r="F789" s="753"/>
      <c r="G789" s="753"/>
      <c r="H789" s="753"/>
    </row>
    <row r="790" spans="2:8" s="201" customFormat="1">
      <c r="B790" s="214"/>
      <c r="C790" s="202"/>
      <c r="D790" s="203"/>
      <c r="E790" s="753"/>
      <c r="F790" s="753"/>
      <c r="G790" s="753"/>
      <c r="H790" s="753"/>
    </row>
    <row r="791" spans="2:8" s="201" customFormat="1">
      <c r="B791" s="214"/>
      <c r="C791" s="202"/>
      <c r="D791" s="203"/>
      <c r="E791" s="753"/>
      <c r="F791" s="753"/>
      <c r="G791" s="753"/>
      <c r="H791" s="753"/>
    </row>
    <row r="792" spans="2:8" s="201" customFormat="1">
      <c r="B792" s="214"/>
      <c r="C792" s="202"/>
      <c r="D792" s="203"/>
      <c r="E792" s="753"/>
      <c r="F792" s="753"/>
      <c r="G792" s="753"/>
      <c r="H792" s="753"/>
    </row>
    <row r="793" spans="2:8" s="201" customFormat="1">
      <c r="B793" s="214"/>
      <c r="C793" s="202"/>
      <c r="D793" s="203"/>
      <c r="E793" s="753"/>
      <c r="F793" s="753"/>
      <c r="G793" s="753"/>
      <c r="H793" s="753"/>
    </row>
    <row r="794" spans="2:8" s="201" customFormat="1">
      <c r="B794" s="214"/>
      <c r="C794" s="202"/>
      <c r="D794" s="203"/>
      <c r="E794" s="753"/>
      <c r="F794" s="753"/>
      <c r="G794" s="753"/>
      <c r="H794" s="753"/>
    </row>
    <row r="795" spans="2:8" s="201" customFormat="1">
      <c r="B795" s="214"/>
      <c r="C795" s="202"/>
      <c r="D795" s="203"/>
      <c r="E795" s="753"/>
      <c r="F795" s="753"/>
      <c r="G795" s="753"/>
      <c r="H795" s="753"/>
    </row>
    <row r="796" spans="2:8" s="201" customFormat="1">
      <c r="B796" s="214"/>
      <c r="C796" s="202"/>
      <c r="D796" s="203"/>
      <c r="E796" s="753"/>
      <c r="F796" s="753"/>
      <c r="G796" s="753"/>
      <c r="H796" s="753"/>
    </row>
    <row r="797" spans="2:8" s="201" customFormat="1">
      <c r="B797" s="214"/>
      <c r="C797" s="202"/>
      <c r="D797" s="203"/>
      <c r="E797" s="753"/>
      <c r="F797" s="753"/>
      <c r="G797" s="753"/>
      <c r="H797" s="753"/>
    </row>
    <row r="798" spans="2:8" s="201" customFormat="1">
      <c r="B798" s="214"/>
      <c r="C798" s="202"/>
      <c r="D798" s="203"/>
      <c r="E798" s="753"/>
      <c r="F798" s="753"/>
      <c r="G798" s="753"/>
      <c r="H798" s="753"/>
    </row>
    <row r="799" spans="2:8" s="201" customFormat="1">
      <c r="B799" s="214"/>
      <c r="C799" s="202"/>
      <c r="D799" s="203"/>
      <c r="E799" s="753"/>
      <c r="F799" s="753"/>
      <c r="G799" s="753"/>
      <c r="H799" s="753"/>
    </row>
    <row r="800" spans="2:8" s="201" customFormat="1">
      <c r="B800" s="214"/>
      <c r="C800" s="202"/>
      <c r="D800" s="203"/>
      <c r="E800" s="753"/>
      <c r="F800" s="753"/>
      <c r="G800" s="753"/>
      <c r="H800" s="753"/>
    </row>
    <row r="801" spans="2:8" s="201" customFormat="1">
      <c r="B801" s="214"/>
      <c r="C801" s="202"/>
      <c r="D801" s="203"/>
      <c r="E801" s="753"/>
      <c r="F801" s="753"/>
      <c r="G801" s="753"/>
      <c r="H801" s="753"/>
    </row>
    <row r="802" spans="2:8" s="201" customFormat="1">
      <c r="B802" s="214"/>
      <c r="C802" s="202"/>
      <c r="D802" s="203"/>
      <c r="E802" s="753"/>
      <c r="F802" s="753"/>
      <c r="G802" s="753"/>
      <c r="H802" s="753"/>
    </row>
    <row r="803" spans="2:8" s="201" customFormat="1">
      <c r="B803" s="214"/>
      <c r="C803" s="202"/>
      <c r="D803" s="203"/>
      <c r="E803" s="753"/>
      <c r="F803" s="753"/>
      <c r="G803" s="753"/>
      <c r="H803" s="753"/>
    </row>
    <row r="804" spans="2:8" s="201" customFormat="1">
      <c r="B804" s="214"/>
      <c r="C804" s="202"/>
      <c r="D804" s="203"/>
      <c r="E804" s="753"/>
      <c r="F804" s="753"/>
      <c r="G804" s="753"/>
      <c r="H804" s="753"/>
    </row>
    <row r="805" spans="2:8" s="201" customFormat="1">
      <c r="B805" s="214"/>
      <c r="C805" s="202"/>
      <c r="D805" s="203"/>
      <c r="E805" s="753"/>
      <c r="F805" s="753"/>
      <c r="G805" s="753"/>
      <c r="H805" s="753"/>
    </row>
    <row r="806" spans="2:8" s="201" customFormat="1">
      <c r="B806" s="214"/>
      <c r="C806" s="202"/>
      <c r="D806" s="203"/>
      <c r="E806" s="753"/>
      <c r="F806" s="753"/>
      <c r="G806" s="753"/>
      <c r="H806" s="753"/>
    </row>
    <row r="807" spans="2:8" s="201" customFormat="1">
      <c r="B807" s="214"/>
      <c r="C807" s="202"/>
      <c r="D807" s="203"/>
      <c r="E807" s="753"/>
      <c r="F807" s="753"/>
      <c r="G807" s="753"/>
      <c r="H807" s="753"/>
    </row>
    <row r="808" spans="2:8" s="201" customFormat="1">
      <c r="B808" s="214"/>
      <c r="C808" s="202"/>
      <c r="D808" s="203"/>
      <c r="E808" s="753"/>
      <c r="F808" s="753"/>
      <c r="G808" s="753"/>
      <c r="H808" s="753"/>
    </row>
    <row r="809" spans="2:8" s="201" customFormat="1">
      <c r="B809" s="214"/>
      <c r="C809" s="202"/>
      <c r="D809" s="203"/>
      <c r="E809" s="753"/>
      <c r="F809" s="753"/>
      <c r="G809" s="753"/>
      <c r="H809" s="753"/>
    </row>
    <row r="810" spans="2:8" s="201" customFormat="1">
      <c r="B810" s="214"/>
      <c r="C810" s="202"/>
      <c r="D810" s="203"/>
      <c r="E810" s="753"/>
      <c r="F810" s="753"/>
      <c r="G810" s="753"/>
      <c r="H810" s="753"/>
    </row>
    <row r="811" spans="2:8" s="201" customFormat="1">
      <c r="B811" s="214"/>
      <c r="C811" s="202"/>
      <c r="D811" s="203"/>
      <c r="E811" s="753"/>
      <c r="F811" s="753"/>
      <c r="G811" s="753"/>
      <c r="H811" s="753"/>
    </row>
    <row r="812" spans="2:8" s="201" customFormat="1">
      <c r="B812" s="214"/>
      <c r="C812" s="202"/>
      <c r="D812" s="203"/>
      <c r="E812" s="753"/>
      <c r="F812" s="753"/>
      <c r="G812" s="753"/>
      <c r="H812" s="753"/>
    </row>
    <row r="813" spans="2:8" s="201" customFormat="1">
      <c r="B813" s="214"/>
      <c r="C813" s="202"/>
      <c r="D813" s="203"/>
      <c r="E813" s="753"/>
      <c r="F813" s="753"/>
      <c r="G813" s="753"/>
      <c r="H813" s="753"/>
    </row>
    <row r="814" spans="2:8" s="201" customFormat="1">
      <c r="B814" s="214"/>
      <c r="C814" s="202"/>
      <c r="D814" s="203"/>
      <c r="E814" s="753"/>
      <c r="F814" s="753"/>
      <c r="G814" s="753"/>
      <c r="H814" s="753"/>
    </row>
    <row r="815" spans="2:8" s="201" customFormat="1">
      <c r="B815" s="214"/>
      <c r="C815" s="202"/>
      <c r="D815" s="203"/>
      <c r="E815" s="753"/>
      <c r="F815" s="753"/>
      <c r="G815" s="753"/>
      <c r="H815" s="753"/>
    </row>
    <row r="816" spans="2:8" s="201" customFormat="1">
      <c r="B816" s="214"/>
      <c r="C816" s="202"/>
      <c r="D816" s="203"/>
      <c r="E816" s="753"/>
      <c r="F816" s="753"/>
      <c r="G816" s="753"/>
      <c r="H816" s="753"/>
    </row>
    <row r="817" spans="2:8" s="201" customFormat="1">
      <c r="B817" s="214"/>
      <c r="C817" s="202"/>
      <c r="D817" s="203"/>
      <c r="E817" s="753"/>
      <c r="F817" s="753"/>
      <c r="G817" s="753"/>
      <c r="H817" s="753"/>
    </row>
    <row r="818" spans="2:8" s="201" customFormat="1">
      <c r="B818" s="214"/>
      <c r="C818" s="202"/>
      <c r="D818" s="203"/>
      <c r="E818" s="753"/>
      <c r="F818" s="753"/>
      <c r="G818" s="753"/>
      <c r="H818" s="753"/>
    </row>
    <row r="819" spans="2:8" s="201" customFormat="1">
      <c r="B819" s="214"/>
      <c r="C819" s="202"/>
      <c r="D819" s="203"/>
      <c r="E819" s="753"/>
      <c r="F819" s="753"/>
      <c r="G819" s="753"/>
      <c r="H819" s="753"/>
    </row>
    <row r="820" spans="2:8" s="201" customFormat="1">
      <c r="B820" s="214"/>
      <c r="C820" s="202"/>
      <c r="D820" s="203"/>
      <c r="E820" s="753"/>
      <c r="F820" s="753"/>
      <c r="G820" s="753"/>
      <c r="H820" s="753"/>
    </row>
    <row r="821" spans="2:8" s="201" customFormat="1">
      <c r="B821" s="214"/>
      <c r="C821" s="202"/>
      <c r="D821" s="203"/>
      <c r="E821" s="753"/>
      <c r="F821" s="753"/>
      <c r="G821" s="753"/>
      <c r="H821" s="753"/>
    </row>
    <row r="822" spans="2:8" s="201" customFormat="1">
      <c r="B822" s="214"/>
      <c r="C822" s="202"/>
      <c r="D822" s="203"/>
      <c r="E822" s="753"/>
      <c r="F822" s="753"/>
      <c r="G822" s="753"/>
      <c r="H822" s="753"/>
    </row>
    <row r="823" spans="2:8" s="201" customFormat="1">
      <c r="B823" s="214"/>
      <c r="C823" s="202"/>
      <c r="D823" s="203"/>
      <c r="E823" s="753"/>
      <c r="F823" s="753"/>
      <c r="G823" s="753"/>
      <c r="H823" s="753"/>
    </row>
    <row r="824" spans="2:8" s="201" customFormat="1">
      <c r="B824" s="214"/>
      <c r="C824" s="202"/>
      <c r="D824" s="203"/>
      <c r="E824" s="753"/>
      <c r="F824" s="753"/>
      <c r="G824" s="753"/>
      <c r="H824" s="753"/>
    </row>
    <row r="825" spans="2:8" s="201" customFormat="1">
      <c r="B825" s="214"/>
      <c r="C825" s="202"/>
      <c r="D825" s="203"/>
      <c r="E825" s="753"/>
      <c r="F825" s="753"/>
      <c r="G825" s="753"/>
      <c r="H825" s="753"/>
    </row>
    <row r="826" spans="2:8" s="201" customFormat="1">
      <c r="B826" s="214"/>
      <c r="C826" s="202"/>
      <c r="D826" s="203"/>
      <c r="E826" s="753"/>
      <c r="F826" s="753"/>
      <c r="G826" s="753"/>
      <c r="H826" s="753"/>
    </row>
    <row r="827" spans="2:8" s="201" customFormat="1">
      <c r="B827" s="214"/>
      <c r="C827" s="202"/>
      <c r="D827" s="203"/>
      <c r="E827" s="753"/>
      <c r="F827" s="753"/>
      <c r="G827" s="753"/>
      <c r="H827" s="753"/>
    </row>
    <row r="828" spans="2:8" s="201" customFormat="1">
      <c r="B828" s="214"/>
      <c r="C828" s="202"/>
      <c r="D828" s="203"/>
      <c r="E828" s="753"/>
      <c r="F828" s="753"/>
      <c r="G828" s="753"/>
      <c r="H828" s="753"/>
    </row>
    <row r="829" spans="2:8" s="201" customFormat="1">
      <c r="B829" s="214"/>
      <c r="C829" s="202"/>
      <c r="D829" s="203"/>
      <c r="E829" s="753"/>
      <c r="F829" s="753"/>
      <c r="G829" s="753"/>
      <c r="H829" s="753"/>
    </row>
    <row r="830" spans="2:8" s="201" customFormat="1">
      <c r="B830" s="214"/>
      <c r="C830" s="202"/>
      <c r="D830" s="203"/>
      <c r="E830" s="753"/>
      <c r="F830" s="753"/>
      <c r="G830" s="753"/>
      <c r="H830" s="753"/>
    </row>
    <row r="831" spans="2:8" s="201" customFormat="1">
      <c r="B831" s="214"/>
      <c r="C831" s="202"/>
      <c r="D831" s="203"/>
      <c r="E831" s="753"/>
      <c r="F831" s="753"/>
      <c r="G831" s="753"/>
      <c r="H831" s="753"/>
    </row>
    <row r="832" spans="2:8" s="201" customFormat="1">
      <c r="B832" s="214"/>
      <c r="C832" s="202"/>
      <c r="D832" s="203"/>
      <c r="E832" s="753"/>
      <c r="F832" s="753"/>
      <c r="G832" s="753"/>
      <c r="H832" s="753"/>
    </row>
    <row r="833" spans="2:8" s="201" customFormat="1">
      <c r="B833" s="214"/>
      <c r="C833" s="202"/>
      <c r="D833" s="203"/>
      <c r="E833" s="753"/>
      <c r="F833" s="753"/>
      <c r="G833" s="753"/>
      <c r="H833" s="753"/>
    </row>
    <row r="834" spans="2:8" s="201" customFormat="1">
      <c r="B834" s="214"/>
      <c r="C834" s="202"/>
      <c r="D834" s="203"/>
      <c r="E834" s="753"/>
      <c r="F834" s="753"/>
      <c r="G834" s="753"/>
      <c r="H834" s="753"/>
    </row>
    <row r="835" spans="2:8" s="201" customFormat="1">
      <c r="B835" s="214"/>
      <c r="C835" s="202"/>
      <c r="D835" s="203"/>
      <c r="E835" s="753"/>
      <c r="F835" s="753"/>
      <c r="G835" s="753"/>
      <c r="H835" s="753"/>
    </row>
    <row r="836" spans="2:8" s="201" customFormat="1">
      <c r="B836" s="214"/>
      <c r="C836" s="202"/>
      <c r="D836" s="203"/>
      <c r="E836" s="753"/>
      <c r="F836" s="753"/>
      <c r="G836" s="753"/>
      <c r="H836" s="753"/>
    </row>
    <row r="837" spans="2:8" s="201" customFormat="1">
      <c r="B837" s="214"/>
      <c r="C837" s="202"/>
      <c r="D837" s="203"/>
      <c r="E837" s="753"/>
      <c r="F837" s="753"/>
      <c r="G837" s="753"/>
      <c r="H837" s="753"/>
    </row>
    <row r="838" spans="2:8" s="201" customFormat="1">
      <c r="B838" s="214"/>
      <c r="C838" s="202"/>
      <c r="D838" s="203"/>
      <c r="E838" s="753"/>
      <c r="F838" s="753"/>
      <c r="G838" s="753"/>
      <c r="H838" s="753"/>
    </row>
    <row r="839" spans="2:8" s="201" customFormat="1">
      <c r="B839" s="214"/>
      <c r="C839" s="202"/>
      <c r="D839" s="203"/>
      <c r="E839" s="753"/>
      <c r="F839" s="753"/>
      <c r="G839" s="753"/>
      <c r="H839" s="753"/>
    </row>
    <row r="840" spans="2:8" s="201" customFormat="1">
      <c r="B840" s="214"/>
      <c r="C840" s="202"/>
      <c r="D840" s="203"/>
      <c r="E840" s="753"/>
      <c r="F840" s="753"/>
      <c r="G840" s="753"/>
      <c r="H840" s="753"/>
    </row>
    <row r="841" spans="2:8" s="201" customFormat="1">
      <c r="B841" s="214"/>
      <c r="C841" s="202"/>
      <c r="D841" s="203"/>
      <c r="E841" s="753"/>
      <c r="F841" s="753"/>
      <c r="G841" s="753"/>
      <c r="H841" s="753"/>
    </row>
    <row r="842" spans="2:8" s="201" customFormat="1">
      <c r="B842" s="214"/>
      <c r="C842" s="202"/>
      <c r="D842" s="203"/>
      <c r="E842" s="753"/>
      <c r="F842" s="753"/>
      <c r="G842" s="753"/>
      <c r="H842" s="753"/>
    </row>
    <row r="843" spans="2:8" s="201" customFormat="1">
      <c r="B843" s="214"/>
      <c r="C843" s="202"/>
      <c r="D843" s="203"/>
      <c r="E843" s="753"/>
      <c r="F843" s="753"/>
      <c r="G843" s="753"/>
      <c r="H843" s="753"/>
    </row>
    <row r="844" spans="2:8" s="201" customFormat="1">
      <c r="B844" s="214"/>
      <c r="C844" s="202"/>
      <c r="D844" s="203"/>
      <c r="E844" s="753"/>
      <c r="F844" s="753"/>
      <c r="G844" s="753"/>
      <c r="H844" s="753"/>
    </row>
    <row r="845" spans="2:8" s="201" customFormat="1">
      <c r="B845" s="214"/>
      <c r="C845" s="202"/>
      <c r="D845" s="203"/>
      <c r="E845" s="753"/>
      <c r="F845" s="753"/>
      <c r="G845" s="753"/>
      <c r="H845" s="753"/>
    </row>
    <row r="846" spans="2:8" s="201" customFormat="1">
      <c r="B846" s="214"/>
      <c r="C846" s="202"/>
      <c r="D846" s="203"/>
      <c r="E846" s="753"/>
      <c r="F846" s="753"/>
      <c r="G846" s="753"/>
      <c r="H846" s="753"/>
    </row>
    <row r="847" spans="2:8" s="201" customFormat="1">
      <c r="B847" s="214"/>
      <c r="C847" s="202"/>
      <c r="D847" s="203"/>
      <c r="E847" s="753"/>
      <c r="F847" s="753"/>
      <c r="G847" s="753"/>
      <c r="H847" s="753"/>
    </row>
    <row r="848" spans="2:8" s="201" customFormat="1">
      <c r="B848" s="214"/>
      <c r="C848" s="202"/>
      <c r="D848" s="203"/>
      <c r="E848" s="753"/>
      <c r="F848" s="753"/>
      <c r="G848" s="753"/>
      <c r="H848" s="753"/>
    </row>
    <row r="849" spans="2:8" s="201" customFormat="1">
      <c r="B849" s="214"/>
      <c r="C849" s="202"/>
      <c r="D849" s="203"/>
      <c r="E849" s="753"/>
      <c r="F849" s="753"/>
      <c r="G849" s="753"/>
      <c r="H849" s="753"/>
    </row>
    <row r="850" spans="2:8" s="201" customFormat="1">
      <c r="B850" s="214"/>
      <c r="C850" s="202"/>
      <c r="D850" s="203"/>
      <c r="E850" s="753"/>
      <c r="F850" s="753"/>
      <c r="G850" s="753"/>
      <c r="H850" s="753"/>
    </row>
    <row r="851" spans="2:8" s="201" customFormat="1">
      <c r="B851" s="214"/>
      <c r="C851" s="202"/>
      <c r="D851" s="203"/>
      <c r="E851" s="753"/>
      <c r="F851" s="753"/>
      <c r="G851" s="753"/>
      <c r="H851" s="753"/>
    </row>
    <row r="852" spans="2:8" s="201" customFormat="1">
      <c r="B852" s="214"/>
      <c r="C852" s="202"/>
      <c r="D852" s="203"/>
      <c r="E852" s="753"/>
      <c r="F852" s="753"/>
      <c r="G852" s="753"/>
      <c r="H852" s="753"/>
    </row>
    <row r="853" spans="2:8" s="201" customFormat="1">
      <c r="B853" s="214"/>
      <c r="C853" s="202"/>
      <c r="D853" s="203"/>
      <c r="E853" s="753"/>
      <c r="F853" s="753"/>
      <c r="G853" s="753"/>
      <c r="H853" s="753"/>
    </row>
    <row r="854" spans="2:8" s="201" customFormat="1">
      <c r="B854" s="214"/>
      <c r="C854" s="202"/>
      <c r="D854" s="203"/>
      <c r="E854" s="753"/>
      <c r="F854" s="753"/>
      <c r="G854" s="753"/>
      <c r="H854" s="753"/>
    </row>
    <row r="855" spans="2:8" s="201" customFormat="1">
      <c r="B855" s="214"/>
      <c r="C855" s="202"/>
      <c r="D855" s="203"/>
      <c r="E855" s="753"/>
      <c r="F855" s="753"/>
      <c r="G855" s="753"/>
      <c r="H855" s="753"/>
    </row>
    <row r="856" spans="2:8" s="201" customFormat="1">
      <c r="B856" s="214"/>
      <c r="C856" s="202"/>
      <c r="D856" s="203"/>
      <c r="E856" s="753"/>
      <c r="F856" s="753"/>
      <c r="G856" s="753"/>
      <c r="H856" s="753"/>
    </row>
    <row r="857" spans="2:8" s="201" customFormat="1">
      <c r="B857" s="214"/>
      <c r="C857" s="202"/>
      <c r="D857" s="203"/>
      <c r="E857" s="753"/>
      <c r="F857" s="753"/>
      <c r="G857" s="753"/>
      <c r="H857" s="753"/>
    </row>
    <row r="858" spans="2:8" s="201" customFormat="1">
      <c r="B858" s="214"/>
      <c r="C858" s="202"/>
      <c r="D858" s="203"/>
      <c r="E858" s="753"/>
      <c r="F858" s="753"/>
      <c r="G858" s="753"/>
      <c r="H858" s="753"/>
    </row>
    <row r="859" spans="2:8" s="201" customFormat="1">
      <c r="B859" s="214"/>
      <c r="C859" s="202"/>
      <c r="D859" s="203"/>
      <c r="E859" s="753"/>
      <c r="F859" s="753"/>
      <c r="G859" s="753"/>
      <c r="H859" s="753"/>
    </row>
    <row r="860" spans="2:8" s="201" customFormat="1">
      <c r="B860" s="214"/>
      <c r="C860" s="202"/>
      <c r="D860" s="203"/>
      <c r="E860" s="753"/>
      <c r="F860" s="753"/>
      <c r="G860" s="753"/>
      <c r="H860" s="753"/>
    </row>
    <row r="861" spans="2:8" s="201" customFormat="1">
      <c r="B861" s="214"/>
      <c r="C861" s="202"/>
      <c r="D861" s="203"/>
      <c r="E861" s="753"/>
      <c r="F861" s="753"/>
      <c r="G861" s="753"/>
      <c r="H861" s="753"/>
    </row>
    <row r="862" spans="2:8" s="201" customFormat="1">
      <c r="B862" s="214"/>
      <c r="C862" s="202"/>
      <c r="D862" s="203"/>
      <c r="E862" s="753"/>
      <c r="F862" s="753"/>
      <c r="G862" s="753"/>
      <c r="H862" s="753"/>
    </row>
    <row r="863" spans="2:8" s="201" customFormat="1">
      <c r="B863" s="214"/>
      <c r="C863" s="202"/>
      <c r="D863" s="203"/>
      <c r="E863" s="753"/>
      <c r="F863" s="753"/>
      <c r="G863" s="753"/>
      <c r="H863" s="753"/>
    </row>
    <row r="864" spans="2:8" s="201" customFormat="1">
      <c r="B864" s="214"/>
      <c r="C864" s="202"/>
      <c r="D864" s="203"/>
      <c r="E864" s="753"/>
      <c r="F864" s="753"/>
      <c r="G864" s="753"/>
      <c r="H864" s="753"/>
    </row>
    <row r="865" spans="2:8" s="201" customFormat="1">
      <c r="B865" s="214"/>
      <c r="C865" s="202"/>
      <c r="D865" s="203"/>
      <c r="E865" s="753"/>
      <c r="F865" s="753"/>
      <c r="G865" s="753"/>
      <c r="H865" s="753"/>
    </row>
    <row r="866" spans="2:8" s="201" customFormat="1">
      <c r="B866" s="214"/>
      <c r="C866" s="202"/>
      <c r="D866" s="203"/>
      <c r="E866" s="753"/>
      <c r="F866" s="753"/>
      <c r="G866" s="753"/>
      <c r="H866" s="753"/>
    </row>
    <row r="867" spans="2:8" s="201" customFormat="1">
      <c r="B867" s="214"/>
      <c r="C867" s="202"/>
      <c r="D867" s="203"/>
      <c r="E867" s="753"/>
      <c r="F867" s="753"/>
      <c r="G867" s="753"/>
      <c r="H867" s="753"/>
    </row>
    <row r="868" spans="2:8" s="201" customFormat="1">
      <c r="B868" s="214"/>
      <c r="C868" s="202"/>
      <c r="D868" s="203"/>
      <c r="E868" s="753"/>
      <c r="F868" s="753"/>
      <c r="G868" s="753"/>
      <c r="H868" s="753"/>
    </row>
    <row r="869" spans="2:8" s="201" customFormat="1">
      <c r="B869" s="214"/>
      <c r="C869" s="202"/>
      <c r="D869" s="203"/>
      <c r="E869" s="753"/>
      <c r="F869" s="753"/>
      <c r="G869" s="753"/>
      <c r="H869" s="753"/>
    </row>
    <row r="870" spans="2:8" s="201" customFormat="1">
      <c r="B870" s="214"/>
      <c r="C870" s="202"/>
      <c r="D870" s="203"/>
      <c r="E870" s="753"/>
      <c r="F870" s="753"/>
      <c r="G870" s="753"/>
      <c r="H870" s="753"/>
    </row>
    <row r="871" spans="2:8" s="201" customFormat="1">
      <c r="B871" s="214"/>
      <c r="C871" s="202"/>
      <c r="D871" s="203"/>
      <c r="E871" s="753"/>
      <c r="F871" s="753"/>
      <c r="G871" s="753"/>
      <c r="H871" s="753"/>
    </row>
    <row r="872" spans="2:8" s="201" customFormat="1">
      <c r="B872" s="214"/>
      <c r="C872" s="202"/>
      <c r="D872" s="203"/>
      <c r="E872" s="753"/>
      <c r="F872" s="753"/>
      <c r="G872" s="753"/>
      <c r="H872" s="753"/>
    </row>
    <row r="873" spans="2:8" s="201" customFormat="1">
      <c r="B873" s="214"/>
      <c r="C873" s="202"/>
      <c r="D873" s="203"/>
      <c r="E873" s="753"/>
      <c r="F873" s="753"/>
      <c r="G873" s="753"/>
      <c r="H873" s="753"/>
    </row>
    <row r="874" spans="2:8" s="201" customFormat="1">
      <c r="B874" s="214"/>
      <c r="C874" s="202"/>
      <c r="D874" s="203"/>
      <c r="E874" s="753"/>
      <c r="F874" s="753"/>
      <c r="G874" s="753"/>
      <c r="H874" s="753"/>
    </row>
    <row r="875" spans="2:8" s="201" customFormat="1">
      <c r="B875" s="214"/>
      <c r="C875" s="202"/>
      <c r="D875" s="203"/>
      <c r="E875" s="753"/>
      <c r="F875" s="753"/>
      <c r="G875" s="753"/>
      <c r="H875" s="753"/>
    </row>
    <row r="876" spans="2:8" s="201" customFormat="1">
      <c r="B876" s="214"/>
      <c r="C876" s="202"/>
      <c r="D876" s="203"/>
      <c r="E876" s="753"/>
      <c r="F876" s="753"/>
      <c r="G876" s="753"/>
      <c r="H876" s="753"/>
    </row>
    <row r="877" spans="2:8" s="201" customFormat="1">
      <c r="B877" s="214"/>
      <c r="C877" s="202"/>
      <c r="D877" s="203"/>
      <c r="E877" s="753"/>
      <c r="F877" s="753"/>
      <c r="G877" s="753"/>
      <c r="H877" s="753"/>
    </row>
    <row r="878" spans="2:8" s="201" customFormat="1">
      <c r="B878" s="214"/>
      <c r="C878" s="202"/>
      <c r="D878" s="203"/>
      <c r="E878" s="753"/>
      <c r="F878" s="753"/>
      <c r="G878" s="753"/>
      <c r="H878" s="753"/>
    </row>
    <row r="879" spans="2:8" s="201" customFormat="1">
      <c r="B879" s="214"/>
      <c r="C879" s="202"/>
      <c r="D879" s="203"/>
      <c r="E879" s="753"/>
      <c r="F879" s="753"/>
      <c r="G879" s="753"/>
      <c r="H879" s="753"/>
    </row>
    <row r="880" spans="2:8" s="201" customFormat="1">
      <c r="B880" s="214"/>
      <c r="C880" s="202"/>
      <c r="D880" s="203"/>
      <c r="E880" s="753"/>
      <c r="F880" s="753"/>
      <c r="G880" s="753"/>
      <c r="H880" s="753"/>
    </row>
    <row r="881" spans="2:8" s="201" customFormat="1">
      <c r="B881" s="214"/>
      <c r="C881" s="202"/>
      <c r="D881" s="203"/>
      <c r="E881" s="753"/>
      <c r="F881" s="753"/>
      <c r="G881" s="753"/>
      <c r="H881" s="753"/>
    </row>
    <row r="882" spans="2:8" s="201" customFormat="1">
      <c r="B882" s="214"/>
      <c r="C882" s="202"/>
      <c r="D882" s="203"/>
      <c r="E882" s="753"/>
      <c r="F882" s="753"/>
      <c r="G882" s="753"/>
      <c r="H882" s="753"/>
    </row>
    <row r="883" spans="2:8" s="201" customFormat="1">
      <c r="B883" s="214"/>
      <c r="C883" s="202"/>
      <c r="D883" s="203"/>
      <c r="E883" s="753"/>
      <c r="F883" s="753"/>
      <c r="G883" s="753"/>
      <c r="H883" s="753"/>
    </row>
    <row r="884" spans="2:8" s="201" customFormat="1">
      <c r="B884" s="214"/>
      <c r="C884" s="202"/>
      <c r="D884" s="203"/>
      <c r="E884" s="753"/>
      <c r="F884" s="753"/>
      <c r="G884" s="753"/>
      <c r="H884" s="753"/>
    </row>
    <row r="885" spans="2:8" s="201" customFormat="1">
      <c r="B885" s="214"/>
      <c r="C885" s="202"/>
      <c r="D885" s="203"/>
      <c r="E885" s="753"/>
      <c r="F885" s="753"/>
      <c r="G885" s="753"/>
      <c r="H885" s="753"/>
    </row>
    <row r="886" spans="2:8" s="201" customFormat="1">
      <c r="B886" s="214"/>
      <c r="C886" s="202"/>
      <c r="D886" s="203"/>
      <c r="E886" s="753"/>
      <c r="F886" s="753"/>
      <c r="G886" s="753"/>
      <c r="H886" s="753"/>
    </row>
    <row r="887" spans="2:8" s="201" customFormat="1">
      <c r="B887" s="214"/>
      <c r="C887" s="202"/>
      <c r="D887" s="203"/>
      <c r="E887" s="753"/>
      <c r="F887" s="753"/>
      <c r="G887" s="753"/>
      <c r="H887" s="753"/>
    </row>
    <row r="888" spans="2:8" s="201" customFormat="1">
      <c r="B888" s="214"/>
      <c r="C888" s="202"/>
      <c r="D888" s="203"/>
      <c r="E888" s="753"/>
      <c r="F888" s="753"/>
      <c r="G888" s="756"/>
      <c r="H888" s="756"/>
    </row>
    <row r="889" spans="2:8" s="201" customFormat="1">
      <c r="B889" s="214"/>
      <c r="C889" s="202"/>
      <c r="D889" s="203"/>
      <c r="E889" s="753"/>
      <c r="F889" s="753"/>
      <c r="G889" s="756"/>
      <c r="H889" s="756"/>
    </row>
    <row r="890" spans="2:8" s="201" customFormat="1">
      <c r="B890" s="214"/>
      <c r="C890" s="202"/>
      <c r="D890" s="203"/>
      <c r="E890" s="753"/>
      <c r="F890" s="753"/>
      <c r="G890" s="756"/>
      <c r="H890" s="756"/>
    </row>
    <row r="891" spans="2:8" s="201" customFormat="1">
      <c r="B891" s="214"/>
      <c r="C891" s="202"/>
      <c r="D891" s="203"/>
      <c r="E891" s="753"/>
      <c r="F891" s="753"/>
      <c r="G891" s="756"/>
      <c r="H891" s="756"/>
    </row>
    <row r="892" spans="2:8" s="201" customFormat="1">
      <c r="B892" s="214"/>
      <c r="C892" s="202"/>
      <c r="D892" s="203"/>
      <c r="E892" s="753"/>
      <c r="F892" s="753"/>
      <c r="G892" s="756"/>
      <c r="H892" s="756"/>
    </row>
    <row r="893" spans="2:8" s="201" customFormat="1">
      <c r="B893" s="214"/>
      <c r="C893" s="202"/>
      <c r="D893" s="203"/>
      <c r="E893" s="753"/>
      <c r="F893" s="753"/>
      <c r="G893" s="756"/>
      <c r="H893" s="756"/>
    </row>
    <row r="894" spans="2:8" s="201" customFormat="1">
      <c r="B894" s="214"/>
      <c r="C894" s="202"/>
      <c r="D894" s="203"/>
      <c r="E894" s="753"/>
      <c r="F894" s="753"/>
      <c r="G894" s="756"/>
      <c r="H894" s="756"/>
    </row>
    <row r="895" spans="2:8" s="201" customFormat="1">
      <c r="B895" s="214"/>
      <c r="C895" s="202"/>
      <c r="D895" s="203"/>
      <c r="E895" s="753"/>
      <c r="F895" s="753"/>
      <c r="G895" s="756"/>
      <c r="H895" s="756"/>
    </row>
    <row r="896" spans="2:8" s="201" customFormat="1">
      <c r="B896" s="214"/>
      <c r="C896" s="202"/>
      <c r="D896" s="203"/>
      <c r="E896" s="753"/>
      <c r="F896" s="753"/>
      <c r="G896" s="756"/>
      <c r="H896" s="756"/>
    </row>
    <row r="897" spans="2:9" s="201" customFormat="1">
      <c r="B897" s="214"/>
      <c r="C897" s="202"/>
      <c r="D897" s="203"/>
      <c r="E897" s="753"/>
      <c r="F897" s="753"/>
      <c r="G897" s="756"/>
      <c r="H897" s="756"/>
    </row>
    <row r="898" spans="2:9" s="201" customFormat="1">
      <c r="B898" s="214"/>
      <c r="C898" s="202"/>
      <c r="D898" s="203"/>
      <c r="E898" s="753"/>
      <c r="F898" s="753"/>
      <c r="G898" s="756"/>
      <c r="H898" s="756"/>
    </row>
    <row r="899" spans="2:9" s="201" customFormat="1">
      <c r="B899" s="214"/>
      <c r="C899" s="202"/>
      <c r="D899" s="203"/>
      <c r="E899" s="753"/>
      <c r="F899" s="753"/>
      <c r="G899" s="756"/>
      <c r="H899" s="756"/>
    </row>
    <row r="900" spans="2:9" s="201" customFormat="1">
      <c r="B900" s="214"/>
      <c r="C900" s="202"/>
      <c r="D900" s="203"/>
      <c r="E900" s="753"/>
      <c r="F900" s="753"/>
      <c r="G900" s="756"/>
      <c r="H900" s="756"/>
    </row>
    <row r="901" spans="2:9" s="201" customFormat="1">
      <c r="B901" s="214"/>
      <c r="C901" s="202"/>
      <c r="D901" s="203"/>
      <c r="E901" s="753"/>
      <c r="F901" s="753"/>
      <c r="G901" s="756"/>
      <c r="H901" s="756"/>
    </row>
    <row r="902" spans="2:9" s="201" customFormat="1">
      <c r="B902" s="214"/>
      <c r="C902" s="202"/>
      <c r="D902" s="203"/>
      <c r="E902" s="753"/>
      <c r="F902" s="753"/>
      <c r="G902" s="756"/>
      <c r="H902" s="756"/>
    </row>
    <row r="903" spans="2:9" s="201" customFormat="1">
      <c r="B903" s="214"/>
      <c r="C903" s="202"/>
      <c r="D903" s="203"/>
      <c r="E903" s="753"/>
      <c r="F903" s="753"/>
      <c r="G903" s="756"/>
      <c r="H903" s="756"/>
    </row>
    <row r="904" spans="2:9" s="201" customFormat="1">
      <c r="B904" s="214"/>
      <c r="C904" s="202"/>
      <c r="D904" s="203"/>
      <c r="E904" s="753"/>
      <c r="F904" s="753"/>
      <c r="G904" s="756"/>
      <c r="H904" s="756"/>
    </row>
    <row r="905" spans="2:9" s="201" customFormat="1">
      <c r="B905" s="214"/>
      <c r="C905" s="202"/>
      <c r="D905" s="203"/>
      <c r="E905" s="753"/>
      <c r="F905" s="753"/>
      <c r="G905" s="756"/>
      <c r="H905" s="756"/>
    </row>
    <row r="906" spans="2:9" s="201" customFormat="1">
      <c r="B906" s="214"/>
      <c r="C906" s="202"/>
      <c r="D906" s="203"/>
      <c r="E906" s="753"/>
      <c r="F906" s="753"/>
      <c r="G906" s="756"/>
      <c r="H906" s="756"/>
    </row>
    <row r="907" spans="2:9" s="201" customFormat="1">
      <c r="B907" s="214"/>
      <c r="C907" s="202"/>
      <c r="D907" s="203"/>
      <c r="E907" s="753"/>
      <c r="F907" s="753"/>
      <c r="G907" s="756"/>
      <c r="H907" s="756"/>
    </row>
    <row r="908" spans="2:9" s="201" customFormat="1">
      <c r="B908" s="214"/>
      <c r="C908" s="202"/>
      <c r="D908" s="203"/>
      <c r="E908" s="753"/>
      <c r="F908" s="753"/>
      <c r="G908" s="756"/>
      <c r="H908" s="756"/>
    </row>
    <row r="909" spans="2:9" s="201" customFormat="1">
      <c r="B909" s="214"/>
      <c r="C909" s="202"/>
      <c r="D909" s="203"/>
      <c r="E909" s="753"/>
      <c r="F909" s="753"/>
      <c r="G909" s="756"/>
      <c r="H909" s="756"/>
    </row>
    <row r="910" spans="2:9" s="201" customFormat="1">
      <c r="B910" s="214"/>
      <c r="C910" s="202"/>
      <c r="D910" s="203"/>
      <c r="F910" s="757"/>
      <c r="G910" s="758"/>
      <c r="H910" s="758"/>
      <c r="I910" s="758"/>
    </row>
    <row r="911" spans="2:9" s="201" customFormat="1">
      <c r="B911" s="214"/>
      <c r="C911" s="202"/>
      <c r="D911" s="203"/>
      <c r="F911" s="757"/>
      <c r="G911" s="758"/>
      <c r="H911" s="758"/>
      <c r="I911" s="758"/>
    </row>
    <row r="912" spans="2:9" s="201" customFormat="1">
      <c r="B912" s="214"/>
      <c r="C912" s="202"/>
      <c r="D912" s="203"/>
      <c r="F912" s="757"/>
      <c r="G912" s="758"/>
      <c r="H912" s="758"/>
      <c r="I912" s="758"/>
    </row>
    <row r="913" spans="2:9" s="201" customFormat="1">
      <c r="B913" s="214"/>
      <c r="C913" s="202"/>
      <c r="D913" s="203"/>
      <c r="F913" s="757"/>
      <c r="G913" s="758"/>
      <c r="H913" s="758"/>
      <c r="I913" s="758"/>
    </row>
    <row r="914" spans="2:9" s="201" customFormat="1">
      <c r="B914" s="214"/>
      <c r="C914" s="202"/>
      <c r="D914" s="203"/>
      <c r="F914" s="757"/>
      <c r="G914" s="758"/>
      <c r="H914" s="758"/>
      <c r="I914" s="758"/>
    </row>
    <row r="915" spans="2:9" s="201" customFormat="1">
      <c r="B915" s="214"/>
      <c r="C915" s="202"/>
      <c r="D915" s="203"/>
      <c r="F915" s="757"/>
      <c r="G915" s="758"/>
      <c r="H915" s="758"/>
      <c r="I915" s="758"/>
    </row>
    <row r="916" spans="2:9" s="201" customFormat="1">
      <c r="B916" s="214"/>
      <c r="C916" s="202"/>
      <c r="D916" s="203"/>
      <c r="F916" s="757"/>
      <c r="G916" s="758"/>
      <c r="H916" s="758"/>
      <c r="I916" s="758"/>
    </row>
    <row r="917" spans="2:9" s="201" customFormat="1">
      <c r="B917" s="214"/>
      <c r="C917" s="202"/>
      <c r="D917" s="203"/>
      <c r="F917" s="757"/>
      <c r="G917" s="758"/>
      <c r="H917" s="758"/>
      <c r="I917" s="758"/>
    </row>
    <row r="918" spans="2:9" s="201" customFormat="1">
      <c r="B918" s="214"/>
      <c r="C918" s="202"/>
      <c r="D918" s="203"/>
      <c r="F918" s="757"/>
      <c r="G918" s="758"/>
      <c r="H918" s="758"/>
      <c r="I918" s="758"/>
    </row>
    <row r="919" spans="2:9" s="201" customFormat="1">
      <c r="B919" s="214"/>
      <c r="C919" s="202"/>
      <c r="D919" s="203"/>
      <c r="F919" s="757"/>
      <c r="G919" s="758"/>
      <c r="H919" s="758"/>
      <c r="I919" s="758"/>
    </row>
    <row r="920" spans="2:9" s="201" customFormat="1">
      <c r="B920" s="214"/>
      <c r="C920" s="202"/>
      <c r="D920" s="203"/>
      <c r="F920" s="757"/>
      <c r="G920" s="758"/>
      <c r="H920" s="758"/>
      <c r="I920" s="758"/>
    </row>
    <row r="921" spans="2:9" s="201" customFormat="1">
      <c r="B921" s="214"/>
      <c r="C921" s="202"/>
      <c r="D921" s="203"/>
      <c r="F921" s="757"/>
      <c r="G921" s="758"/>
      <c r="H921" s="758"/>
      <c r="I921" s="758"/>
    </row>
    <row r="922" spans="2:9" s="201" customFormat="1">
      <c r="B922" s="214"/>
      <c r="C922" s="202"/>
      <c r="D922" s="203"/>
      <c r="F922" s="757"/>
      <c r="G922" s="758"/>
      <c r="H922" s="758"/>
      <c r="I922" s="758"/>
    </row>
    <row r="923" spans="2:9" s="201" customFormat="1">
      <c r="B923" s="214"/>
      <c r="C923" s="202"/>
      <c r="D923" s="203"/>
      <c r="F923" s="757"/>
      <c r="G923" s="758"/>
      <c r="H923" s="758"/>
      <c r="I923" s="758"/>
    </row>
    <row r="924" spans="2:9" s="201" customFormat="1">
      <c r="B924" s="214"/>
      <c r="C924" s="202"/>
      <c r="D924" s="203"/>
      <c r="F924" s="757"/>
      <c r="G924" s="758"/>
      <c r="H924" s="758"/>
      <c r="I924" s="758"/>
    </row>
    <row r="925" spans="2:9" s="201" customFormat="1">
      <c r="B925" s="214"/>
      <c r="C925" s="202"/>
      <c r="D925" s="203"/>
      <c r="F925" s="758"/>
      <c r="G925" s="758"/>
      <c r="H925" s="758"/>
      <c r="I925" s="758"/>
    </row>
    <row r="926" spans="2:9" s="201" customFormat="1">
      <c r="B926" s="214"/>
      <c r="C926" s="202"/>
      <c r="D926" s="203"/>
      <c r="F926" s="758"/>
      <c r="G926" s="758"/>
      <c r="H926" s="758"/>
      <c r="I926" s="758"/>
    </row>
    <row r="927" spans="2:9" s="201" customFormat="1">
      <c r="B927" s="214"/>
      <c r="C927" s="202"/>
      <c r="D927" s="203"/>
      <c r="F927" s="758"/>
      <c r="G927" s="758"/>
      <c r="H927" s="758"/>
      <c r="I927" s="758"/>
    </row>
    <row r="928" spans="2:9" s="201" customFormat="1">
      <c r="B928" s="214"/>
      <c r="C928" s="202"/>
      <c r="D928" s="203"/>
      <c r="F928" s="758"/>
      <c r="G928" s="758"/>
      <c r="H928" s="758"/>
      <c r="I928" s="758"/>
    </row>
    <row r="929" spans="2:9" s="201" customFormat="1">
      <c r="B929" s="214"/>
      <c r="C929" s="202"/>
      <c r="D929" s="203"/>
      <c r="F929" s="758"/>
      <c r="G929" s="758"/>
      <c r="H929" s="758"/>
      <c r="I929" s="758"/>
    </row>
  </sheetData>
  <mergeCells count="3">
    <mergeCell ref="B4:B5"/>
    <mergeCell ref="C4:C5"/>
    <mergeCell ref="D4:D5"/>
  </mergeCells>
  <hyperlinks>
    <hyperlink ref="F24" location="Contents!B39" display="to contents"/>
  </hyperlinks>
  <pageMargins left="0.75" right="0.75" top="1" bottom="1" header="0.5" footer="0.5"/>
  <headerFooter alignWithMargins="0"/>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workbookViewId="0">
      <selection activeCell="L21" sqref="L21"/>
    </sheetView>
  </sheetViews>
  <sheetFormatPr defaultRowHeight="15"/>
  <cols>
    <col min="1" max="1" width="9.140625" style="34"/>
    <col min="2" max="2" width="10.28515625" style="34" customWidth="1"/>
    <col min="3" max="3" width="14" style="34" bestFit="1" customWidth="1"/>
    <col min="4" max="4" width="14.28515625" style="34" customWidth="1"/>
    <col min="5" max="5" width="12.28515625" style="34" customWidth="1"/>
    <col min="6" max="6" width="12" style="34" customWidth="1"/>
    <col min="7" max="7" width="12.5703125" style="34" bestFit="1" customWidth="1"/>
    <col min="8" max="8" width="14.42578125" style="34" bestFit="1" customWidth="1"/>
    <col min="9" max="16384" width="9.140625" style="34"/>
  </cols>
  <sheetData>
    <row r="1" spans="1:8">
      <c r="B1" s="3"/>
    </row>
    <row r="2" spans="1:8">
      <c r="A2" s="201" t="s">
        <v>340</v>
      </c>
      <c r="B2" s="31" t="s">
        <v>1080</v>
      </c>
      <c r="H2" s="2" t="s">
        <v>1080</v>
      </c>
    </row>
    <row r="3" spans="1:8">
      <c r="F3" s="918" t="s">
        <v>992</v>
      </c>
    </row>
    <row r="4" spans="1:8" ht="51">
      <c r="B4" s="845" t="s">
        <v>341</v>
      </c>
      <c r="C4" s="845" t="s">
        <v>936</v>
      </c>
      <c r="D4" s="845" t="s">
        <v>937</v>
      </c>
      <c r="E4" s="845" t="s">
        <v>938</v>
      </c>
      <c r="F4" s="845" t="s">
        <v>939</v>
      </c>
      <c r="G4" s="759"/>
    </row>
    <row r="5" spans="1:8">
      <c r="B5" s="868">
        <v>40544</v>
      </c>
      <c r="C5" s="760">
        <v>1.72</v>
      </c>
      <c r="D5" s="760">
        <v>3.3272249999999985</v>
      </c>
      <c r="E5" s="760">
        <v>5.1500000000000057</v>
      </c>
      <c r="F5" s="760">
        <v>31.875948092000002</v>
      </c>
      <c r="G5" s="761"/>
      <c r="H5" s="737"/>
    </row>
    <row r="6" spans="1:8">
      <c r="B6" s="868">
        <v>40575</v>
      </c>
      <c r="C6" s="760">
        <v>1.64</v>
      </c>
      <c r="D6" s="760">
        <v>3.3272249999999985</v>
      </c>
      <c r="E6" s="760">
        <v>4.758052938803603</v>
      </c>
      <c r="F6" s="760">
        <v>72.458968479960006</v>
      </c>
      <c r="G6" s="759"/>
    </row>
    <row r="7" spans="1:8">
      <c r="B7" s="868">
        <v>40603</v>
      </c>
      <c r="C7" s="760">
        <v>1.57</v>
      </c>
      <c r="D7" s="760">
        <v>3.3272249999999985</v>
      </c>
      <c r="E7" s="760">
        <v>4.3661058776072004</v>
      </c>
      <c r="F7" s="760">
        <v>121.01005295165001</v>
      </c>
      <c r="G7" s="761"/>
      <c r="H7" s="737"/>
    </row>
    <row r="8" spans="1:8">
      <c r="B8" s="868">
        <v>40634</v>
      </c>
      <c r="C8" s="760">
        <v>1.62</v>
      </c>
      <c r="D8" s="760">
        <v>2.262656249999992</v>
      </c>
      <c r="E8" s="760">
        <v>5.2999999999999972</v>
      </c>
      <c r="F8" s="760">
        <v>83.267690530679999</v>
      </c>
    </row>
    <row r="9" spans="1:8">
      <c r="B9" s="868">
        <v>40664</v>
      </c>
      <c r="C9" s="760">
        <v>1.645</v>
      </c>
      <c r="D9" s="760">
        <v>3.2255999999999996</v>
      </c>
      <c r="E9" s="760">
        <v>4.5441457001535719</v>
      </c>
      <c r="F9" s="760">
        <v>63.302721398740005</v>
      </c>
    </row>
    <row r="10" spans="1:8">
      <c r="B10" s="868">
        <v>40695</v>
      </c>
      <c r="C10" s="760">
        <v>1.67</v>
      </c>
      <c r="D10" s="760">
        <v>3.5308499999999934</v>
      </c>
      <c r="E10" s="760">
        <v>4.8523950249222372</v>
      </c>
      <c r="F10" s="760">
        <v>83.163676791290001</v>
      </c>
    </row>
    <row r="11" spans="1:8">
      <c r="B11" s="868">
        <v>40725</v>
      </c>
      <c r="C11" s="760">
        <v>1.6000000000000003</v>
      </c>
      <c r="D11" s="760">
        <v>3.8360999999999872</v>
      </c>
      <c r="E11" s="760">
        <v>4.9700000000000131</v>
      </c>
      <c r="F11" s="760">
        <v>71.464872471139998</v>
      </c>
    </row>
    <row r="12" spans="1:8">
      <c r="B12" s="868">
        <v>40756</v>
      </c>
      <c r="C12" s="760">
        <v>1.6000000000000003</v>
      </c>
      <c r="D12" s="760">
        <v>3.2764062500000368</v>
      </c>
      <c r="E12" s="760">
        <v>4.9400304440684408</v>
      </c>
      <c r="F12" s="760">
        <v>94.536313676169996</v>
      </c>
    </row>
    <row r="13" spans="1:8">
      <c r="B13" s="868">
        <v>40787</v>
      </c>
      <c r="C13" s="760">
        <v>1.6000000000000003</v>
      </c>
      <c r="D13" s="760">
        <v>3.1240250000000174</v>
      </c>
      <c r="E13" s="760">
        <v>4.4577200225182958</v>
      </c>
      <c r="F13" s="760">
        <v>82.829334109290002</v>
      </c>
    </row>
    <row r="14" spans="1:8">
      <c r="B14" s="868">
        <v>40817</v>
      </c>
      <c r="C14" s="760">
        <v>1.6</v>
      </c>
      <c r="D14" s="760">
        <v>2.0100000000000051</v>
      </c>
      <c r="E14" s="760">
        <v>5.2316568056160504</v>
      </c>
      <c r="F14" s="760">
        <v>100.99950407159</v>
      </c>
    </row>
    <row r="15" spans="1:8">
      <c r="B15" s="868">
        <v>40848</v>
      </c>
      <c r="C15" s="760">
        <v>1.66</v>
      </c>
      <c r="D15" s="760">
        <v>3.0224999999999795</v>
      </c>
      <c r="E15" s="760">
        <v>5</v>
      </c>
      <c r="F15" s="760">
        <v>78.406577235390003</v>
      </c>
      <c r="H15" s="179" t="s">
        <v>1069</v>
      </c>
    </row>
    <row r="16" spans="1:8">
      <c r="B16" s="868">
        <v>40878</v>
      </c>
      <c r="C16" s="760">
        <v>1.62</v>
      </c>
      <c r="D16" s="760">
        <v>3.1240250000000174</v>
      </c>
      <c r="E16" s="760">
        <v>5.1641095529688386</v>
      </c>
      <c r="F16" s="760">
        <v>91.648077827009999</v>
      </c>
      <c r="H16" s="190"/>
    </row>
    <row r="17" spans="1:8">
      <c r="B17" s="868">
        <v>40909</v>
      </c>
      <c r="C17" s="760">
        <v>2.02</v>
      </c>
      <c r="D17" s="760">
        <v>3.5306250000000143</v>
      </c>
      <c r="E17" s="760">
        <v>5.1689113893835685</v>
      </c>
      <c r="F17" s="760">
        <v>61.747990377000001</v>
      </c>
      <c r="H17" s="703" t="s">
        <v>775</v>
      </c>
    </row>
    <row r="18" spans="1:8">
      <c r="B18" s="868">
        <v>40940</v>
      </c>
      <c r="C18" s="760">
        <v>2.04</v>
      </c>
      <c r="D18" s="760">
        <v>3.8360999999999876</v>
      </c>
      <c r="E18" s="760">
        <v>5.3137784962359218</v>
      </c>
      <c r="F18" s="760">
        <v>71.260210894590003</v>
      </c>
    </row>
    <row r="19" spans="1:8">
      <c r="B19" s="868">
        <v>40969</v>
      </c>
      <c r="C19" s="760">
        <v>1.9849999999999999</v>
      </c>
      <c r="D19" s="760">
        <v>4.0510203211451197</v>
      </c>
      <c r="E19" s="760">
        <v>5.4266666666666623</v>
      </c>
      <c r="F19" s="760">
        <v>96.475316762000006</v>
      </c>
    </row>
    <row r="20" spans="1:8">
      <c r="B20" s="868">
        <v>41000</v>
      </c>
      <c r="C20" s="760">
        <v>1.93</v>
      </c>
      <c r="D20" s="760">
        <v>2.0100000000000051</v>
      </c>
      <c r="E20" s="760">
        <v>5.3260869565217392</v>
      </c>
      <c r="F20" s="760">
        <v>92.671125652409998</v>
      </c>
    </row>
    <row r="21" spans="1:8">
      <c r="B21" s="868">
        <v>41030</v>
      </c>
      <c r="C21" s="760">
        <v>2.13</v>
      </c>
      <c r="D21" s="760">
        <v>3.5306250000000148</v>
      </c>
      <c r="E21" s="760">
        <v>4.9473430996527981</v>
      </c>
      <c r="F21" s="760">
        <v>126.99461890638</v>
      </c>
    </row>
    <row r="22" spans="1:8">
      <c r="B22" s="868">
        <v>41061</v>
      </c>
      <c r="C22" s="760">
        <v>2.085</v>
      </c>
      <c r="D22" s="760">
        <v>4.2440999999999738</v>
      </c>
      <c r="E22" s="760">
        <v>4.8930093126175294</v>
      </c>
      <c r="F22" s="760">
        <v>91.300011877740005</v>
      </c>
    </row>
    <row r="23" spans="1:8">
      <c r="B23" s="868">
        <v>41091</v>
      </c>
      <c r="C23" s="760">
        <v>2.04</v>
      </c>
      <c r="D23" s="760">
        <v>4.2422668444564291</v>
      </c>
      <c r="E23" s="760">
        <v>5.1583771148231303</v>
      </c>
      <c r="F23" s="760">
        <v>80.511406922810011</v>
      </c>
    </row>
    <row r="24" spans="1:8">
      <c r="B24" s="868">
        <v>41122</v>
      </c>
      <c r="C24" s="760">
        <v>2.0159455480858197</v>
      </c>
      <c r="D24" s="760">
        <v>3.9375387941521756</v>
      </c>
      <c r="E24" s="760">
        <v>5.0017619036773109</v>
      </c>
      <c r="F24" s="760">
        <v>74.276594646949988</v>
      </c>
    </row>
    <row r="25" spans="1:8">
      <c r="A25" s="762"/>
      <c r="B25" s="868">
        <v>41153</v>
      </c>
      <c r="C25" s="760">
        <v>2.3090037420407565</v>
      </c>
      <c r="D25" s="760">
        <v>4.5945019313455537</v>
      </c>
      <c r="E25" s="760">
        <v>5.6393888032941923</v>
      </c>
      <c r="F25" s="760">
        <v>103.70490035979002</v>
      </c>
    </row>
    <row r="26" spans="1:8">
      <c r="A26" s="762"/>
      <c r="B26" s="868">
        <v>41183</v>
      </c>
      <c r="C26" s="760">
        <v>2.6020619359956934</v>
      </c>
      <c r="D26" s="760">
        <v>5.5607034810636389</v>
      </c>
      <c r="E26" s="760">
        <v>6.1374286374829836</v>
      </c>
      <c r="F26" s="760">
        <v>183.08170959523002</v>
      </c>
    </row>
  </sheetData>
  <hyperlinks>
    <hyperlink ref="H17" location="Contents!B40" display="to contents"/>
  </hyperlinks>
  <pageMargins left="0.7" right="0.7" top="0.75" bottom="0.75" header="0.3" footer="0.3"/>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64"/>
  <sheetViews>
    <sheetView workbookViewId="0">
      <selection activeCell="K31" sqref="K31"/>
    </sheetView>
  </sheetViews>
  <sheetFormatPr defaultRowHeight="15"/>
  <cols>
    <col min="1" max="1" width="9.140625" style="34"/>
    <col min="2" max="2" width="3.42578125" style="34" customWidth="1"/>
    <col min="3" max="3" width="7.42578125" style="34" bestFit="1" customWidth="1"/>
    <col min="4" max="4" width="19" style="34" customWidth="1"/>
    <col min="5" max="5" width="19.140625" style="34" customWidth="1"/>
    <col min="6" max="6" width="21.140625" style="34" bestFit="1" customWidth="1"/>
    <col min="7" max="7" width="8.42578125" style="34" customWidth="1"/>
    <col min="8" max="9" width="9.140625" style="34"/>
    <col min="10" max="10" width="11.28515625" style="34" customWidth="1"/>
    <col min="11" max="11" width="10.140625" style="34" bestFit="1" customWidth="1"/>
    <col min="12" max="13" width="9.140625" style="34"/>
    <col min="14" max="14" width="10.140625" style="34" bestFit="1" customWidth="1"/>
    <col min="15" max="15" width="18" style="34" customWidth="1"/>
    <col min="16" max="16" width="22.28515625" style="34" bestFit="1" customWidth="1"/>
    <col min="17" max="17" width="14.7109375" style="34" customWidth="1"/>
    <col min="18" max="18" width="10.140625" style="34" bestFit="1" customWidth="1"/>
    <col min="19" max="16384" width="9.140625" style="34"/>
  </cols>
  <sheetData>
    <row r="1" spans="1:17">
      <c r="F1" s="763"/>
      <c r="G1" s="763"/>
      <c r="O1" s="45"/>
      <c r="P1" s="45"/>
      <c r="Q1" s="45"/>
    </row>
    <row r="2" spans="1:17">
      <c r="A2" s="201" t="s">
        <v>340</v>
      </c>
      <c r="B2" s="2" t="s">
        <v>1070</v>
      </c>
      <c r="F2" s="763"/>
      <c r="G2" s="763"/>
      <c r="H2" s="2" t="s">
        <v>1070</v>
      </c>
      <c r="O2" s="45"/>
      <c r="P2" s="45"/>
      <c r="Q2" s="45"/>
    </row>
    <row r="3" spans="1:17">
      <c r="F3" s="763"/>
      <c r="G3" s="763"/>
      <c r="O3" s="45"/>
      <c r="P3" s="45"/>
      <c r="Q3" s="45"/>
    </row>
    <row r="4" spans="1:17" ht="38.25">
      <c r="B4" s="647"/>
      <c r="C4" s="647" t="s">
        <v>341</v>
      </c>
      <c r="D4" s="845" t="s">
        <v>940</v>
      </c>
      <c r="E4" s="845" t="s">
        <v>941</v>
      </c>
      <c r="F4" s="845" t="s">
        <v>942</v>
      </c>
      <c r="G4" s="763"/>
      <c r="O4" s="45"/>
      <c r="P4" s="45"/>
      <c r="Q4" s="45"/>
    </row>
    <row r="5" spans="1:17">
      <c r="B5" s="947" t="s">
        <v>943</v>
      </c>
      <c r="C5" s="215">
        <v>41031</v>
      </c>
      <c r="D5" s="30">
        <v>0.121741112123974</v>
      </c>
      <c r="E5" s="30">
        <v>0.21448759439050699</v>
      </c>
      <c r="F5" s="30">
        <v>23.442354000000002</v>
      </c>
      <c r="O5" s="45"/>
      <c r="P5" s="45"/>
      <c r="Q5" s="45"/>
    </row>
    <row r="6" spans="1:17" ht="15" customHeight="1">
      <c r="B6" s="948"/>
      <c r="C6" s="215">
        <v>41032</v>
      </c>
      <c r="D6" s="30">
        <v>0.229319041614124</v>
      </c>
      <c r="E6" s="30">
        <v>0.201181169453616</v>
      </c>
      <c r="F6" s="30">
        <v>36.277417999999997</v>
      </c>
      <c r="O6" s="45"/>
      <c r="P6" s="45"/>
      <c r="Q6" s="45"/>
    </row>
    <row r="7" spans="1:17">
      <c r="B7" s="948"/>
      <c r="C7" s="215">
        <v>41033</v>
      </c>
      <c r="D7" s="30">
        <v>9.94659224441833E-2</v>
      </c>
      <c r="E7" s="30">
        <v>0.12441500476947499</v>
      </c>
      <c r="F7" s="30">
        <v>21.267150999999998</v>
      </c>
      <c r="O7" s="45"/>
      <c r="P7" s="45"/>
      <c r="Q7" s="45"/>
    </row>
    <row r="8" spans="1:17">
      <c r="B8" s="948"/>
      <c r="C8" s="215">
        <v>41036</v>
      </c>
      <c r="D8" s="30">
        <v>8.7135159407274398E-2</v>
      </c>
      <c r="E8" s="30">
        <v>0.15300914076782501</v>
      </c>
      <c r="F8" s="30">
        <v>43.860612000000003</v>
      </c>
      <c r="O8" s="45"/>
      <c r="P8" s="45"/>
      <c r="Q8" s="45"/>
    </row>
    <row r="9" spans="1:17">
      <c r="B9" s="948"/>
      <c r="C9" s="215">
        <v>41037</v>
      </c>
      <c r="D9" s="30">
        <v>0.104515037937654</v>
      </c>
      <c r="E9" s="30">
        <v>0.15456580470860701</v>
      </c>
      <c r="F9" s="30">
        <v>10.2283495</v>
      </c>
      <c r="O9" s="45"/>
      <c r="P9" s="45"/>
      <c r="Q9" s="45"/>
    </row>
    <row r="10" spans="1:17">
      <c r="B10" s="948"/>
      <c r="C10" s="215">
        <v>41039</v>
      </c>
      <c r="D10" s="30">
        <v>0.103692799461642</v>
      </c>
      <c r="E10" s="30">
        <v>0.29156892190958</v>
      </c>
      <c r="F10" s="30">
        <v>34.834900500000003</v>
      </c>
      <c r="O10" s="45"/>
      <c r="P10" s="45"/>
      <c r="Q10" s="45"/>
    </row>
    <row r="11" spans="1:17">
      <c r="B11" s="948"/>
      <c r="C11" s="215">
        <v>41040</v>
      </c>
      <c r="D11" s="30">
        <v>8.64799025578563E-2</v>
      </c>
      <c r="E11" s="30">
        <v>0.128944120063051</v>
      </c>
      <c r="F11" s="30">
        <v>15.741120499999999</v>
      </c>
      <c r="O11" s="45"/>
      <c r="P11" s="45"/>
      <c r="Q11" s="45"/>
    </row>
    <row r="12" spans="1:17">
      <c r="B12" s="948"/>
      <c r="C12" s="215">
        <v>41043</v>
      </c>
      <c r="D12" s="30">
        <v>0.14569068379990799</v>
      </c>
      <c r="E12" s="30">
        <v>0.25</v>
      </c>
      <c r="F12" s="30">
        <v>20.329789000000002</v>
      </c>
      <c r="O12" s="45"/>
      <c r="P12" s="45"/>
      <c r="Q12" s="45"/>
    </row>
    <row r="13" spans="1:17">
      <c r="B13" s="948"/>
      <c r="C13" s="215">
        <v>41044</v>
      </c>
      <c r="D13" s="30">
        <v>0.11894273127753301</v>
      </c>
      <c r="E13" s="30">
        <v>0.189503770372172</v>
      </c>
      <c r="F13" s="30">
        <v>22.428518</v>
      </c>
      <c r="O13" s="45"/>
      <c r="P13" s="45"/>
      <c r="Q13" s="45"/>
    </row>
    <row r="14" spans="1:17">
      <c r="B14" s="948"/>
      <c r="C14" s="215">
        <v>41045</v>
      </c>
      <c r="D14" s="30">
        <v>0.16170923379174901</v>
      </c>
      <c r="E14" s="30">
        <v>0.15736842105263199</v>
      </c>
      <c r="F14" s="30">
        <v>31.404209999999999</v>
      </c>
      <c r="O14" s="45"/>
      <c r="P14" s="45"/>
      <c r="Q14" s="45"/>
    </row>
    <row r="15" spans="1:17">
      <c r="B15" s="948"/>
      <c r="C15" s="215">
        <v>41046</v>
      </c>
      <c r="D15" s="30">
        <v>0.25668888888888902</v>
      </c>
      <c r="E15" s="30">
        <v>0.221775191274622</v>
      </c>
      <c r="F15" s="30">
        <v>14.141087499999999</v>
      </c>
      <c r="O15" s="45"/>
      <c r="P15" s="45"/>
      <c r="Q15" s="45"/>
    </row>
    <row r="16" spans="1:17">
      <c r="B16" s="948"/>
      <c r="C16" s="215">
        <v>41047</v>
      </c>
      <c r="D16" s="30">
        <v>7.41550206504904E-2</v>
      </c>
      <c r="E16" s="30">
        <v>0.18619892800975699</v>
      </c>
      <c r="F16" s="30">
        <v>59.673203999999998</v>
      </c>
      <c r="O16" s="45"/>
      <c r="P16" s="45"/>
      <c r="Q16" s="45"/>
    </row>
    <row r="17" spans="2:18">
      <c r="B17" s="948"/>
      <c r="C17" s="215">
        <v>41050</v>
      </c>
      <c r="D17" s="30">
        <v>0.155655602691633</v>
      </c>
      <c r="E17" s="30">
        <v>0.17191794871794899</v>
      </c>
      <c r="F17" s="30">
        <v>20.765065</v>
      </c>
      <c r="O17" s="45"/>
      <c r="P17" s="45"/>
      <c r="Q17" s="45"/>
    </row>
    <row r="18" spans="2:18">
      <c r="B18" s="948"/>
      <c r="C18" s="215">
        <v>41051</v>
      </c>
      <c r="D18" s="30">
        <v>0.720442960098436</v>
      </c>
      <c r="E18" s="30">
        <v>0.33404477793058801</v>
      </c>
      <c r="F18" s="30">
        <v>23.769432999999999</v>
      </c>
      <c r="O18" s="45"/>
      <c r="P18" s="45"/>
      <c r="Q18" s="45"/>
    </row>
    <row r="19" spans="2:18">
      <c r="B19" s="948"/>
      <c r="C19" s="215">
        <v>41052</v>
      </c>
      <c r="D19" s="30">
        <v>5.3677096945082097</v>
      </c>
      <c r="E19" s="30">
        <v>4.7848990813384296</v>
      </c>
      <c r="F19" s="30">
        <v>61.208162000000002</v>
      </c>
      <c r="O19" s="45"/>
      <c r="P19" s="45"/>
      <c r="Q19" s="45"/>
    </row>
    <row r="20" spans="2:18">
      <c r="B20" s="948"/>
      <c r="C20" s="215">
        <v>41053</v>
      </c>
      <c r="D20" s="30">
        <v>9.6152329416916</v>
      </c>
      <c r="E20" s="30">
        <v>4.0865794692605499</v>
      </c>
      <c r="F20" s="30">
        <v>42.764803999999998</v>
      </c>
      <c r="O20" s="45"/>
      <c r="P20" s="45"/>
      <c r="Q20" s="45"/>
    </row>
    <row r="21" spans="2:18">
      <c r="B21" s="948"/>
      <c r="C21" s="215">
        <v>41054</v>
      </c>
      <c r="D21" s="30">
        <v>2.43788294955792</v>
      </c>
      <c r="E21" s="30">
        <v>3.3841386971145302</v>
      </c>
      <c r="F21" s="30">
        <v>60.295051000000001</v>
      </c>
      <c r="H21" s="179" t="s">
        <v>1065</v>
      </c>
      <c r="O21" s="45"/>
      <c r="P21" s="45"/>
      <c r="Q21" s="45"/>
    </row>
    <row r="22" spans="2:18">
      <c r="B22" s="948"/>
      <c r="C22" s="215">
        <v>41058</v>
      </c>
      <c r="D22" s="30">
        <v>2.14164552537604</v>
      </c>
      <c r="E22" s="30">
        <v>1.93301326017375</v>
      </c>
      <c r="F22" s="30">
        <v>16.349905</v>
      </c>
      <c r="H22" s="190"/>
      <c r="O22" s="45"/>
      <c r="P22" s="45"/>
      <c r="Q22" s="45"/>
    </row>
    <row r="23" spans="2:18">
      <c r="B23" s="948"/>
      <c r="C23" s="215">
        <v>41059</v>
      </c>
      <c r="D23" s="30">
        <v>0.138550019462826</v>
      </c>
      <c r="E23" s="30">
        <v>0.29000400936926302</v>
      </c>
      <c r="F23" s="30">
        <v>43.1154285</v>
      </c>
      <c r="H23" s="703" t="s">
        <v>775</v>
      </c>
      <c r="O23" s="45"/>
      <c r="P23" s="45"/>
      <c r="Q23" s="45"/>
    </row>
    <row r="24" spans="2:18">
      <c r="B24" s="948"/>
      <c r="C24" s="215">
        <v>41060</v>
      </c>
      <c r="D24" s="30">
        <v>9.9574987566125595E-2</v>
      </c>
      <c r="E24" s="30">
        <v>0.17787456445993</v>
      </c>
      <c r="F24" s="30">
        <v>21.452005499999999</v>
      </c>
      <c r="O24" s="738"/>
      <c r="P24" s="738"/>
      <c r="Q24" s="45"/>
    </row>
    <row r="25" spans="2:18">
      <c r="B25" s="216"/>
      <c r="C25" s="215"/>
      <c r="D25" s="30"/>
      <c r="E25" s="30"/>
      <c r="F25" s="30"/>
      <c r="O25" s="738"/>
      <c r="P25" s="738"/>
      <c r="Q25" s="45"/>
    </row>
    <row r="26" spans="2:18">
      <c r="B26" s="24"/>
      <c r="C26" s="215"/>
      <c r="D26" s="50"/>
      <c r="E26" s="50"/>
      <c r="F26" s="50"/>
      <c r="O26" s="738"/>
      <c r="P26" s="738"/>
      <c r="Q26" s="45"/>
    </row>
    <row r="27" spans="2:18">
      <c r="B27" s="947" t="s">
        <v>944</v>
      </c>
      <c r="C27" s="215">
        <v>41122</v>
      </c>
      <c r="D27" s="30">
        <v>0.30266666666666664</v>
      </c>
      <c r="E27" s="30">
        <v>0.40121675828257319</v>
      </c>
      <c r="F27" s="217">
        <v>41.521006499999999</v>
      </c>
      <c r="O27" s="738"/>
      <c r="P27" s="738"/>
      <c r="Q27" s="738"/>
      <c r="R27" s="764"/>
    </row>
    <row r="28" spans="2:18" ht="15" customHeight="1">
      <c r="B28" s="948"/>
      <c r="C28" s="215">
        <v>41123</v>
      </c>
      <c r="D28" s="30">
        <v>0.3298045602605863</v>
      </c>
      <c r="E28" s="30">
        <v>0.60177942339492407</v>
      </c>
      <c r="F28" s="217">
        <v>30.841308000000001</v>
      </c>
      <c r="O28" s="738"/>
      <c r="P28" s="738"/>
      <c r="Q28" s="738"/>
      <c r="R28" s="764"/>
    </row>
    <row r="29" spans="2:18">
      <c r="B29" s="948"/>
      <c r="C29" s="215">
        <v>41124</v>
      </c>
      <c r="D29" s="30">
        <v>0.24573170731707317</v>
      </c>
      <c r="E29" s="30">
        <v>0.75073263230477505</v>
      </c>
      <c r="F29" s="217">
        <v>51.227013999999997</v>
      </c>
      <c r="O29" s="738"/>
      <c r="P29" s="738"/>
      <c r="Q29" s="738"/>
      <c r="R29" s="764"/>
    </row>
    <row r="30" spans="2:18">
      <c r="B30" s="948"/>
      <c r="C30" s="215">
        <v>41127</v>
      </c>
      <c r="D30" s="30">
        <v>0.28537837837837832</v>
      </c>
      <c r="E30" s="30">
        <v>0.41316526946107779</v>
      </c>
      <c r="F30" s="217">
        <v>21.110182999999999</v>
      </c>
      <c r="O30" s="738"/>
      <c r="P30" s="738"/>
      <c r="Q30" s="738"/>
      <c r="R30" s="764"/>
    </row>
    <row r="31" spans="2:18">
      <c r="B31" s="948"/>
      <c r="C31" s="215">
        <v>41128</v>
      </c>
      <c r="D31" s="30">
        <v>0.23724499433320739</v>
      </c>
      <c r="E31" s="30">
        <v>0.44228246611281152</v>
      </c>
      <c r="F31" s="217">
        <v>29.353885999999999</v>
      </c>
      <c r="O31" s="738"/>
      <c r="P31" s="738"/>
      <c r="Q31" s="738"/>
      <c r="R31" s="764"/>
    </row>
    <row r="32" spans="2:18">
      <c r="B32" s="948"/>
      <c r="C32" s="215">
        <v>41129</v>
      </c>
      <c r="D32" s="30">
        <v>0.25327450069670226</v>
      </c>
      <c r="E32" s="30">
        <v>0.33824749395091597</v>
      </c>
      <c r="F32" s="217">
        <v>16.323048</v>
      </c>
      <c r="O32" s="738"/>
      <c r="P32" s="738"/>
      <c r="Q32" s="738"/>
      <c r="R32" s="764"/>
    </row>
    <row r="33" spans="2:18">
      <c r="B33" s="948"/>
      <c r="C33" s="215">
        <v>41130</v>
      </c>
      <c r="D33" s="30">
        <v>0.52488805090737689</v>
      </c>
      <c r="E33" s="30">
        <v>0.96776326945904689</v>
      </c>
      <c r="F33" s="217">
        <v>33.580897499999999</v>
      </c>
      <c r="O33" s="738"/>
      <c r="P33" s="738"/>
      <c r="Q33" s="738"/>
      <c r="R33" s="764"/>
    </row>
    <row r="34" spans="2:18">
      <c r="B34" s="948"/>
      <c r="C34" s="215">
        <v>41131</v>
      </c>
      <c r="D34" s="30">
        <v>0.40211927376106482</v>
      </c>
      <c r="E34" s="30">
        <v>0.898496993987976</v>
      </c>
      <c r="F34" s="217">
        <v>40.558089000000002</v>
      </c>
      <c r="O34" s="738"/>
      <c r="P34" s="738"/>
      <c r="Q34" s="738"/>
      <c r="R34" s="764"/>
    </row>
    <row r="35" spans="2:18">
      <c r="B35" s="948"/>
      <c r="C35" s="215">
        <v>41134</v>
      </c>
      <c r="D35" s="30">
        <v>0.3791609796784956</v>
      </c>
      <c r="E35" s="30">
        <v>0.58042614346590904</v>
      </c>
      <c r="F35" s="217">
        <v>33.609820999999997</v>
      </c>
      <c r="O35" s="738"/>
      <c r="P35" s="738"/>
      <c r="Q35" s="738"/>
      <c r="R35" s="764"/>
    </row>
    <row r="36" spans="2:18">
      <c r="B36" s="948"/>
      <c r="C36" s="215">
        <v>41135</v>
      </c>
      <c r="D36" s="30">
        <v>0.66007530593034192</v>
      </c>
      <c r="E36" s="30">
        <v>0.8584849403678998</v>
      </c>
      <c r="F36" s="217">
        <v>30.1872285</v>
      </c>
      <c r="O36" s="738"/>
      <c r="P36" s="738"/>
      <c r="Q36" s="738"/>
      <c r="R36" s="764"/>
    </row>
    <row r="37" spans="2:18">
      <c r="B37" s="948"/>
      <c r="C37" s="215">
        <v>41136</v>
      </c>
      <c r="D37" s="30">
        <v>0.57587584920740642</v>
      </c>
      <c r="E37" s="30">
        <v>0.88353208404315731</v>
      </c>
      <c r="F37" s="217">
        <v>58.928013</v>
      </c>
      <c r="O37" s="738"/>
      <c r="P37" s="738"/>
      <c r="Q37" s="738"/>
      <c r="R37" s="764"/>
    </row>
    <row r="38" spans="2:18">
      <c r="B38" s="948"/>
      <c r="C38" s="215">
        <v>41137</v>
      </c>
      <c r="D38" s="30">
        <v>0.38968135973343587</v>
      </c>
      <c r="E38" s="30">
        <v>0.81104347826086953</v>
      </c>
      <c r="F38" s="217">
        <v>33.509267999999999</v>
      </c>
      <c r="O38" s="738"/>
      <c r="P38" s="738"/>
      <c r="Q38" s="738"/>
      <c r="R38" s="764"/>
    </row>
    <row r="39" spans="2:18">
      <c r="B39" s="948"/>
      <c r="C39" s="215">
        <v>41138</v>
      </c>
      <c r="D39" s="30">
        <v>0.62759988334791483</v>
      </c>
      <c r="E39" s="30">
        <v>1.9979566592701006</v>
      </c>
      <c r="F39" s="217">
        <v>42.865154500000003</v>
      </c>
      <c r="O39" s="738"/>
      <c r="P39" s="738"/>
      <c r="Q39" s="738"/>
      <c r="R39" s="764"/>
    </row>
    <row r="40" spans="2:18">
      <c r="B40" s="948"/>
      <c r="C40" s="215">
        <v>41141</v>
      </c>
      <c r="D40" s="30">
        <v>0.45312683275818544</v>
      </c>
      <c r="E40" s="30">
        <v>1.2020964614638874</v>
      </c>
      <c r="F40" s="217">
        <v>24.935417000000001</v>
      </c>
      <c r="O40" s="738"/>
      <c r="P40" s="738"/>
      <c r="Q40" s="738"/>
      <c r="R40" s="764"/>
    </row>
    <row r="41" spans="2:18">
      <c r="B41" s="948"/>
      <c r="C41" s="215">
        <v>41142</v>
      </c>
      <c r="D41" s="30">
        <v>0.79392564286282941</v>
      </c>
      <c r="E41" s="30">
        <v>1.8373335390787748</v>
      </c>
      <c r="F41" s="217">
        <v>24.016019</v>
      </c>
      <c r="O41" s="738"/>
      <c r="P41" s="738"/>
      <c r="Q41" s="738"/>
      <c r="R41" s="764"/>
    </row>
    <row r="42" spans="2:18">
      <c r="B42" s="948"/>
      <c r="C42" s="215">
        <v>41143</v>
      </c>
      <c r="D42" s="30">
        <v>2.0846355192794821</v>
      </c>
      <c r="E42" s="30">
        <v>1</v>
      </c>
      <c r="F42" s="217">
        <v>82.820757</v>
      </c>
      <c r="O42" s="738"/>
      <c r="P42" s="738"/>
      <c r="Q42" s="738"/>
      <c r="R42" s="764"/>
    </row>
    <row r="43" spans="2:18">
      <c r="B43" s="948"/>
      <c r="C43" s="215">
        <v>41144</v>
      </c>
      <c r="D43" s="30">
        <v>9.0692929337791313</v>
      </c>
      <c r="E43" s="30">
        <v>5.4910014324537126</v>
      </c>
      <c r="F43" s="217">
        <v>108.771649</v>
      </c>
      <c r="H43" s="218"/>
      <c r="O43" s="738"/>
      <c r="P43" s="738"/>
      <c r="Q43" s="738"/>
      <c r="R43" s="764"/>
    </row>
    <row r="44" spans="2:18">
      <c r="B44" s="948"/>
      <c r="C44" s="215">
        <v>41145</v>
      </c>
      <c r="D44" s="30">
        <v>6.2959711832343119</v>
      </c>
      <c r="E44" s="30">
        <v>5.1802164585334616</v>
      </c>
      <c r="F44" s="217">
        <v>52.863368000000001</v>
      </c>
      <c r="H44" s="218"/>
      <c r="O44" s="738"/>
      <c r="P44" s="738"/>
      <c r="Q44" s="738"/>
      <c r="R44" s="764"/>
    </row>
    <row r="45" spans="2:18">
      <c r="B45" s="948"/>
      <c r="C45" s="215">
        <v>41148</v>
      </c>
      <c r="D45" s="30">
        <v>13.149831294171287</v>
      </c>
      <c r="E45" s="30">
        <v>5.6413908839047808</v>
      </c>
      <c r="F45" s="217">
        <v>48.810904000000001</v>
      </c>
      <c r="H45" s="218"/>
      <c r="O45" s="738"/>
      <c r="P45" s="738"/>
      <c r="Q45" s="738"/>
      <c r="R45" s="764"/>
    </row>
    <row r="46" spans="2:18">
      <c r="B46" s="948"/>
      <c r="C46" s="215">
        <v>41149</v>
      </c>
      <c r="D46" s="30">
        <v>4.6726247230242395</v>
      </c>
      <c r="E46" s="30">
        <v>1.8072670977142336</v>
      </c>
      <c r="F46" s="217">
        <v>27.760474500000001</v>
      </c>
      <c r="H46" s="218"/>
      <c r="O46" s="738"/>
      <c r="P46" s="738"/>
      <c r="Q46" s="738"/>
      <c r="R46" s="764"/>
    </row>
    <row r="47" spans="2:18">
      <c r="B47" s="948"/>
      <c r="C47" s="215">
        <v>41150</v>
      </c>
      <c r="D47" s="30">
        <v>0.48846716663618067</v>
      </c>
      <c r="E47" s="30">
        <v>0.75883217274643833</v>
      </c>
      <c r="F47" s="217">
        <v>19.612077500000002</v>
      </c>
      <c r="H47" s="218"/>
    </row>
    <row r="48" spans="2:18">
      <c r="B48" s="948"/>
      <c r="C48" s="215">
        <v>41152</v>
      </c>
      <c r="D48" s="30">
        <v>0.70206832781779249</v>
      </c>
      <c r="E48" s="30">
        <v>0.7438071530176793</v>
      </c>
      <c r="F48" s="217">
        <v>54.721633500000003</v>
      </c>
      <c r="H48" s="218"/>
    </row>
    <row r="49" spans="3:11">
      <c r="H49" s="218"/>
    </row>
    <row r="50" spans="3:11">
      <c r="H50" s="218"/>
    </row>
    <row r="51" spans="3:11">
      <c r="C51" s="218"/>
    </row>
    <row r="52" spans="3:11">
      <c r="C52" s="218"/>
    </row>
    <row r="53" spans="3:11">
      <c r="C53" s="218"/>
      <c r="I53" s="41"/>
      <c r="J53" s="765"/>
      <c r="K53" s="765"/>
    </row>
    <row r="54" spans="3:11">
      <c r="C54" s="218"/>
    </row>
    <row r="55" spans="3:11">
      <c r="C55" s="218"/>
    </row>
    <row r="56" spans="3:11">
      <c r="C56" s="218"/>
    </row>
    <row r="57" spans="3:11">
      <c r="C57" s="218"/>
    </row>
    <row r="58" spans="3:11">
      <c r="C58" s="218"/>
    </row>
    <row r="59" spans="3:11">
      <c r="C59" s="218"/>
    </row>
    <row r="60" spans="3:11">
      <c r="C60" s="218"/>
    </row>
    <row r="61" spans="3:11">
      <c r="C61" s="218"/>
    </row>
    <row r="62" spans="3:11">
      <c r="C62" s="218"/>
    </row>
    <row r="63" spans="3:11">
      <c r="C63" s="218"/>
    </row>
    <row r="64" spans="3:11">
      <c r="C64" s="218"/>
    </row>
  </sheetData>
  <mergeCells count="2">
    <mergeCell ref="B5:B24"/>
    <mergeCell ref="B27:B48"/>
  </mergeCells>
  <hyperlinks>
    <hyperlink ref="H23" location="Contents!B41" display="to contents"/>
  </hyperlinks>
  <pageMargins left="0.7" right="0.7" top="0.75" bottom="0.75" header="0.3" footer="0.3"/>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32"/>
  <sheetViews>
    <sheetView workbookViewId="0">
      <selection activeCell="K24" sqref="K24"/>
    </sheetView>
  </sheetViews>
  <sheetFormatPr defaultRowHeight="12.75"/>
  <cols>
    <col min="1" max="1" width="9.140625" style="176"/>
    <col min="2" max="2" width="47" style="176" bestFit="1" customWidth="1"/>
    <col min="3" max="33" width="9.85546875" style="176" bestFit="1" customWidth="1"/>
    <col min="34" max="35" width="9.85546875" style="81" bestFit="1" customWidth="1"/>
    <col min="36" max="16384" width="9.140625" style="81"/>
  </cols>
  <sheetData>
    <row r="2" spans="1:40">
      <c r="A2" s="176" t="s">
        <v>340</v>
      </c>
      <c r="B2" s="177" t="s">
        <v>1073</v>
      </c>
    </row>
    <row r="3" spans="1:40">
      <c r="B3" s="177"/>
    </row>
    <row r="4" spans="1:40" s="92" customFormat="1">
      <c r="A4" s="664"/>
      <c r="B4" s="903"/>
      <c r="C4" s="904">
        <v>40179</v>
      </c>
      <c r="D4" s="904">
        <v>40210</v>
      </c>
      <c r="E4" s="904">
        <v>40238</v>
      </c>
      <c r="F4" s="904">
        <v>40269</v>
      </c>
      <c r="G4" s="904">
        <v>40299</v>
      </c>
      <c r="H4" s="904">
        <v>40330</v>
      </c>
      <c r="I4" s="904">
        <v>40360</v>
      </c>
      <c r="J4" s="904">
        <v>40391</v>
      </c>
      <c r="K4" s="904">
        <v>40422</v>
      </c>
      <c r="L4" s="904">
        <v>40452</v>
      </c>
      <c r="M4" s="904">
        <v>40483</v>
      </c>
      <c r="N4" s="904">
        <v>40513</v>
      </c>
      <c r="O4" s="904">
        <v>40544</v>
      </c>
      <c r="P4" s="904">
        <v>40575</v>
      </c>
      <c r="Q4" s="904">
        <v>40603</v>
      </c>
      <c r="R4" s="904">
        <v>40634</v>
      </c>
      <c r="S4" s="904">
        <v>40664</v>
      </c>
      <c r="T4" s="904">
        <v>40695</v>
      </c>
      <c r="U4" s="904">
        <v>40725</v>
      </c>
      <c r="V4" s="904">
        <v>40756</v>
      </c>
      <c r="W4" s="904">
        <v>40787</v>
      </c>
      <c r="X4" s="904">
        <v>40817</v>
      </c>
      <c r="Y4" s="904">
        <v>40848</v>
      </c>
      <c r="Z4" s="904">
        <v>40878</v>
      </c>
      <c r="AA4" s="904">
        <v>40909</v>
      </c>
      <c r="AB4" s="904">
        <v>40940</v>
      </c>
      <c r="AC4" s="904">
        <v>40969</v>
      </c>
      <c r="AD4" s="904">
        <v>41000</v>
      </c>
      <c r="AE4" s="904">
        <v>41030</v>
      </c>
      <c r="AF4" s="904">
        <v>41061</v>
      </c>
      <c r="AG4" s="904">
        <v>41091</v>
      </c>
      <c r="AH4" s="904">
        <v>41122</v>
      </c>
      <c r="AI4" s="904">
        <v>41153</v>
      </c>
    </row>
    <row r="5" spans="1:40">
      <c r="B5" s="219" t="s">
        <v>1071</v>
      </c>
      <c r="C5" s="220">
        <v>991</v>
      </c>
      <c r="D5" s="220">
        <v>938</v>
      </c>
      <c r="E5" s="220">
        <v>1014</v>
      </c>
      <c r="F5" s="220">
        <v>1307</v>
      </c>
      <c r="G5" s="220">
        <v>1282</v>
      </c>
      <c r="H5" s="220">
        <v>1215</v>
      </c>
      <c r="I5" s="220">
        <v>1393</v>
      </c>
      <c r="J5" s="220">
        <v>865</v>
      </c>
      <c r="K5" s="220">
        <v>1377</v>
      </c>
      <c r="L5" s="221">
        <v>1627</v>
      </c>
      <c r="M5" s="222">
        <v>1837</v>
      </c>
      <c r="N5" s="222">
        <v>1302</v>
      </c>
      <c r="O5" s="222">
        <v>1462</v>
      </c>
      <c r="P5" s="222">
        <v>1440</v>
      </c>
      <c r="Q5" s="222">
        <v>1086</v>
      </c>
      <c r="R5" s="222">
        <v>953</v>
      </c>
      <c r="S5" s="222">
        <v>982</v>
      </c>
      <c r="T5" s="222">
        <v>870</v>
      </c>
      <c r="U5" s="222">
        <v>587</v>
      </c>
      <c r="V5" s="223">
        <v>1252</v>
      </c>
      <c r="W5" s="223">
        <v>741</v>
      </c>
      <c r="X5" s="223">
        <v>914</v>
      </c>
      <c r="Y5" s="223">
        <v>721</v>
      </c>
      <c r="Z5" s="223">
        <v>949</v>
      </c>
      <c r="AA5" s="223">
        <v>922</v>
      </c>
      <c r="AB5" s="223">
        <v>951</v>
      </c>
      <c r="AC5" s="223">
        <v>764</v>
      </c>
      <c r="AD5" s="223">
        <v>1251</v>
      </c>
      <c r="AE5" s="223">
        <v>2464</v>
      </c>
      <c r="AF5" s="223">
        <v>1376</v>
      </c>
      <c r="AG5" s="223">
        <v>788</v>
      </c>
      <c r="AH5" s="223">
        <v>637</v>
      </c>
      <c r="AI5" s="223">
        <v>567</v>
      </c>
    </row>
    <row r="6" spans="1:40">
      <c r="B6" s="219" t="s">
        <v>1072</v>
      </c>
      <c r="C6" s="224">
        <v>2.0140360529400003</v>
      </c>
      <c r="D6" s="224">
        <v>2.1275819327500001</v>
      </c>
      <c r="E6" s="224">
        <v>6.9994441502800013</v>
      </c>
      <c r="F6" s="224">
        <v>6.8524848515800034</v>
      </c>
      <c r="G6" s="224">
        <v>7.2970843307000015</v>
      </c>
      <c r="H6" s="224">
        <v>7.0409877680400088</v>
      </c>
      <c r="I6" s="224">
        <v>11.242052054629992</v>
      </c>
      <c r="J6" s="224">
        <v>7.8626180211100003</v>
      </c>
      <c r="K6" s="224">
        <v>10.048115117630006</v>
      </c>
      <c r="L6" s="225">
        <v>204.26798073175004</v>
      </c>
      <c r="M6" s="226">
        <v>11.406454426170013</v>
      </c>
      <c r="N6" s="226">
        <v>5.6869566592899989</v>
      </c>
      <c r="O6" s="226">
        <v>8.5313667374399991</v>
      </c>
      <c r="P6" s="226">
        <v>4.3588935165299993</v>
      </c>
      <c r="Q6" s="226">
        <v>78.351138664539988</v>
      </c>
      <c r="R6" s="226">
        <v>15.557636678090001</v>
      </c>
      <c r="S6" s="226">
        <v>6.2370597710300011</v>
      </c>
      <c r="T6" s="226">
        <v>5.3281095820100015</v>
      </c>
      <c r="U6" s="226">
        <v>1.5064516826900005</v>
      </c>
      <c r="V6" s="226">
        <v>2.5256547105800005</v>
      </c>
      <c r="W6" s="226">
        <v>14.541119073809998</v>
      </c>
      <c r="X6" s="226">
        <v>2.4685918569200007</v>
      </c>
      <c r="Y6" s="226">
        <v>1.82737635328</v>
      </c>
      <c r="Z6" s="226">
        <v>18.089682451400016</v>
      </c>
      <c r="AA6" s="226">
        <v>5.8635874509999999</v>
      </c>
      <c r="AB6" s="226">
        <v>2.9226106147499999</v>
      </c>
      <c r="AC6" s="226">
        <v>2.4948000000000001</v>
      </c>
      <c r="AD6" s="226">
        <v>96.543644466420105</v>
      </c>
      <c r="AE6" s="226">
        <v>17.878819171279996</v>
      </c>
      <c r="AF6" s="226">
        <v>3.0678355204099996</v>
      </c>
      <c r="AG6" s="226">
        <v>8.3545019799399984</v>
      </c>
      <c r="AH6" s="226">
        <v>4.8740851327000012</v>
      </c>
      <c r="AI6" s="226">
        <v>10.150275139900002</v>
      </c>
    </row>
    <row r="8" spans="1:40">
      <c r="B8" s="227"/>
    </row>
    <row r="9" spans="1:40">
      <c r="B9" s="177" t="s">
        <v>1073</v>
      </c>
    </row>
    <row r="10" spans="1:40">
      <c r="W10" s="228"/>
    </row>
    <row r="11" spans="1:40">
      <c r="Y11" s="227"/>
      <c r="Z11" s="227"/>
      <c r="AA11" s="227"/>
      <c r="AB11" s="227"/>
      <c r="AC11" s="227"/>
      <c r="AD11" s="227"/>
      <c r="AE11" s="227"/>
      <c r="AF11" s="227"/>
      <c r="AG11" s="227"/>
      <c r="AH11" s="109"/>
      <c r="AI11" s="109"/>
      <c r="AJ11" s="109"/>
      <c r="AK11" s="109"/>
      <c r="AL11" s="109"/>
      <c r="AM11" s="109"/>
      <c r="AN11" s="109"/>
    </row>
    <row r="12" spans="1:40">
      <c r="Y12" s="227"/>
      <c r="Z12" s="227"/>
      <c r="AA12" s="227"/>
      <c r="AB12" s="227"/>
      <c r="AC12" s="227"/>
      <c r="AD12" s="227"/>
      <c r="AE12" s="227"/>
      <c r="AF12" s="227"/>
      <c r="AG12" s="227"/>
      <c r="AH12" s="109"/>
      <c r="AI12" s="109"/>
      <c r="AJ12" s="109"/>
      <c r="AK12" s="109"/>
      <c r="AL12" s="109"/>
      <c r="AM12" s="109"/>
      <c r="AN12" s="109"/>
    </row>
    <row r="13" spans="1:40">
      <c r="Y13" s="227"/>
      <c r="Z13" s="227"/>
      <c r="AA13" s="766"/>
      <c r="AB13" s="766"/>
      <c r="AC13" s="766"/>
      <c r="AD13" s="766"/>
      <c r="AE13" s="767"/>
      <c r="AF13" s="768"/>
      <c r="AG13" s="768"/>
      <c r="AH13" s="768"/>
      <c r="AI13" s="768"/>
      <c r="AJ13" s="768"/>
      <c r="AK13" s="768"/>
      <c r="AL13" s="768"/>
      <c r="AM13" s="768"/>
      <c r="AN13" s="109"/>
    </row>
    <row r="14" spans="1:40">
      <c r="Y14" s="227"/>
      <c r="Z14" s="227"/>
      <c r="AA14" s="766"/>
      <c r="AB14" s="766"/>
      <c r="AC14" s="766"/>
      <c r="AD14" s="766"/>
      <c r="AE14" s="767"/>
      <c r="AF14" s="768"/>
      <c r="AG14" s="768"/>
      <c r="AH14" s="768"/>
      <c r="AI14" s="768"/>
      <c r="AJ14" s="768"/>
      <c r="AK14" s="768"/>
      <c r="AL14" s="768"/>
      <c r="AM14" s="768"/>
      <c r="AN14" s="109"/>
    </row>
    <row r="15" spans="1:40">
      <c r="Y15" s="227"/>
      <c r="Z15" s="227"/>
      <c r="AA15" s="769"/>
      <c r="AB15" s="769"/>
      <c r="AC15" s="769"/>
      <c r="AD15" s="769"/>
      <c r="AE15" s="770"/>
      <c r="AF15" s="770"/>
      <c r="AG15" s="770"/>
      <c r="AH15" s="770"/>
      <c r="AI15" s="770"/>
      <c r="AJ15" s="770"/>
      <c r="AK15" s="770"/>
      <c r="AL15" s="770"/>
      <c r="AM15" s="770"/>
      <c r="AN15" s="109"/>
    </row>
    <row r="16" spans="1:40">
      <c r="Y16" s="227"/>
      <c r="Z16" s="227"/>
      <c r="AA16" s="769"/>
      <c r="AB16" s="769"/>
      <c r="AC16" s="769"/>
      <c r="AD16" s="769"/>
      <c r="AE16" s="770"/>
      <c r="AF16" s="770"/>
      <c r="AG16" s="770"/>
      <c r="AH16" s="770"/>
      <c r="AI16" s="770"/>
      <c r="AJ16" s="770"/>
      <c r="AK16" s="770"/>
      <c r="AL16" s="770"/>
      <c r="AM16" s="770"/>
      <c r="AN16" s="109"/>
    </row>
    <row r="17" spans="2:40">
      <c r="Y17" s="227"/>
      <c r="Z17" s="227"/>
      <c r="AA17" s="227"/>
      <c r="AB17" s="227"/>
      <c r="AC17" s="227"/>
      <c r="AD17" s="227"/>
      <c r="AE17" s="227"/>
      <c r="AF17" s="227"/>
      <c r="AG17" s="227"/>
      <c r="AH17" s="109"/>
      <c r="AI17" s="109"/>
      <c r="AJ17" s="109"/>
      <c r="AK17" s="109"/>
      <c r="AL17" s="109"/>
      <c r="AM17" s="109"/>
      <c r="AN17" s="109"/>
    </row>
    <row r="18" spans="2:40">
      <c r="Y18" s="227"/>
      <c r="Z18" s="768"/>
      <c r="AA18" s="227"/>
      <c r="AB18" s="767"/>
      <c r="AC18" s="227"/>
      <c r="AD18" s="770"/>
      <c r="AE18" s="228"/>
      <c r="AF18" s="227"/>
      <c r="AG18" s="770"/>
      <c r="AH18" s="771"/>
      <c r="AI18" s="109"/>
      <c r="AJ18" s="109"/>
      <c r="AK18" s="109"/>
      <c r="AL18" s="109"/>
      <c r="AM18" s="109"/>
      <c r="AN18" s="109"/>
    </row>
    <row r="19" spans="2:40">
      <c r="Y19" s="227"/>
      <c r="Z19" s="768"/>
      <c r="AA19" s="227"/>
      <c r="AB19" s="767"/>
      <c r="AC19" s="227"/>
      <c r="AD19" s="770"/>
      <c r="AE19" s="228"/>
      <c r="AF19" s="227"/>
      <c r="AG19" s="770"/>
      <c r="AH19" s="771"/>
      <c r="AI19" s="109"/>
      <c r="AJ19" s="109"/>
      <c r="AK19" s="109"/>
      <c r="AL19" s="109"/>
      <c r="AM19" s="109"/>
      <c r="AN19" s="109"/>
    </row>
    <row r="20" spans="2:40">
      <c r="Y20" s="227"/>
      <c r="Z20" s="770"/>
      <c r="AA20" s="227"/>
      <c r="AB20" s="770"/>
      <c r="AC20" s="227"/>
      <c r="AD20" s="770"/>
      <c r="AE20" s="228"/>
      <c r="AF20" s="227"/>
      <c r="AG20" s="770"/>
      <c r="AH20" s="771"/>
      <c r="AI20" s="109"/>
      <c r="AJ20" s="109"/>
      <c r="AK20" s="109"/>
      <c r="AL20" s="109"/>
      <c r="AM20" s="109"/>
      <c r="AN20" s="109"/>
    </row>
    <row r="21" spans="2:40">
      <c r="Y21" s="227"/>
      <c r="Z21" s="772"/>
      <c r="AA21" s="227"/>
      <c r="AB21" s="772"/>
      <c r="AC21" s="227"/>
      <c r="AD21" s="773"/>
      <c r="AE21" s="228"/>
      <c r="AF21" s="227"/>
      <c r="AG21" s="773"/>
      <c r="AH21" s="771"/>
      <c r="AI21" s="109"/>
      <c r="AJ21" s="109"/>
      <c r="AK21" s="109"/>
      <c r="AL21" s="109"/>
      <c r="AM21" s="109"/>
      <c r="AN21" s="109"/>
    </row>
    <row r="22" spans="2:40">
      <c r="Y22" s="227"/>
      <c r="Z22" s="767"/>
      <c r="AA22" s="227"/>
      <c r="AB22" s="768"/>
      <c r="AC22" s="227"/>
      <c r="AD22" s="770"/>
      <c r="AE22" s="228"/>
      <c r="AF22" s="227"/>
      <c r="AG22" s="770"/>
      <c r="AH22" s="771"/>
      <c r="AI22" s="109"/>
      <c r="AJ22" s="109"/>
      <c r="AK22" s="109"/>
      <c r="AL22" s="109"/>
      <c r="AM22" s="109"/>
      <c r="AN22" s="109"/>
    </row>
    <row r="23" spans="2:40">
      <c r="Y23" s="227"/>
      <c r="Z23" s="767"/>
      <c r="AA23" s="227"/>
      <c r="AB23" s="768"/>
      <c r="AC23" s="227"/>
      <c r="AD23" s="770"/>
      <c r="AE23" s="228"/>
      <c r="AF23" s="227"/>
      <c r="AG23" s="770"/>
      <c r="AH23" s="771"/>
      <c r="AI23" s="109"/>
      <c r="AJ23" s="109"/>
      <c r="AK23" s="109"/>
      <c r="AL23" s="109"/>
      <c r="AM23" s="109"/>
      <c r="AN23" s="109"/>
    </row>
    <row r="24" spans="2:40">
      <c r="Y24" s="227"/>
      <c r="Z24" s="767"/>
      <c r="AA24" s="227"/>
      <c r="AB24" s="770"/>
      <c r="AC24" s="227"/>
      <c r="AD24" s="770"/>
      <c r="AE24" s="228"/>
      <c r="AF24" s="227"/>
      <c r="AG24" s="770"/>
      <c r="AH24" s="771"/>
      <c r="AI24" s="109"/>
      <c r="AJ24" s="109"/>
      <c r="AK24" s="109"/>
      <c r="AL24" s="109"/>
      <c r="AM24" s="109"/>
      <c r="AN24" s="109"/>
    </row>
    <row r="25" spans="2:40">
      <c r="Y25" s="227"/>
      <c r="Z25" s="772"/>
      <c r="AA25" s="227"/>
      <c r="AB25" s="772"/>
      <c r="AC25" s="227"/>
      <c r="AD25" s="773"/>
      <c r="AE25" s="228"/>
      <c r="AF25" s="227"/>
      <c r="AG25" s="773"/>
      <c r="AH25" s="771"/>
      <c r="AI25" s="109"/>
      <c r="AJ25" s="109"/>
      <c r="AK25" s="109"/>
      <c r="AL25" s="109"/>
      <c r="AM25" s="109"/>
      <c r="AN25" s="109"/>
    </row>
    <row r="26" spans="2:40">
      <c r="B26" s="179" t="s">
        <v>935</v>
      </c>
      <c r="Y26" s="227"/>
      <c r="Z26" s="772"/>
      <c r="AA26" s="227"/>
      <c r="AB26" s="227"/>
      <c r="AC26" s="227"/>
      <c r="AD26" s="227"/>
      <c r="AE26" s="227"/>
      <c r="AF26" s="227"/>
      <c r="AG26" s="773"/>
      <c r="AH26" s="771"/>
      <c r="AI26" s="109"/>
      <c r="AJ26" s="109"/>
      <c r="AK26" s="109"/>
      <c r="AL26" s="109"/>
      <c r="AM26" s="109"/>
      <c r="AN26" s="109"/>
    </row>
    <row r="27" spans="2:40">
      <c r="Y27" s="227"/>
      <c r="Z27" s="227"/>
      <c r="AA27" s="227"/>
      <c r="AB27" s="227"/>
      <c r="AC27" s="227"/>
      <c r="AD27" s="227"/>
      <c r="AE27" s="227"/>
      <c r="AF27" s="227"/>
      <c r="AG27" s="227"/>
      <c r="AH27" s="109"/>
      <c r="AI27" s="109"/>
      <c r="AJ27" s="109"/>
      <c r="AK27" s="109"/>
      <c r="AL27" s="109"/>
      <c r="AM27" s="109"/>
      <c r="AN27" s="109"/>
    </row>
    <row r="28" spans="2:40">
      <c r="B28" s="703" t="s">
        <v>775</v>
      </c>
      <c r="Y28" s="227"/>
      <c r="Z28" s="227"/>
      <c r="AA28" s="227"/>
      <c r="AB28" s="227"/>
      <c r="AC28" s="227"/>
      <c r="AD28" s="227"/>
      <c r="AE28" s="227"/>
      <c r="AF28" s="227"/>
      <c r="AG28" s="227"/>
      <c r="AH28" s="109"/>
      <c r="AI28" s="109"/>
      <c r="AJ28" s="109"/>
      <c r="AK28" s="109"/>
      <c r="AL28" s="109"/>
      <c r="AM28" s="109"/>
      <c r="AN28" s="109"/>
    </row>
    <row r="29" spans="2:40">
      <c r="Y29" s="227"/>
      <c r="Z29" s="227"/>
      <c r="AA29" s="227"/>
      <c r="AB29" s="227"/>
      <c r="AC29" s="227"/>
      <c r="AD29" s="227"/>
      <c r="AE29" s="227"/>
      <c r="AF29" s="227"/>
      <c r="AG29" s="227"/>
      <c r="AH29" s="109"/>
      <c r="AI29" s="109"/>
      <c r="AJ29" s="109"/>
      <c r="AK29" s="109"/>
      <c r="AL29" s="109"/>
      <c r="AM29" s="109"/>
      <c r="AN29" s="109"/>
    </row>
    <row r="30" spans="2:40">
      <c r="Y30" s="227"/>
      <c r="Z30" s="227"/>
      <c r="AA30" s="227"/>
      <c r="AB30" s="227"/>
      <c r="AC30" s="227"/>
      <c r="AD30" s="227"/>
      <c r="AE30" s="227"/>
      <c r="AF30" s="227"/>
      <c r="AG30" s="227"/>
      <c r="AH30" s="109"/>
      <c r="AI30" s="109"/>
      <c r="AJ30" s="109"/>
      <c r="AK30" s="109"/>
      <c r="AL30" s="109"/>
      <c r="AM30" s="109"/>
      <c r="AN30" s="109"/>
    </row>
    <row r="32" spans="2:40">
      <c r="B32" s="774"/>
    </row>
  </sheetData>
  <hyperlinks>
    <hyperlink ref="B28" location="Contents!B42" display="to contents"/>
  </hyperlinks>
  <pageMargins left="0.75" right="0.75" top="1" bottom="1" header="0.5" footer="0.5"/>
  <pageSetup paperSize="9" orientation="portrait" r:id="rId1"/>
  <headerFooter alignWithMargins="0"/>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T53"/>
  <sheetViews>
    <sheetView workbookViewId="0">
      <selection activeCell="M24" sqref="M24"/>
    </sheetView>
  </sheetViews>
  <sheetFormatPr defaultRowHeight="12.75"/>
  <cols>
    <col min="1" max="1" width="8.85546875" style="229" bestFit="1" customWidth="1"/>
    <col min="2" max="2" width="20" style="229" customWidth="1"/>
    <col min="3" max="26" width="9.85546875" style="229" bestFit="1" customWidth="1"/>
    <col min="27" max="35" width="9.85546875" style="81" bestFit="1" customWidth="1"/>
    <col min="36" max="39" width="10.85546875" style="81" bestFit="1" customWidth="1"/>
    <col min="40" max="16384" width="9.140625" style="81"/>
  </cols>
  <sheetData>
    <row r="2" spans="1:35">
      <c r="A2" s="229" t="s">
        <v>340</v>
      </c>
      <c r="B2" s="177" t="s">
        <v>1075</v>
      </c>
      <c r="C2" s="230"/>
      <c r="D2" s="230"/>
      <c r="E2" s="230"/>
      <c r="F2" s="230"/>
      <c r="G2" s="230"/>
      <c r="H2" s="230"/>
      <c r="I2" s="230"/>
      <c r="AC2" s="109"/>
      <c r="AD2" s="109"/>
      <c r="AE2" s="109"/>
      <c r="AF2" s="775"/>
      <c r="AG2" s="109"/>
      <c r="AH2" s="109"/>
      <c r="AI2" s="109"/>
    </row>
    <row r="3" spans="1:35">
      <c r="B3" s="177"/>
      <c r="C3" s="230"/>
      <c r="D3" s="230"/>
      <c r="E3" s="230"/>
      <c r="F3" s="230"/>
      <c r="G3" s="230"/>
      <c r="H3" s="230"/>
      <c r="I3" s="230"/>
      <c r="AC3" s="109"/>
      <c r="AD3" s="109"/>
      <c r="AE3" s="109"/>
      <c r="AF3" s="109"/>
      <c r="AG3" s="109"/>
      <c r="AH3" s="109"/>
      <c r="AI3" s="109"/>
    </row>
    <row r="4" spans="1:35" s="92" customFormat="1">
      <c r="A4" s="665"/>
      <c r="B4" s="905"/>
      <c r="C4" s="906">
        <v>40179</v>
      </c>
      <c r="D4" s="906">
        <v>40210</v>
      </c>
      <c r="E4" s="906">
        <v>40238</v>
      </c>
      <c r="F4" s="906">
        <v>40269</v>
      </c>
      <c r="G4" s="906">
        <v>40299</v>
      </c>
      <c r="H4" s="906">
        <v>40330</v>
      </c>
      <c r="I4" s="906">
        <v>40360</v>
      </c>
      <c r="J4" s="906">
        <v>40391</v>
      </c>
      <c r="K4" s="906">
        <v>40422</v>
      </c>
      <c r="L4" s="906">
        <v>40452</v>
      </c>
      <c r="M4" s="906">
        <v>40483</v>
      </c>
      <c r="N4" s="906">
        <v>40513</v>
      </c>
      <c r="O4" s="906">
        <v>40544</v>
      </c>
      <c r="P4" s="906">
        <v>40575</v>
      </c>
      <c r="Q4" s="906">
        <v>40603</v>
      </c>
      <c r="R4" s="906">
        <v>40634</v>
      </c>
      <c r="S4" s="906">
        <v>40664</v>
      </c>
      <c r="T4" s="906">
        <v>40695</v>
      </c>
      <c r="U4" s="906">
        <v>40725</v>
      </c>
      <c r="V4" s="906">
        <v>40756</v>
      </c>
      <c r="W4" s="906">
        <v>40787</v>
      </c>
      <c r="X4" s="906">
        <v>40817</v>
      </c>
      <c r="Y4" s="906">
        <v>40848</v>
      </c>
      <c r="Z4" s="906">
        <v>40878</v>
      </c>
      <c r="AA4" s="906">
        <v>40909</v>
      </c>
      <c r="AB4" s="906">
        <v>40940</v>
      </c>
      <c r="AC4" s="906">
        <v>40969</v>
      </c>
      <c r="AD4" s="906">
        <v>41000</v>
      </c>
      <c r="AE4" s="906">
        <v>41030</v>
      </c>
      <c r="AF4" s="906">
        <v>41061</v>
      </c>
      <c r="AG4" s="906">
        <v>41091</v>
      </c>
      <c r="AH4" s="906">
        <v>41122</v>
      </c>
      <c r="AI4" s="906">
        <v>41153</v>
      </c>
    </row>
    <row r="5" spans="1:35">
      <c r="A5" s="231"/>
      <c r="B5" s="232" t="s">
        <v>721</v>
      </c>
      <c r="C5" s="233">
        <v>7724.1628375410046</v>
      </c>
      <c r="D5" s="233">
        <v>7503.3194940111644</v>
      </c>
      <c r="E5" s="233">
        <v>8230.0341174984824</v>
      </c>
      <c r="F5" s="233">
        <v>8361.3383720555685</v>
      </c>
      <c r="G5" s="233">
        <v>6741.980507503964</v>
      </c>
      <c r="H5" s="233">
        <v>6263.6966594124142</v>
      </c>
      <c r="I5" s="233">
        <v>6656.7555735020342</v>
      </c>
      <c r="J5" s="233">
        <v>6230.6241108493368</v>
      </c>
      <c r="K5" s="233">
        <v>6899.2310964656199</v>
      </c>
      <c r="L5" s="233">
        <v>6607.2263417163886</v>
      </c>
      <c r="M5" s="233">
        <v>6866.4295432822701</v>
      </c>
      <c r="N5" s="233">
        <v>7580.4396148930227</v>
      </c>
      <c r="O5" s="233">
        <v>7852.4829922892868</v>
      </c>
      <c r="P5" s="233">
        <v>7942.3543739507058</v>
      </c>
      <c r="Q5" s="233">
        <v>7515.7785520870948</v>
      </c>
      <c r="R5" s="233">
        <v>7453.9429672507194</v>
      </c>
      <c r="S5" s="233">
        <v>6767.9092854105756</v>
      </c>
      <c r="T5" s="233">
        <v>6475.982372304331</v>
      </c>
      <c r="U5" s="233">
        <v>6312.6286606635713</v>
      </c>
      <c r="V5" s="233">
        <v>5279.8278443955633</v>
      </c>
      <c r="W5" s="233">
        <v>4594.0979656930494</v>
      </c>
      <c r="X5" s="233">
        <v>4968.5875933898569</v>
      </c>
      <c r="Y5" s="233">
        <v>4762.3854807034895</v>
      </c>
      <c r="Z5" s="233">
        <v>4836.1137025450344</v>
      </c>
      <c r="AA5" s="233">
        <v>5431.4560999999994</v>
      </c>
      <c r="AB5" s="233">
        <v>5567.6495036962742</v>
      </c>
      <c r="AC5" s="233">
        <v>5247.3219000000008</v>
      </c>
      <c r="AD5" s="233">
        <v>4930.7435643750496</v>
      </c>
      <c r="AE5" s="233">
        <v>4116.3161167262097</v>
      </c>
      <c r="AF5" s="233">
        <v>3925.771471772307</v>
      </c>
      <c r="AG5" s="233">
        <v>3885.0573942705446</v>
      </c>
      <c r="AH5" s="233">
        <v>3554.4862428992956</v>
      </c>
      <c r="AI5" s="233">
        <v>3787.4933487352441</v>
      </c>
    </row>
    <row r="6" spans="1:35" ht="25.5">
      <c r="A6" s="231"/>
      <c r="B6" s="232" t="s">
        <v>945</v>
      </c>
      <c r="C6" s="233"/>
      <c r="D6" s="233"/>
      <c r="E6" s="233"/>
      <c r="F6" s="233"/>
      <c r="G6" s="233"/>
      <c r="H6" s="233"/>
      <c r="I6" s="233"/>
      <c r="J6" s="233"/>
      <c r="K6" s="233"/>
      <c r="L6" s="234"/>
      <c r="M6" s="234"/>
      <c r="N6" s="234"/>
      <c r="O6" s="234"/>
      <c r="P6" s="234"/>
      <c r="Q6" s="234"/>
      <c r="R6" s="234"/>
      <c r="S6" s="234"/>
      <c r="T6" s="234"/>
      <c r="U6" s="234"/>
      <c r="V6" s="234"/>
      <c r="W6" s="234"/>
      <c r="X6" s="234"/>
      <c r="Y6" s="234"/>
      <c r="Z6" s="234"/>
      <c r="AA6" s="90"/>
      <c r="AB6" s="90"/>
      <c r="AC6" s="90"/>
      <c r="AD6" s="90"/>
      <c r="AE6" s="90"/>
      <c r="AF6" s="90"/>
      <c r="AG6" s="90"/>
      <c r="AH6" s="90"/>
      <c r="AI6" s="90"/>
    </row>
    <row r="7" spans="1:35">
      <c r="A7" s="231"/>
      <c r="B7" s="232" t="s">
        <v>946</v>
      </c>
      <c r="C7" s="233">
        <v>199.83730992915739</v>
      </c>
      <c r="D7" s="233">
        <v>183.07394631280008</v>
      </c>
      <c r="E7" s="233">
        <v>174.79972083303576</v>
      </c>
      <c r="F7" s="233">
        <v>169.94388581999232</v>
      </c>
      <c r="G7" s="233">
        <v>131.44644615999235</v>
      </c>
      <c r="H7" s="233">
        <v>130.2953279153223</v>
      </c>
      <c r="I7" s="233">
        <v>156.52133951532232</v>
      </c>
      <c r="J7" s="233">
        <v>139.61320368982234</v>
      </c>
      <c r="K7" s="233">
        <v>142.77895620540781</v>
      </c>
      <c r="L7" s="233">
        <v>246.31716537395002</v>
      </c>
      <c r="M7" s="233">
        <v>246.25107693154999</v>
      </c>
      <c r="N7" s="233">
        <v>253.92968758697609</v>
      </c>
      <c r="O7" s="233">
        <v>265.19081068941995</v>
      </c>
      <c r="P7" s="233">
        <v>265.97098445137038</v>
      </c>
      <c r="Q7" s="233">
        <v>260.69841935358068</v>
      </c>
      <c r="R7" s="233">
        <v>247.57672470588813</v>
      </c>
      <c r="S7" s="233">
        <v>517.11936830514242</v>
      </c>
      <c r="T7" s="233">
        <v>516.88797519453874</v>
      </c>
      <c r="U7" s="233">
        <v>520.11097782322531</v>
      </c>
      <c r="V7" s="233">
        <v>501.67518258322525</v>
      </c>
      <c r="W7" s="233">
        <v>503.03081938063974</v>
      </c>
      <c r="X7" s="233">
        <v>490.34408299562546</v>
      </c>
      <c r="Y7" s="233">
        <v>486.60084842762535</v>
      </c>
      <c r="Z7" s="233">
        <v>479.16614596491968</v>
      </c>
      <c r="AA7" s="233">
        <v>482.48409999999996</v>
      </c>
      <c r="AB7" s="233">
        <v>483.59891825542957</v>
      </c>
      <c r="AC7" s="233">
        <v>480.01570000000004</v>
      </c>
      <c r="AD7" s="233">
        <v>475.55509999999998</v>
      </c>
      <c r="AE7" s="233">
        <v>362.18822509485335</v>
      </c>
      <c r="AF7" s="233">
        <v>359.10120764345737</v>
      </c>
      <c r="AG7" s="233">
        <v>356.42850732994458</v>
      </c>
      <c r="AH7" s="233">
        <v>311.73369974852011</v>
      </c>
      <c r="AI7" s="233">
        <v>319.67746067351999</v>
      </c>
    </row>
    <row r="8" spans="1:35" ht="25.5">
      <c r="A8" s="231"/>
      <c r="B8" s="232" t="s">
        <v>947</v>
      </c>
      <c r="C8" s="233"/>
      <c r="D8" s="233"/>
      <c r="E8" s="233"/>
      <c r="F8" s="233"/>
      <c r="G8" s="233"/>
      <c r="H8" s="233"/>
      <c r="I8" s="233"/>
      <c r="J8" s="233"/>
      <c r="K8" s="233"/>
      <c r="L8" s="234"/>
      <c r="M8" s="234"/>
      <c r="N8" s="234"/>
      <c r="O8" s="234"/>
      <c r="P8" s="234"/>
      <c r="Q8" s="234"/>
      <c r="R8" s="234"/>
      <c r="S8" s="234"/>
      <c r="T8" s="234"/>
      <c r="U8" s="234"/>
      <c r="V8" s="234"/>
      <c r="W8" s="234"/>
      <c r="X8" s="234"/>
      <c r="Y8" s="234"/>
      <c r="Z8" s="234"/>
      <c r="AA8" s="90"/>
      <c r="AB8" s="90"/>
      <c r="AC8" s="90"/>
      <c r="AD8" s="90"/>
      <c r="AE8" s="90"/>
      <c r="AF8" s="90"/>
      <c r="AG8" s="90"/>
      <c r="AH8" s="90"/>
      <c r="AI8" s="90"/>
    </row>
    <row r="9" spans="1:35">
      <c r="A9" s="231"/>
      <c r="B9" s="232" t="s">
        <v>948</v>
      </c>
      <c r="C9" s="233">
        <v>892.67895493790206</v>
      </c>
      <c r="D9" s="233">
        <v>873.09115308099581</v>
      </c>
      <c r="E9" s="233">
        <v>898.59567648361406</v>
      </c>
      <c r="F9" s="233">
        <v>848.07629878474972</v>
      </c>
      <c r="G9" s="233">
        <v>884.65452468474962</v>
      </c>
      <c r="H9" s="233">
        <v>929.43437277883686</v>
      </c>
      <c r="I9" s="233">
        <v>951.61634842908779</v>
      </c>
      <c r="J9" s="233">
        <v>960.66600847731706</v>
      </c>
      <c r="K9" s="233">
        <v>968.12934275626117</v>
      </c>
      <c r="L9" s="233">
        <v>966.82464312027946</v>
      </c>
      <c r="M9" s="233">
        <v>1016.1924735509607</v>
      </c>
      <c r="N9" s="233">
        <v>1125.0769701966328</v>
      </c>
      <c r="O9" s="233">
        <v>1129.7990604498693</v>
      </c>
      <c r="P9" s="233">
        <v>1134.54942940622</v>
      </c>
      <c r="Q9" s="233">
        <v>1209.7825375560824</v>
      </c>
      <c r="R9" s="233">
        <v>1103.0828651827499</v>
      </c>
      <c r="S9" s="233">
        <v>1102.7588788860514</v>
      </c>
      <c r="T9" s="233">
        <v>1122.8911942618972</v>
      </c>
      <c r="U9" s="233">
        <v>1127.511114357422</v>
      </c>
      <c r="V9" s="233">
        <v>1119.1392039053121</v>
      </c>
      <c r="W9" s="233">
        <v>1116.9041630134222</v>
      </c>
      <c r="X9" s="233">
        <v>1112.6075817375788</v>
      </c>
      <c r="Y9" s="233">
        <v>1110.7589515028196</v>
      </c>
      <c r="Z9" s="233">
        <v>1110.6603106649386</v>
      </c>
      <c r="AA9" s="233">
        <v>1103.5427320000001</v>
      </c>
      <c r="AB9" s="233">
        <v>1110.6603106649386</v>
      </c>
      <c r="AC9" s="233">
        <v>1110.0176000000001</v>
      </c>
      <c r="AD9" s="233">
        <v>1101.4269932756674</v>
      </c>
      <c r="AE9" s="233">
        <v>1127.2809906514444</v>
      </c>
      <c r="AF9" s="233">
        <v>1136.7290284947182</v>
      </c>
      <c r="AG9" s="233">
        <v>1138.6119779320049</v>
      </c>
      <c r="AH9" s="233">
        <v>1162.1920760211101</v>
      </c>
      <c r="AI9" s="233">
        <v>1153.4943405357471</v>
      </c>
    </row>
    <row r="10" spans="1:35" ht="25.5">
      <c r="A10" s="231"/>
      <c r="B10" s="232" t="s">
        <v>949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90"/>
      <c r="AB10" s="90"/>
      <c r="AC10" s="90"/>
      <c r="AD10" s="90"/>
      <c r="AE10" s="90"/>
      <c r="AF10" s="90"/>
      <c r="AG10" s="90"/>
      <c r="AH10" s="90"/>
      <c r="AI10" s="90"/>
    </row>
    <row r="11" spans="1:35">
      <c r="B11" s="235" t="s">
        <v>347</v>
      </c>
      <c r="C11" s="233">
        <v>8816.679102408063</v>
      </c>
      <c r="D11" s="233">
        <v>8559.4845934049608</v>
      </c>
      <c r="E11" s="233">
        <v>9303.4295148151323</v>
      </c>
      <c r="F11" s="233">
        <v>9379.3585566603106</v>
      </c>
      <c r="G11" s="233">
        <v>7758.0814783487058</v>
      </c>
      <c r="H11" s="233">
        <v>7323.4263601065732</v>
      </c>
      <c r="I11" s="233">
        <v>7764.8932614464447</v>
      </c>
      <c r="J11" s="233">
        <v>7330.903323016476</v>
      </c>
      <c r="K11" s="233">
        <v>8010.1393954272889</v>
      </c>
      <c r="L11" s="233">
        <v>7820.3681502106183</v>
      </c>
      <c r="M11" s="233">
        <v>8128.8730937647815</v>
      </c>
      <c r="N11" s="233">
        <v>8959.4462726766324</v>
      </c>
      <c r="O11" s="233">
        <v>9247.4728634285766</v>
      </c>
      <c r="P11" s="233">
        <v>9342.8747878082977</v>
      </c>
      <c r="Q11" s="233">
        <v>8986.2595089967581</v>
      </c>
      <c r="R11" s="233">
        <v>8804.6025571393584</v>
      </c>
      <c r="S11" s="233">
        <v>8387.7875326017693</v>
      </c>
      <c r="T11" s="233">
        <v>8115.7615417607667</v>
      </c>
      <c r="U11" s="233">
        <v>7960.2507528442193</v>
      </c>
      <c r="V11" s="233">
        <v>6900.6422308841011</v>
      </c>
      <c r="W11" s="233">
        <v>6214.0329480871114</v>
      </c>
      <c r="X11" s="233">
        <v>6571.5392581230608</v>
      </c>
      <c r="Y11" s="233">
        <v>6359.7452806339343</v>
      </c>
      <c r="Z11" s="233">
        <v>6425.940159174892</v>
      </c>
      <c r="AA11" s="233">
        <v>7017.482931999999</v>
      </c>
      <c r="AB11" s="233">
        <v>7161.9087326166427</v>
      </c>
      <c r="AC11" s="233">
        <v>6837.3552000000009</v>
      </c>
      <c r="AD11" s="233">
        <v>6507.725657650717</v>
      </c>
      <c r="AE11" s="233">
        <v>5605.7853324725074</v>
      </c>
      <c r="AF11" s="233">
        <v>5421.6017079104831</v>
      </c>
      <c r="AG11" s="233">
        <v>5380.0978795324945</v>
      </c>
      <c r="AH11" s="233">
        <v>5028.4120186689252</v>
      </c>
      <c r="AI11" s="233">
        <v>5260.6651499445115</v>
      </c>
    </row>
    <row r="12" spans="1:35">
      <c r="B12" s="236"/>
      <c r="C12" s="776"/>
      <c r="D12" s="776"/>
      <c r="E12" s="776"/>
      <c r="F12" s="776"/>
      <c r="G12" s="776"/>
      <c r="H12" s="776"/>
      <c r="I12" s="776"/>
      <c r="J12" s="776"/>
      <c r="K12" s="776"/>
      <c r="AI12" s="128"/>
    </row>
    <row r="13" spans="1:35" ht="25.5">
      <c r="B13" s="232" t="s">
        <v>950</v>
      </c>
      <c r="C13" s="234">
        <v>1838.82</v>
      </c>
      <c r="D13" s="234">
        <v>1747.64</v>
      </c>
      <c r="E13" s="234">
        <v>1886.11</v>
      </c>
      <c r="F13" s="234">
        <v>1804.7</v>
      </c>
      <c r="G13" s="234">
        <v>1457.44</v>
      </c>
      <c r="H13" s="234">
        <v>1407.99</v>
      </c>
      <c r="I13" s="234">
        <v>1467.84</v>
      </c>
      <c r="J13" s="234">
        <v>1408.43</v>
      </c>
      <c r="K13" s="234">
        <v>1525.29</v>
      </c>
      <c r="L13" s="237">
        <v>1521.6</v>
      </c>
      <c r="M13" s="237">
        <v>1600.5</v>
      </c>
      <c r="N13" s="237">
        <v>1718.09</v>
      </c>
      <c r="O13" s="237">
        <v>1790.97</v>
      </c>
      <c r="P13" s="237">
        <v>1815.83</v>
      </c>
      <c r="Q13" s="237">
        <v>1737.95</v>
      </c>
      <c r="R13" s="237">
        <v>1714.42</v>
      </c>
      <c r="S13" s="237">
        <v>1628.17</v>
      </c>
      <c r="T13" s="237">
        <v>1559.77</v>
      </c>
      <c r="U13" s="237">
        <v>1526.16</v>
      </c>
      <c r="V13" s="237">
        <v>1249.1600000000001</v>
      </c>
      <c r="W13" s="237">
        <v>1140.3</v>
      </c>
      <c r="X13" s="237">
        <v>1181.1100000000001</v>
      </c>
      <c r="Y13" s="237">
        <v>1097.56</v>
      </c>
      <c r="Z13" s="237">
        <v>1105.58</v>
      </c>
      <c r="AA13" s="237">
        <v>1199.56</v>
      </c>
      <c r="AB13" s="237">
        <v>1253.3600000000001</v>
      </c>
      <c r="AC13" s="237">
        <v>1261.0899999999999</v>
      </c>
      <c r="AD13" s="237">
        <v>1225.67</v>
      </c>
      <c r="AE13" s="237">
        <v>1011.5</v>
      </c>
      <c r="AF13" s="237">
        <v>980.52</v>
      </c>
      <c r="AG13" s="237">
        <v>960.30000000000007</v>
      </c>
      <c r="AH13" s="237">
        <v>926.89</v>
      </c>
      <c r="AI13" s="237">
        <v>976.09</v>
      </c>
    </row>
    <row r="14" spans="1:35">
      <c r="C14" s="238"/>
      <c r="D14" s="238"/>
      <c r="E14" s="238"/>
    </row>
    <row r="15" spans="1:35">
      <c r="AE15" s="742"/>
    </row>
    <row r="16" spans="1:35">
      <c r="B16" s="177" t="s">
        <v>1075</v>
      </c>
    </row>
    <row r="17" spans="26:46">
      <c r="Z17" s="777"/>
      <c r="AA17" s="777"/>
      <c r="AB17" s="777"/>
      <c r="AC17" s="777"/>
      <c r="AD17" s="777"/>
      <c r="AE17" s="777"/>
      <c r="AF17" s="777"/>
      <c r="AG17" s="777"/>
      <c r="AH17" s="175"/>
      <c r="AI17" s="778"/>
      <c r="AJ17" s="777"/>
      <c r="AK17" s="778"/>
      <c r="AL17" s="777"/>
      <c r="AM17" s="778"/>
      <c r="AN17" s="777"/>
      <c r="AO17" s="778"/>
      <c r="AP17" s="777"/>
      <c r="AQ17" s="778"/>
      <c r="AR17" s="777"/>
      <c r="AS17" s="778"/>
      <c r="AT17" s="777"/>
    </row>
    <row r="18" spans="26:46">
      <c r="Z18" s="777"/>
      <c r="AA18" s="777"/>
      <c r="AB18" s="777"/>
      <c r="AC18" s="777"/>
      <c r="AD18" s="777"/>
      <c r="AE18" s="778"/>
      <c r="AF18" s="777"/>
      <c r="AG18" s="777"/>
      <c r="AH18" s="777"/>
      <c r="AI18" s="778"/>
      <c r="AJ18" s="777"/>
      <c r="AK18" s="778"/>
      <c r="AL18" s="777"/>
      <c r="AM18" s="778"/>
      <c r="AN18" s="777"/>
      <c r="AO18" s="778"/>
      <c r="AP18" s="777"/>
      <c r="AQ18" s="778"/>
      <c r="AR18" s="777"/>
      <c r="AS18" s="778"/>
      <c r="AT18" s="777"/>
    </row>
    <row r="19" spans="26:46">
      <c r="Z19" s="779"/>
      <c r="AA19" s="779"/>
      <c r="AB19" s="779"/>
      <c r="AC19" s="779"/>
      <c r="AD19" s="779"/>
      <c r="AE19" s="780"/>
      <c r="AF19" s="779"/>
      <c r="AG19" s="779"/>
      <c r="AH19" s="779"/>
      <c r="AI19" s="779"/>
      <c r="AJ19" s="779"/>
      <c r="AK19" s="779"/>
      <c r="AL19" s="779"/>
      <c r="AM19" s="779"/>
      <c r="AN19" s="777"/>
      <c r="AO19" s="778"/>
      <c r="AP19" s="777"/>
      <c r="AQ19" s="778"/>
      <c r="AR19" s="777"/>
      <c r="AS19" s="778"/>
      <c r="AT19" s="777"/>
    </row>
    <row r="20" spans="26:46">
      <c r="Z20" s="779"/>
      <c r="AA20" s="779"/>
      <c r="AB20" s="779"/>
      <c r="AC20" s="779"/>
      <c r="AD20" s="779"/>
      <c r="AE20" s="780"/>
      <c r="AF20" s="779"/>
      <c r="AG20" s="779"/>
      <c r="AH20" s="779"/>
      <c r="AI20" s="779"/>
      <c r="AJ20" s="779"/>
      <c r="AK20" s="779"/>
      <c r="AL20" s="779"/>
      <c r="AM20" s="779"/>
      <c r="AN20" s="175"/>
      <c r="AO20" s="778"/>
      <c r="AP20" s="175"/>
      <c r="AQ20" s="778"/>
      <c r="AR20" s="175"/>
      <c r="AS20" s="778"/>
      <c r="AT20" s="175"/>
    </row>
    <row r="21" spans="26:46">
      <c r="Z21" s="779"/>
      <c r="AA21" s="779"/>
      <c r="AB21" s="779"/>
      <c r="AC21" s="779"/>
      <c r="AD21" s="779"/>
      <c r="AE21" s="780"/>
      <c r="AF21" s="779"/>
      <c r="AG21" s="779"/>
      <c r="AH21" s="779"/>
      <c r="AI21" s="779"/>
      <c r="AJ21" s="779"/>
      <c r="AK21" s="779"/>
      <c r="AL21" s="779"/>
      <c r="AM21" s="779"/>
      <c r="AN21" s="175"/>
      <c r="AO21" s="778"/>
      <c r="AP21" s="175"/>
      <c r="AQ21" s="778"/>
      <c r="AR21" s="175"/>
      <c r="AS21" s="778"/>
      <c r="AT21" s="175"/>
    </row>
    <row r="22" spans="26:46">
      <c r="Z22" s="781"/>
      <c r="AA22" s="781"/>
      <c r="AB22" s="781"/>
      <c r="AC22" s="781"/>
      <c r="AD22" s="781"/>
      <c r="AE22" s="778"/>
      <c r="AF22" s="175"/>
      <c r="AG22" s="779"/>
      <c r="AH22" s="175"/>
      <c r="AI22" s="778"/>
      <c r="AJ22" s="175"/>
      <c r="AK22" s="778"/>
      <c r="AL22" s="175"/>
      <c r="AM22" s="778"/>
      <c r="AN22" s="175"/>
      <c r="AO22" s="778"/>
      <c r="AP22" s="175"/>
      <c r="AQ22" s="778"/>
      <c r="AR22" s="175"/>
      <c r="AS22" s="778"/>
      <c r="AT22" s="175"/>
    </row>
    <row r="23" spans="26:46">
      <c r="Z23" s="230"/>
      <c r="AA23" s="175"/>
      <c r="AB23" s="175"/>
      <c r="AC23" s="175"/>
      <c r="AD23" s="175"/>
      <c r="AE23" s="175"/>
      <c r="AF23" s="175"/>
      <c r="AG23" s="175"/>
      <c r="AH23" s="175"/>
      <c r="AI23" s="175"/>
      <c r="AJ23" s="175"/>
      <c r="AK23" s="175"/>
      <c r="AL23" s="175"/>
      <c r="AM23" s="175"/>
      <c r="AN23" s="175"/>
      <c r="AO23" s="175"/>
      <c r="AP23" s="175"/>
      <c r="AQ23" s="175"/>
      <c r="AR23" s="175"/>
      <c r="AS23" s="175"/>
      <c r="AT23" s="175"/>
    </row>
    <row r="36" spans="2:2" s="229" customFormat="1">
      <c r="B36" s="239" t="s">
        <v>935</v>
      </c>
    </row>
    <row r="38" spans="2:2" s="229" customFormat="1">
      <c r="B38" s="703" t="s">
        <v>775</v>
      </c>
    </row>
    <row r="53" spans="2:2" s="229" customFormat="1">
      <c r="B53" s="774"/>
    </row>
  </sheetData>
  <hyperlinks>
    <hyperlink ref="B38" location="Contents!B43" display="to contents"/>
  </hyperlinks>
  <pageMargins left="0.75" right="0.75" top="1" bottom="1" header="0.5" footer="0.5"/>
  <pageSetup paperSize="9" orientation="portrait" r:id="rId1"/>
  <headerFooter alignWithMargins="0"/>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N33"/>
  <sheetViews>
    <sheetView showWhiteSpace="0" workbookViewId="0">
      <selection activeCell="N30" sqref="N30"/>
    </sheetView>
  </sheetViews>
  <sheetFormatPr defaultRowHeight="12.75"/>
  <cols>
    <col min="1" max="1" width="9.140625" style="176"/>
    <col min="2" max="2" width="47" style="176" bestFit="1" customWidth="1"/>
    <col min="3" max="33" width="9.85546875" style="176" bestFit="1" customWidth="1"/>
    <col min="34" max="35" width="9.85546875" style="81" bestFit="1" customWidth="1"/>
    <col min="36" max="16384" width="9.140625" style="81"/>
  </cols>
  <sheetData>
    <row r="2" spans="1:40">
      <c r="A2" s="176" t="s">
        <v>340</v>
      </c>
      <c r="B2" s="177" t="s">
        <v>1076</v>
      </c>
    </row>
    <row r="3" spans="1:40">
      <c r="B3" s="177"/>
    </row>
    <row r="4" spans="1:40" s="92" customFormat="1">
      <c r="A4" s="664"/>
      <c r="B4" s="903"/>
      <c r="C4" s="904">
        <v>40179</v>
      </c>
      <c r="D4" s="904">
        <v>40210</v>
      </c>
      <c r="E4" s="904">
        <v>40238</v>
      </c>
      <c r="F4" s="904">
        <v>40269</v>
      </c>
      <c r="G4" s="904">
        <v>40299</v>
      </c>
      <c r="H4" s="904">
        <v>40330</v>
      </c>
      <c r="I4" s="904">
        <v>40360</v>
      </c>
      <c r="J4" s="904">
        <v>40391</v>
      </c>
      <c r="K4" s="904">
        <v>40422</v>
      </c>
      <c r="L4" s="904">
        <v>40452</v>
      </c>
      <c r="M4" s="904">
        <v>40483</v>
      </c>
      <c r="N4" s="904">
        <v>40513</v>
      </c>
      <c r="O4" s="904">
        <v>40544</v>
      </c>
      <c r="P4" s="904">
        <v>40575</v>
      </c>
      <c r="Q4" s="904">
        <v>40603</v>
      </c>
      <c r="R4" s="904">
        <v>40634</v>
      </c>
      <c r="S4" s="904">
        <v>40664</v>
      </c>
      <c r="T4" s="904">
        <v>40695</v>
      </c>
      <c r="U4" s="904">
        <v>40725</v>
      </c>
      <c r="V4" s="904">
        <v>40756</v>
      </c>
      <c r="W4" s="904">
        <v>40787</v>
      </c>
      <c r="X4" s="904">
        <v>40817</v>
      </c>
      <c r="Y4" s="904">
        <v>40848</v>
      </c>
      <c r="Z4" s="904">
        <v>40878</v>
      </c>
      <c r="AA4" s="904">
        <v>40909</v>
      </c>
      <c r="AB4" s="904">
        <v>40940</v>
      </c>
      <c r="AC4" s="904">
        <v>40969</v>
      </c>
      <c r="AD4" s="904">
        <v>41000</v>
      </c>
      <c r="AE4" s="904">
        <v>41030</v>
      </c>
      <c r="AF4" s="904">
        <v>41061</v>
      </c>
      <c r="AG4" s="904">
        <v>41091</v>
      </c>
      <c r="AH4" s="904">
        <v>41122</v>
      </c>
      <c r="AI4" s="904">
        <v>41153</v>
      </c>
    </row>
    <row r="5" spans="1:40">
      <c r="B5" s="219" t="s">
        <v>1079</v>
      </c>
      <c r="C5" s="220">
        <v>292</v>
      </c>
      <c r="D5" s="220">
        <v>311</v>
      </c>
      <c r="E5" s="220">
        <v>361</v>
      </c>
      <c r="F5" s="220">
        <v>412</v>
      </c>
      <c r="G5" s="220">
        <v>273</v>
      </c>
      <c r="H5" s="220">
        <v>307</v>
      </c>
      <c r="I5" s="220">
        <v>310</v>
      </c>
      <c r="J5" s="220">
        <v>252</v>
      </c>
      <c r="K5" s="220">
        <v>359</v>
      </c>
      <c r="L5" s="221">
        <v>254</v>
      </c>
      <c r="M5" s="222">
        <v>266</v>
      </c>
      <c r="N5" s="222">
        <v>357</v>
      </c>
      <c r="O5" s="222">
        <v>228</v>
      </c>
      <c r="P5" s="222">
        <v>376</v>
      </c>
      <c r="Q5" s="222">
        <v>330</v>
      </c>
      <c r="R5" s="222">
        <v>339</v>
      </c>
      <c r="S5" s="222">
        <v>136</v>
      </c>
      <c r="T5" s="222">
        <v>251</v>
      </c>
      <c r="U5" s="222">
        <v>169</v>
      </c>
      <c r="V5" s="223">
        <v>167</v>
      </c>
      <c r="W5" s="223">
        <v>148</v>
      </c>
      <c r="X5" s="223">
        <v>168</v>
      </c>
      <c r="Y5" s="223">
        <v>226</v>
      </c>
      <c r="Z5" s="223">
        <v>230</v>
      </c>
      <c r="AA5" s="223">
        <v>245</v>
      </c>
      <c r="AB5" s="223">
        <v>203</v>
      </c>
      <c r="AC5" s="223">
        <v>223</v>
      </c>
      <c r="AD5" s="223">
        <v>255</v>
      </c>
      <c r="AE5" s="223">
        <v>347</v>
      </c>
      <c r="AF5" s="223">
        <v>204</v>
      </c>
      <c r="AG5" s="223">
        <v>205</v>
      </c>
      <c r="AH5" s="223">
        <v>270</v>
      </c>
      <c r="AI5" s="223">
        <v>233</v>
      </c>
    </row>
    <row r="6" spans="1:40">
      <c r="B6" s="219" t="s">
        <v>1078</v>
      </c>
      <c r="C6" s="224">
        <v>14.927473831780013</v>
      </c>
      <c r="D6" s="224">
        <v>17.737426788029993</v>
      </c>
      <c r="E6" s="224">
        <v>11.649382223789994</v>
      </c>
      <c r="F6" s="224">
        <v>12.475145995570006</v>
      </c>
      <c r="G6" s="224">
        <v>13.859477672470009</v>
      </c>
      <c r="H6" s="224">
        <v>20.202739079420006</v>
      </c>
      <c r="I6" s="224">
        <v>5.8730790598300002</v>
      </c>
      <c r="J6" s="224">
        <v>10.467738182930004</v>
      </c>
      <c r="K6" s="782">
        <v>22.242001726050002</v>
      </c>
      <c r="L6" s="225">
        <v>15.161778591370007</v>
      </c>
      <c r="M6" s="226">
        <v>21.099970524669995</v>
      </c>
      <c r="N6" s="226">
        <v>43.498353874330014</v>
      </c>
      <c r="O6" s="226">
        <v>12.564883353500001</v>
      </c>
      <c r="P6" s="226">
        <v>30.240921855890001</v>
      </c>
      <c r="Q6" s="226">
        <v>30.660648102010008</v>
      </c>
      <c r="R6" s="226">
        <v>42.674452985590001</v>
      </c>
      <c r="S6" s="226">
        <v>13.364453734580001</v>
      </c>
      <c r="T6" s="226">
        <v>24.231288490259967</v>
      </c>
      <c r="U6" s="226">
        <v>21.063288030469977</v>
      </c>
      <c r="V6" s="226">
        <v>15.55985320814</v>
      </c>
      <c r="W6" s="226">
        <v>22.473679723099998</v>
      </c>
      <c r="X6" s="226">
        <v>16.43854144358</v>
      </c>
      <c r="Y6" s="226">
        <v>19.588754659530014</v>
      </c>
      <c r="Z6" s="226">
        <v>21.920005337970004</v>
      </c>
      <c r="AA6" s="226">
        <v>24.040975232800001</v>
      </c>
      <c r="AB6" s="226">
        <v>24.722878552820003</v>
      </c>
      <c r="AC6" s="226">
        <v>14.036100000000001</v>
      </c>
      <c r="AD6" s="226">
        <v>21.568619328019999</v>
      </c>
      <c r="AE6" s="226">
        <v>13.463102655430061</v>
      </c>
      <c r="AF6" s="226">
        <v>12.400702452860004</v>
      </c>
      <c r="AG6" s="226">
        <v>14.69368259742</v>
      </c>
      <c r="AH6" s="226">
        <v>16.540571013559997</v>
      </c>
      <c r="AI6" s="226">
        <v>22.44622126214</v>
      </c>
    </row>
    <row r="8" spans="1:40">
      <c r="B8" s="227"/>
    </row>
    <row r="9" spans="1:40">
      <c r="B9" s="177" t="s">
        <v>1076</v>
      </c>
    </row>
    <row r="10" spans="1:40">
      <c r="W10" s="228"/>
    </row>
    <row r="11" spans="1:40">
      <c r="Y11" s="227"/>
      <c r="Z11" s="227"/>
      <c r="AA11" s="227"/>
      <c r="AB11" s="227"/>
      <c r="AC11" s="227"/>
      <c r="AD11" s="227"/>
      <c r="AE11" s="227"/>
      <c r="AF11" s="227"/>
      <c r="AG11" s="227"/>
      <c r="AH11" s="109"/>
      <c r="AI11" s="109"/>
      <c r="AJ11" s="109"/>
      <c r="AK11" s="109"/>
      <c r="AL11" s="109"/>
      <c r="AM11" s="109"/>
      <c r="AN11" s="109"/>
    </row>
    <row r="12" spans="1:40">
      <c r="Y12" s="227"/>
      <c r="Z12" s="227"/>
      <c r="AA12" s="227"/>
      <c r="AB12" s="227"/>
      <c r="AC12" s="227"/>
      <c r="AD12" s="227"/>
      <c r="AE12" s="227"/>
      <c r="AF12" s="227"/>
      <c r="AG12" s="227"/>
      <c r="AH12" s="109"/>
      <c r="AI12" s="109"/>
      <c r="AJ12" s="109"/>
      <c r="AK12" s="109"/>
      <c r="AL12" s="109"/>
      <c r="AM12" s="109"/>
      <c r="AN12" s="109"/>
    </row>
    <row r="13" spans="1:40">
      <c r="Y13" s="227"/>
      <c r="Z13" s="227"/>
      <c r="AA13" s="766"/>
      <c r="AB13" s="766"/>
      <c r="AC13" s="766"/>
      <c r="AD13" s="766"/>
      <c r="AE13" s="767"/>
      <c r="AF13" s="768"/>
      <c r="AG13" s="768"/>
      <c r="AH13" s="768"/>
      <c r="AI13" s="768"/>
      <c r="AJ13" s="768"/>
      <c r="AK13" s="768"/>
      <c r="AL13" s="768"/>
      <c r="AM13" s="768"/>
      <c r="AN13" s="109"/>
    </row>
    <row r="14" spans="1:40">
      <c r="Y14" s="227"/>
      <c r="Z14" s="227"/>
      <c r="AA14" s="766"/>
      <c r="AB14" s="766"/>
      <c r="AC14" s="766"/>
      <c r="AD14" s="766"/>
      <c r="AE14" s="767"/>
      <c r="AF14" s="768"/>
      <c r="AG14" s="768"/>
      <c r="AH14" s="768"/>
      <c r="AI14" s="768"/>
      <c r="AJ14" s="768"/>
      <c r="AK14" s="768"/>
      <c r="AL14" s="768"/>
      <c r="AM14" s="768"/>
      <c r="AN14" s="109"/>
    </row>
    <row r="15" spans="1:40">
      <c r="Y15" s="227"/>
      <c r="Z15" s="227"/>
      <c r="AA15" s="769"/>
      <c r="AB15" s="769"/>
      <c r="AC15" s="769"/>
      <c r="AD15" s="769"/>
      <c r="AE15" s="770"/>
      <c r="AF15" s="770"/>
      <c r="AG15" s="770"/>
      <c r="AH15" s="770"/>
      <c r="AI15" s="770"/>
      <c r="AJ15" s="770"/>
      <c r="AK15" s="770"/>
      <c r="AL15" s="770"/>
      <c r="AM15" s="770"/>
      <c r="AN15" s="109"/>
    </row>
    <row r="16" spans="1:40">
      <c r="Y16" s="227"/>
      <c r="Z16" s="227"/>
      <c r="AA16" s="769"/>
      <c r="AB16" s="769"/>
      <c r="AC16" s="769"/>
      <c r="AD16" s="769"/>
      <c r="AE16" s="770"/>
      <c r="AF16" s="770"/>
      <c r="AG16" s="770"/>
      <c r="AH16" s="770"/>
      <c r="AI16" s="770"/>
      <c r="AJ16" s="770"/>
      <c r="AK16" s="770"/>
      <c r="AL16" s="770"/>
      <c r="AM16" s="770"/>
      <c r="AN16" s="109"/>
    </row>
    <row r="17" spans="2:40">
      <c r="Y17" s="227"/>
      <c r="Z17" s="227"/>
      <c r="AA17" s="227"/>
      <c r="AB17" s="227"/>
      <c r="AC17" s="227"/>
      <c r="AD17" s="227"/>
      <c r="AE17" s="227"/>
      <c r="AF17" s="227"/>
      <c r="AG17" s="227"/>
      <c r="AH17" s="109"/>
      <c r="AI17" s="109"/>
      <c r="AJ17" s="109"/>
      <c r="AK17" s="109"/>
      <c r="AL17" s="109"/>
      <c r="AM17" s="109"/>
      <c r="AN17" s="109"/>
    </row>
    <row r="18" spans="2:40">
      <c r="Y18" s="227"/>
      <c r="Z18" s="768"/>
      <c r="AA18" s="227"/>
      <c r="AB18" s="767"/>
      <c r="AC18" s="227"/>
      <c r="AD18" s="770"/>
      <c r="AE18" s="228"/>
      <c r="AF18" s="227"/>
      <c r="AG18" s="770"/>
      <c r="AH18" s="771"/>
      <c r="AI18" s="109"/>
      <c r="AJ18" s="109"/>
      <c r="AK18" s="109"/>
      <c r="AL18" s="109"/>
      <c r="AM18" s="109"/>
      <c r="AN18" s="109"/>
    </row>
    <row r="19" spans="2:40">
      <c r="Y19" s="227"/>
      <c r="Z19" s="768"/>
      <c r="AA19" s="227"/>
      <c r="AB19" s="767"/>
      <c r="AC19" s="227"/>
      <c r="AD19" s="770"/>
      <c r="AE19" s="228"/>
      <c r="AF19" s="227"/>
      <c r="AG19" s="770"/>
      <c r="AH19" s="771"/>
      <c r="AI19" s="109"/>
      <c r="AJ19" s="109"/>
      <c r="AK19" s="109"/>
      <c r="AL19" s="109"/>
      <c r="AM19" s="109"/>
      <c r="AN19" s="109"/>
    </row>
    <row r="20" spans="2:40">
      <c r="Y20" s="227"/>
      <c r="Z20" s="770"/>
      <c r="AA20" s="227"/>
      <c r="AB20" s="770"/>
      <c r="AC20" s="227"/>
      <c r="AD20" s="770"/>
      <c r="AE20" s="228"/>
      <c r="AF20" s="227"/>
      <c r="AG20" s="770"/>
      <c r="AH20" s="771"/>
      <c r="AI20" s="109"/>
      <c r="AJ20" s="109"/>
      <c r="AK20" s="109"/>
      <c r="AL20" s="109"/>
      <c r="AM20" s="109"/>
      <c r="AN20" s="109"/>
    </row>
    <row r="21" spans="2:40">
      <c r="Y21" s="227"/>
      <c r="Z21" s="772"/>
      <c r="AA21" s="227"/>
      <c r="AB21" s="772"/>
      <c r="AC21" s="227"/>
      <c r="AD21" s="773"/>
      <c r="AE21" s="228"/>
      <c r="AF21" s="227"/>
      <c r="AG21" s="773"/>
      <c r="AH21" s="771"/>
      <c r="AI21" s="109"/>
      <c r="AJ21" s="109"/>
      <c r="AK21" s="109"/>
      <c r="AL21" s="109"/>
      <c r="AM21" s="109"/>
      <c r="AN21" s="109"/>
    </row>
    <row r="22" spans="2:40">
      <c r="Y22" s="227"/>
      <c r="Z22" s="767"/>
      <c r="AA22" s="227"/>
      <c r="AB22" s="768"/>
      <c r="AC22" s="227"/>
      <c r="AD22" s="770"/>
      <c r="AE22" s="228"/>
      <c r="AF22" s="227"/>
      <c r="AG22" s="770"/>
      <c r="AH22" s="771"/>
      <c r="AI22" s="109"/>
      <c r="AJ22" s="109"/>
      <c r="AK22" s="109"/>
      <c r="AL22" s="109"/>
      <c r="AM22" s="109"/>
      <c r="AN22" s="109"/>
    </row>
    <row r="23" spans="2:40">
      <c r="Y23" s="227"/>
      <c r="Z23" s="767"/>
      <c r="AA23" s="227"/>
      <c r="AB23" s="768"/>
      <c r="AC23" s="227"/>
      <c r="AD23" s="770"/>
      <c r="AE23" s="228"/>
      <c r="AF23" s="227"/>
      <c r="AG23" s="770"/>
      <c r="AH23" s="771"/>
      <c r="AI23" s="109"/>
      <c r="AJ23" s="109"/>
      <c r="AK23" s="109"/>
      <c r="AL23" s="109"/>
      <c r="AM23" s="109"/>
      <c r="AN23" s="109"/>
    </row>
    <row r="24" spans="2:40">
      <c r="Y24" s="227"/>
      <c r="Z24" s="767"/>
      <c r="AA24" s="227"/>
      <c r="AB24" s="770"/>
      <c r="AC24" s="227"/>
      <c r="AD24" s="770"/>
      <c r="AE24" s="228"/>
      <c r="AF24" s="227"/>
      <c r="AG24" s="770"/>
      <c r="AH24" s="771"/>
      <c r="AI24" s="109"/>
      <c r="AJ24" s="109"/>
      <c r="AK24" s="109"/>
      <c r="AL24" s="109"/>
      <c r="AM24" s="109"/>
      <c r="AN24" s="109"/>
    </row>
    <row r="25" spans="2:40">
      <c r="Y25" s="227"/>
      <c r="Z25" s="772"/>
      <c r="AA25" s="227"/>
      <c r="AB25" s="772"/>
      <c r="AC25" s="227"/>
      <c r="AD25" s="773"/>
      <c r="AE25" s="228"/>
      <c r="AF25" s="227"/>
      <c r="AG25" s="773"/>
      <c r="AH25" s="771"/>
      <c r="AI25" s="109"/>
      <c r="AJ25" s="109"/>
      <c r="AK25" s="109"/>
      <c r="AL25" s="109"/>
      <c r="AM25" s="109"/>
      <c r="AN25" s="109"/>
    </row>
    <row r="26" spans="2:40">
      <c r="Y26" s="227"/>
      <c r="Z26" s="767"/>
      <c r="AA26" s="227"/>
      <c r="AB26" s="768"/>
      <c r="AC26" s="227"/>
      <c r="AD26" s="770"/>
      <c r="AE26" s="228"/>
      <c r="AF26" s="227"/>
      <c r="AG26" s="770"/>
      <c r="AH26" s="771"/>
      <c r="AI26" s="109"/>
      <c r="AJ26" s="109"/>
      <c r="AK26" s="109"/>
      <c r="AL26" s="109"/>
      <c r="AM26" s="109"/>
      <c r="AN26" s="109"/>
    </row>
    <row r="27" spans="2:40">
      <c r="B27" s="179" t="s">
        <v>935</v>
      </c>
      <c r="Y27" s="227"/>
      <c r="Z27" s="772"/>
      <c r="AA27" s="227"/>
      <c r="AB27" s="227"/>
      <c r="AC27" s="227"/>
      <c r="AD27" s="227"/>
      <c r="AE27" s="227"/>
      <c r="AF27" s="227"/>
      <c r="AG27" s="773"/>
      <c r="AH27" s="771"/>
      <c r="AI27" s="109"/>
      <c r="AJ27" s="109"/>
      <c r="AK27" s="109"/>
      <c r="AL27" s="109"/>
      <c r="AM27" s="109"/>
      <c r="AN27" s="109"/>
    </row>
    <row r="28" spans="2:40">
      <c r="Y28" s="227"/>
      <c r="Z28" s="227"/>
      <c r="AA28" s="227"/>
      <c r="AB28" s="227"/>
      <c r="AC28" s="227"/>
      <c r="AD28" s="227"/>
      <c r="AE28" s="227"/>
      <c r="AF28" s="227"/>
      <c r="AG28" s="227"/>
      <c r="AH28" s="109"/>
      <c r="AI28" s="109"/>
      <c r="AJ28" s="109"/>
      <c r="AK28" s="109"/>
      <c r="AL28" s="109"/>
      <c r="AM28" s="109"/>
      <c r="AN28" s="109"/>
    </row>
    <row r="29" spans="2:40">
      <c r="B29" s="703" t="s">
        <v>775</v>
      </c>
      <c r="Y29" s="227"/>
      <c r="Z29" s="227"/>
      <c r="AA29" s="227"/>
      <c r="AB29" s="227"/>
      <c r="AC29" s="227"/>
      <c r="AD29" s="227"/>
      <c r="AE29" s="227"/>
      <c r="AF29" s="227"/>
      <c r="AG29" s="227"/>
      <c r="AH29" s="109"/>
      <c r="AI29" s="109"/>
      <c r="AJ29" s="109"/>
      <c r="AK29" s="109"/>
      <c r="AL29" s="109"/>
      <c r="AM29" s="109"/>
      <c r="AN29" s="109"/>
    </row>
    <row r="30" spans="2:40">
      <c r="Y30" s="227"/>
      <c r="Z30" s="227"/>
      <c r="AA30" s="227"/>
      <c r="AB30" s="227"/>
      <c r="AC30" s="227"/>
      <c r="AD30" s="227"/>
      <c r="AE30" s="227"/>
      <c r="AF30" s="227"/>
      <c r="AG30" s="227"/>
      <c r="AH30" s="109"/>
      <c r="AI30" s="109"/>
      <c r="AJ30" s="109"/>
      <c r="AK30" s="109"/>
      <c r="AL30" s="109"/>
      <c r="AM30" s="109"/>
      <c r="AN30" s="109"/>
    </row>
    <row r="31" spans="2:40">
      <c r="Y31" s="227"/>
      <c r="Z31" s="227"/>
      <c r="AA31" s="227"/>
      <c r="AB31" s="227"/>
      <c r="AC31" s="227"/>
      <c r="AD31" s="227"/>
      <c r="AE31" s="227"/>
      <c r="AF31" s="227"/>
      <c r="AG31" s="227"/>
      <c r="AH31" s="109"/>
      <c r="AI31" s="109"/>
      <c r="AJ31" s="109"/>
      <c r="AK31" s="109"/>
      <c r="AL31" s="109"/>
      <c r="AM31" s="109"/>
      <c r="AN31" s="109"/>
    </row>
    <row r="33" spans="2:2" s="176" customFormat="1">
      <c r="B33" s="774"/>
    </row>
  </sheetData>
  <hyperlinks>
    <hyperlink ref="B29" location="Contents!B44" display="to contents"/>
  </hyperlinks>
  <pageMargins left="0.75" right="0.75" top="1" bottom="1" header="0.5" footer="0.5"/>
  <pageSetup paperSize="9" orientation="portrait" r:id="rId1"/>
  <headerFooter alignWithMargins="0"/>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B39"/>
  <sheetViews>
    <sheetView workbookViewId="0">
      <selection activeCell="B16" sqref="B16"/>
    </sheetView>
  </sheetViews>
  <sheetFormatPr defaultRowHeight="12.75"/>
  <cols>
    <col min="1" max="1" width="8.85546875" style="229" bestFit="1" customWidth="1"/>
    <col min="2" max="2" width="29.28515625" style="229" customWidth="1"/>
    <col min="3" max="35" width="9.85546875" style="229" bestFit="1" customWidth="1"/>
    <col min="36" max="39" width="8.85546875" style="229" bestFit="1" customWidth="1"/>
    <col min="40" max="40" width="10.42578125" style="229" bestFit="1" customWidth="1"/>
    <col min="41" max="41" width="11" style="229" customWidth="1"/>
    <col min="42" max="42" width="10.42578125" style="229" bestFit="1" customWidth="1"/>
    <col min="43" max="47" width="8.85546875" style="229" bestFit="1" customWidth="1"/>
    <col min="48" max="48" width="11.28515625" style="229" customWidth="1"/>
    <col min="49" max="16384" width="9.140625" style="81"/>
  </cols>
  <sheetData>
    <row r="2" spans="1:48">
      <c r="A2" s="229" t="s">
        <v>340</v>
      </c>
      <c r="B2" s="177" t="s">
        <v>1077</v>
      </c>
      <c r="N2" s="230"/>
      <c r="O2" s="230"/>
      <c r="P2" s="230"/>
      <c r="Q2" s="230"/>
      <c r="R2" s="230"/>
      <c r="S2" s="230"/>
      <c r="T2" s="230"/>
      <c r="U2" s="230"/>
    </row>
    <row r="3" spans="1:48">
      <c r="B3" s="177"/>
      <c r="N3" s="230"/>
      <c r="O3" s="230"/>
      <c r="P3" s="230"/>
      <c r="Q3" s="230"/>
      <c r="R3" s="230"/>
      <c r="S3" s="230"/>
      <c r="T3" s="230"/>
      <c r="U3" s="230"/>
    </row>
    <row r="4" spans="1:48" s="92" customFormat="1">
      <c r="A4" s="665"/>
      <c r="B4" s="907"/>
      <c r="C4" s="906">
        <v>40179</v>
      </c>
      <c r="D4" s="906">
        <v>40210</v>
      </c>
      <c r="E4" s="906">
        <v>40238</v>
      </c>
      <c r="F4" s="906">
        <v>40269</v>
      </c>
      <c r="G4" s="906">
        <v>40299</v>
      </c>
      <c r="H4" s="906">
        <v>40330</v>
      </c>
      <c r="I4" s="906">
        <v>40360</v>
      </c>
      <c r="J4" s="906">
        <v>40391</v>
      </c>
      <c r="K4" s="906">
        <v>40422</v>
      </c>
      <c r="L4" s="906">
        <v>40452</v>
      </c>
      <c r="M4" s="906">
        <v>40483</v>
      </c>
      <c r="N4" s="906">
        <v>40513</v>
      </c>
      <c r="O4" s="906">
        <v>40544</v>
      </c>
      <c r="P4" s="906">
        <v>40575</v>
      </c>
      <c r="Q4" s="906">
        <v>40603</v>
      </c>
      <c r="R4" s="906">
        <v>40634</v>
      </c>
      <c r="S4" s="906">
        <v>40664</v>
      </c>
      <c r="T4" s="906">
        <v>40695</v>
      </c>
      <c r="U4" s="906">
        <v>40725</v>
      </c>
      <c r="V4" s="906">
        <v>40756</v>
      </c>
      <c r="W4" s="906">
        <v>40787</v>
      </c>
      <c r="X4" s="906">
        <v>40817</v>
      </c>
      <c r="Y4" s="906">
        <v>40848</v>
      </c>
      <c r="Z4" s="906">
        <v>40878</v>
      </c>
      <c r="AA4" s="906">
        <v>40909</v>
      </c>
      <c r="AB4" s="906">
        <v>40940</v>
      </c>
      <c r="AC4" s="906">
        <v>40969</v>
      </c>
      <c r="AD4" s="906">
        <v>41000</v>
      </c>
      <c r="AE4" s="906">
        <v>41030</v>
      </c>
      <c r="AF4" s="906">
        <v>41061</v>
      </c>
      <c r="AG4" s="906">
        <v>41091</v>
      </c>
      <c r="AH4" s="906">
        <v>41122</v>
      </c>
      <c r="AI4" s="906">
        <v>41153</v>
      </c>
      <c r="AJ4" s="666"/>
      <c r="AK4" s="666"/>
      <c r="AL4" s="666"/>
      <c r="AM4" s="666"/>
      <c r="AN4" s="666"/>
      <c r="AO4" s="666"/>
      <c r="AP4" s="666"/>
      <c r="AQ4" s="666"/>
      <c r="AR4" s="666"/>
      <c r="AS4" s="666"/>
      <c r="AT4" s="666"/>
      <c r="AU4" s="666"/>
      <c r="AV4" s="665"/>
    </row>
    <row r="5" spans="1:48" s="128" customFormat="1">
      <c r="A5" s="238"/>
      <c r="B5" s="232" t="s">
        <v>721</v>
      </c>
      <c r="C5" s="234">
        <v>745.82792438963122</v>
      </c>
      <c r="D5" s="234">
        <v>807.4324434546636</v>
      </c>
      <c r="E5" s="234">
        <v>805.59030239401613</v>
      </c>
      <c r="F5" s="234">
        <v>968.77493555532158</v>
      </c>
      <c r="G5" s="234">
        <v>990.84366876052286</v>
      </c>
      <c r="H5" s="234">
        <v>1051.4759772315722</v>
      </c>
      <c r="I5" s="234">
        <v>1070.8064455398642</v>
      </c>
      <c r="J5" s="234">
        <v>1065.4586253440943</v>
      </c>
      <c r="K5" s="234">
        <v>1137.7036931104337</v>
      </c>
      <c r="L5" s="234">
        <v>1613.7994826275501</v>
      </c>
      <c r="M5" s="234">
        <v>1608.7518249515988</v>
      </c>
      <c r="N5" s="234">
        <v>1607.7567358898295</v>
      </c>
      <c r="O5" s="234">
        <v>3313.1801867397357</v>
      </c>
      <c r="P5" s="234">
        <v>4431.1336322849393</v>
      </c>
      <c r="Q5" s="234">
        <v>4429.7249612733349</v>
      </c>
      <c r="R5" s="234">
        <v>4483.5947944775189</v>
      </c>
      <c r="S5" s="234">
        <v>4487.9422303155543</v>
      </c>
      <c r="T5" s="234">
        <v>4512.3863931099559</v>
      </c>
      <c r="U5" s="234">
        <v>4736.9577849366788</v>
      </c>
      <c r="V5" s="234">
        <v>4754.7397173001591</v>
      </c>
      <c r="W5" s="234">
        <v>4768.1038326221133</v>
      </c>
      <c r="X5" s="234">
        <v>4670.8895437725214</v>
      </c>
      <c r="Y5" s="234">
        <v>4659.0632514155204</v>
      </c>
      <c r="Z5" s="234">
        <v>4687.7458831498334</v>
      </c>
      <c r="AA5" s="234">
        <v>4733.5404000000008</v>
      </c>
      <c r="AB5" s="234">
        <v>4650.4146690926354</v>
      </c>
      <c r="AC5" s="234">
        <v>4650.1652000000004</v>
      </c>
      <c r="AD5" s="234">
        <v>3336.247359</v>
      </c>
      <c r="AE5" s="234">
        <v>3322.800671221707</v>
      </c>
      <c r="AF5" s="234">
        <v>3351.1953725028202</v>
      </c>
      <c r="AG5" s="234">
        <v>3511.0053515233017</v>
      </c>
      <c r="AH5" s="234">
        <v>3472.6946610664422</v>
      </c>
      <c r="AI5" s="234">
        <v>3426.7516647768271</v>
      </c>
      <c r="AV5" s="238"/>
    </row>
    <row r="6" spans="1:48" s="128" customFormat="1">
      <c r="A6" s="238"/>
      <c r="B6" s="232" t="s">
        <v>945</v>
      </c>
      <c r="C6" s="234">
        <v>0</v>
      </c>
      <c r="D6" s="234">
        <v>0</v>
      </c>
      <c r="E6" s="234">
        <v>0</v>
      </c>
      <c r="F6" s="234">
        <v>0</v>
      </c>
      <c r="G6" s="234">
        <v>0</v>
      </c>
      <c r="H6" s="234">
        <v>0</v>
      </c>
      <c r="I6" s="234">
        <v>0</v>
      </c>
      <c r="J6" s="234">
        <v>0</v>
      </c>
      <c r="K6" s="234">
        <v>0</v>
      </c>
      <c r="L6" s="234">
        <v>0</v>
      </c>
      <c r="M6" s="234">
        <v>0</v>
      </c>
      <c r="N6" s="234">
        <v>0</v>
      </c>
      <c r="O6" s="234">
        <v>0</v>
      </c>
      <c r="P6" s="234">
        <v>0</v>
      </c>
      <c r="Q6" s="234">
        <v>0</v>
      </c>
      <c r="R6" s="234">
        <v>0</v>
      </c>
      <c r="S6" s="234">
        <v>0</v>
      </c>
      <c r="T6" s="234">
        <v>0</v>
      </c>
      <c r="U6" s="234">
        <v>0</v>
      </c>
      <c r="V6" s="234">
        <v>0</v>
      </c>
      <c r="W6" s="234">
        <v>0</v>
      </c>
      <c r="X6" s="234"/>
      <c r="Y6" s="234"/>
      <c r="Z6" s="234"/>
      <c r="AA6" s="234"/>
      <c r="AB6" s="234"/>
      <c r="AC6" s="234"/>
      <c r="AD6" s="234"/>
      <c r="AE6" s="234"/>
      <c r="AF6" s="234"/>
      <c r="AG6" s="234"/>
      <c r="AH6" s="234"/>
      <c r="AI6" s="240"/>
      <c r="AV6" s="238"/>
    </row>
    <row r="7" spans="1:48" s="128" customFormat="1">
      <c r="A7" s="238"/>
      <c r="B7" s="232" t="s">
        <v>946</v>
      </c>
      <c r="C7" s="234">
        <v>1727.3194724549753</v>
      </c>
      <c r="D7" s="234">
        <v>1679.3634858709165</v>
      </c>
      <c r="E7" s="234">
        <v>1673.5474031780311</v>
      </c>
      <c r="F7" s="234">
        <v>1673.8212845148173</v>
      </c>
      <c r="G7" s="234">
        <v>1634.5359762616536</v>
      </c>
      <c r="H7" s="234">
        <v>1571.6314094509562</v>
      </c>
      <c r="I7" s="234">
        <v>1569.1754264034389</v>
      </c>
      <c r="J7" s="234">
        <v>1561.9205149913726</v>
      </c>
      <c r="K7" s="234">
        <v>1560.6443903439863</v>
      </c>
      <c r="L7" s="237">
        <v>1544.6208705617121</v>
      </c>
      <c r="M7" s="237">
        <v>1338.4024409561889</v>
      </c>
      <c r="N7" s="237">
        <v>1326.1250863986704</v>
      </c>
      <c r="O7" s="237">
        <v>1248.3406619865316</v>
      </c>
      <c r="P7" s="237">
        <v>1243.2677751368208</v>
      </c>
      <c r="Q7" s="237">
        <v>1242.6080572639883</v>
      </c>
      <c r="R7" s="237">
        <v>1246.7432310443758</v>
      </c>
      <c r="S7" s="237">
        <v>1213.4473492718394</v>
      </c>
      <c r="T7" s="237">
        <v>1183.7864723900002</v>
      </c>
      <c r="U7" s="237">
        <v>1179.1624783900004</v>
      </c>
      <c r="V7" s="237">
        <v>1165.0401233900004</v>
      </c>
      <c r="W7" s="237">
        <v>1163.2122483900002</v>
      </c>
      <c r="X7" s="237">
        <v>1152.23360239</v>
      </c>
      <c r="Y7" s="237">
        <v>1152.2032273900002</v>
      </c>
      <c r="Z7" s="237">
        <v>1149.2762873900001</v>
      </c>
      <c r="AA7" s="237">
        <v>1145.3283000000001</v>
      </c>
      <c r="AB7" s="237">
        <v>1145.2360473900001</v>
      </c>
      <c r="AC7" s="237">
        <v>1145.2394199999999</v>
      </c>
      <c r="AD7" s="237">
        <v>1140.1839199999999</v>
      </c>
      <c r="AE7" s="237">
        <v>1135.2030481899999</v>
      </c>
      <c r="AF7" s="237">
        <v>1130.1904285900002</v>
      </c>
      <c r="AG7" s="237">
        <v>1126.4884535900003</v>
      </c>
      <c r="AH7" s="237">
        <v>1117.6324921900002</v>
      </c>
      <c r="AI7" s="234">
        <v>1117.66511719</v>
      </c>
      <c r="AV7" s="238"/>
    </row>
    <row r="8" spans="1:48" s="128" customFormat="1">
      <c r="A8" s="238"/>
      <c r="B8" s="232" t="s">
        <v>947</v>
      </c>
      <c r="C8" s="234">
        <v>0</v>
      </c>
      <c r="D8" s="234">
        <v>0</v>
      </c>
      <c r="E8" s="234">
        <v>0</v>
      </c>
      <c r="F8" s="234">
        <v>0</v>
      </c>
      <c r="G8" s="234">
        <v>0</v>
      </c>
      <c r="H8" s="234">
        <v>0</v>
      </c>
      <c r="I8" s="234">
        <v>0</v>
      </c>
      <c r="J8" s="234">
        <v>0</v>
      </c>
      <c r="K8" s="234">
        <v>0</v>
      </c>
      <c r="L8" s="234">
        <v>0</v>
      </c>
      <c r="M8" s="234">
        <v>0</v>
      </c>
      <c r="N8" s="234">
        <v>0</v>
      </c>
      <c r="O8" s="234">
        <v>0</v>
      </c>
      <c r="P8" s="234">
        <v>0</v>
      </c>
      <c r="Q8" s="234">
        <v>0</v>
      </c>
      <c r="R8" s="234">
        <v>0</v>
      </c>
      <c r="S8" s="234">
        <v>0</v>
      </c>
      <c r="T8" s="234">
        <v>0</v>
      </c>
      <c r="U8" s="234">
        <v>0</v>
      </c>
      <c r="V8" s="234">
        <v>0</v>
      </c>
      <c r="W8" s="234">
        <v>0</v>
      </c>
      <c r="X8" s="234"/>
      <c r="Y8" s="234"/>
      <c r="Z8" s="234"/>
      <c r="AA8" s="234"/>
      <c r="AB8" s="234"/>
      <c r="AC8" s="234"/>
      <c r="AD8" s="234"/>
      <c r="AE8" s="234"/>
      <c r="AF8" s="234"/>
      <c r="AG8" s="234"/>
      <c r="AH8" s="234"/>
      <c r="AI8" s="240"/>
      <c r="AV8" s="238"/>
    </row>
    <row r="9" spans="1:48" s="128" customFormat="1">
      <c r="A9" s="238"/>
      <c r="B9" s="232" t="s">
        <v>948</v>
      </c>
      <c r="C9" s="234">
        <v>57.368049712910263</v>
      </c>
      <c r="D9" s="234">
        <v>84.792765990929681</v>
      </c>
      <c r="E9" s="234">
        <v>84.783314288150578</v>
      </c>
      <c r="F9" s="234">
        <v>78.816634968949103</v>
      </c>
      <c r="G9" s="234">
        <v>110.45350254166252</v>
      </c>
      <c r="H9" s="234">
        <v>108.31194978986849</v>
      </c>
      <c r="I9" s="234">
        <v>102.52180184864312</v>
      </c>
      <c r="J9" s="234">
        <v>101.25486106718789</v>
      </c>
      <c r="K9" s="234">
        <v>71.267642857384899</v>
      </c>
      <c r="L9" s="237">
        <v>71.296657784835702</v>
      </c>
      <c r="M9" s="237">
        <v>70.712183723643108</v>
      </c>
      <c r="N9" s="237">
        <v>68.911074668897697</v>
      </c>
      <c r="O9" s="234">
        <v>65.603425682244406</v>
      </c>
      <c r="P9" s="234">
        <v>65.590196653743959</v>
      </c>
      <c r="Q9" s="234">
        <v>65.501926313602624</v>
      </c>
      <c r="R9" s="234">
        <v>80.381246493531947</v>
      </c>
      <c r="S9" s="234">
        <v>80.379534501608347</v>
      </c>
      <c r="T9" s="234">
        <v>76.626650126785023</v>
      </c>
      <c r="U9" s="234">
        <v>104.81312483129696</v>
      </c>
      <c r="V9" s="234">
        <v>101.30968517143828</v>
      </c>
      <c r="W9" s="234">
        <v>71.339607422739064</v>
      </c>
      <c r="X9" s="234">
        <v>68.794932088891883</v>
      </c>
      <c r="Y9" s="234">
        <v>68.794153910744811</v>
      </c>
      <c r="Z9" s="234">
        <v>64.524551815886156</v>
      </c>
      <c r="AA9" s="234">
        <v>64.8583</v>
      </c>
      <c r="AB9" s="234">
        <v>64.845476097003655</v>
      </c>
      <c r="AC9" s="234">
        <v>64.845943000000005</v>
      </c>
      <c r="AD9" s="234">
        <v>92.179237999999998</v>
      </c>
      <c r="AE9" s="234">
        <v>92.181548680894949</v>
      </c>
      <c r="AF9" s="234">
        <v>92.435685126495642</v>
      </c>
      <c r="AG9" s="234">
        <v>92.410405578631227</v>
      </c>
      <c r="AH9" s="234">
        <v>90.919657610936895</v>
      </c>
      <c r="AI9" s="234">
        <v>89.604025044189981</v>
      </c>
      <c r="AV9" s="238"/>
    </row>
    <row r="10" spans="1:48" ht="25.5">
      <c r="A10" s="238"/>
      <c r="B10" s="232" t="s">
        <v>949</v>
      </c>
      <c r="C10" s="234"/>
      <c r="D10" s="234"/>
      <c r="E10" s="234"/>
      <c r="F10" s="234"/>
      <c r="G10" s="234"/>
      <c r="H10" s="234"/>
      <c r="I10" s="234"/>
      <c r="J10" s="234"/>
      <c r="K10" s="234"/>
      <c r="L10" s="234"/>
      <c r="M10" s="234"/>
      <c r="N10" s="234"/>
      <c r="O10" s="234"/>
      <c r="P10" s="234"/>
      <c r="Q10" s="234"/>
      <c r="R10" s="234"/>
      <c r="S10" s="234"/>
      <c r="T10" s="234"/>
      <c r="U10" s="234"/>
      <c r="V10" s="234"/>
      <c r="W10" s="234"/>
      <c r="X10" s="234"/>
      <c r="Y10" s="234"/>
      <c r="Z10" s="234"/>
      <c r="AA10" s="234"/>
      <c r="AB10" s="234"/>
      <c r="AC10" s="234"/>
      <c r="AD10" s="234"/>
      <c r="AE10" s="234"/>
      <c r="AF10" s="234"/>
      <c r="AG10" s="234"/>
      <c r="AH10" s="234"/>
      <c r="AI10" s="234"/>
      <c r="AV10" s="238"/>
    </row>
    <row r="11" spans="1:48">
      <c r="A11" s="230"/>
      <c r="B11" s="235" t="s">
        <v>347</v>
      </c>
      <c r="C11" s="233">
        <v>2530.515446557517</v>
      </c>
      <c r="D11" s="233">
        <v>2571.58869531651</v>
      </c>
      <c r="E11" s="233">
        <v>2563.9210198601977</v>
      </c>
      <c r="F11" s="233">
        <v>2721.4128550390878</v>
      </c>
      <c r="G11" s="233">
        <v>2735.8331475638388</v>
      </c>
      <c r="H11" s="233">
        <v>2731.4193364723969</v>
      </c>
      <c r="I11" s="233">
        <v>2742.5036737919463</v>
      </c>
      <c r="J11" s="233">
        <v>2728.6340014026546</v>
      </c>
      <c r="K11" s="233">
        <v>2769.6157263118048</v>
      </c>
      <c r="L11" s="233">
        <v>3229.7170109740982</v>
      </c>
      <c r="M11" s="233">
        <v>3017.8664496314309</v>
      </c>
      <c r="N11" s="233">
        <v>3002.7928969573977</v>
      </c>
      <c r="O11" s="233">
        <v>4627.1242744085121</v>
      </c>
      <c r="P11" s="233">
        <v>5739.9916040755043</v>
      </c>
      <c r="Q11" s="233">
        <v>5737.8349448509252</v>
      </c>
      <c r="R11" s="233">
        <v>5810.7192720154271</v>
      </c>
      <c r="S11" s="233">
        <v>5781.769114089002</v>
      </c>
      <c r="T11" s="233">
        <v>5772.7995156267407</v>
      </c>
      <c r="U11" s="233">
        <v>6020.933388157976</v>
      </c>
      <c r="V11" s="233">
        <v>6021.0895258615983</v>
      </c>
      <c r="W11" s="233">
        <v>6002.6556884348529</v>
      </c>
      <c r="X11" s="233">
        <v>5891.9180782514131</v>
      </c>
      <c r="Y11" s="233">
        <v>5880.0606327162659</v>
      </c>
      <c r="Z11" s="233">
        <v>5901.5467223557198</v>
      </c>
      <c r="AA11" s="233">
        <v>5943.7270000000008</v>
      </c>
      <c r="AB11" s="233">
        <v>5860.4961925796397</v>
      </c>
      <c r="AC11" s="233">
        <v>5860.2505630000005</v>
      </c>
      <c r="AD11" s="233">
        <v>4568.6105170000001</v>
      </c>
      <c r="AE11" s="233">
        <v>4550.1852680926022</v>
      </c>
      <c r="AF11" s="233">
        <v>4573.8214862193163</v>
      </c>
      <c r="AG11" s="233">
        <v>4729.9042106919333</v>
      </c>
      <c r="AH11" s="233">
        <v>4681.2468108673793</v>
      </c>
      <c r="AI11" s="233">
        <v>4634.0208070110166</v>
      </c>
      <c r="AV11" s="230"/>
    </row>
    <row r="12" spans="1:48">
      <c r="A12" s="230"/>
      <c r="B12" s="230"/>
      <c r="C12" s="230"/>
      <c r="D12" s="230"/>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41"/>
      <c r="AF12" s="230"/>
      <c r="AG12" s="230"/>
      <c r="AH12" s="230"/>
      <c r="AI12" s="230"/>
      <c r="AV12" s="230"/>
    </row>
    <row r="13" spans="1:48" ht="25.5">
      <c r="A13" s="230"/>
      <c r="B13" s="232" t="s">
        <v>951</v>
      </c>
      <c r="C13" s="237">
        <v>15.015204233599999</v>
      </c>
      <c r="D13" s="237">
        <v>14.890526006999998</v>
      </c>
      <c r="E13" s="237">
        <v>14.172756247300001</v>
      </c>
      <c r="F13" s="237">
        <v>14.022914393600001</v>
      </c>
      <c r="G13" s="237">
        <v>14.100999618199999</v>
      </c>
      <c r="H13" s="237">
        <v>14.1504857484</v>
      </c>
      <c r="I13" s="237">
        <v>14.257181908800002</v>
      </c>
      <c r="J13" s="237">
        <v>14.260695498299999</v>
      </c>
      <c r="K13" s="237">
        <v>14.112220958400002</v>
      </c>
      <c r="L13" s="209">
        <v>14.202386403799999</v>
      </c>
      <c r="M13" s="237">
        <v>14.226637480199999</v>
      </c>
      <c r="N13" s="237">
        <v>13.8847539233</v>
      </c>
      <c r="O13" s="237">
        <v>14.207166407599999</v>
      </c>
      <c r="P13" s="237">
        <v>14.226155825199999</v>
      </c>
      <c r="Q13" s="237">
        <v>14.7494328734</v>
      </c>
      <c r="R13" s="237">
        <v>14.3500106771</v>
      </c>
      <c r="S13" s="237">
        <v>14.724346303600001</v>
      </c>
      <c r="T13" s="237">
        <v>14.811914549200001</v>
      </c>
      <c r="U13" s="237">
        <v>14.728334747899998</v>
      </c>
      <c r="V13" s="237">
        <v>14.665481375600001</v>
      </c>
      <c r="W13" s="237">
        <v>14.486412249999999</v>
      </c>
      <c r="X13" s="237">
        <v>14.706202253100001</v>
      </c>
      <c r="Y13" s="237">
        <v>15.716068483000001</v>
      </c>
      <c r="Z13" s="237">
        <v>15.116033000000002</v>
      </c>
      <c r="AA13" s="237">
        <v>15.162302800000003</v>
      </c>
      <c r="AB13" s="237">
        <v>15.157604091</v>
      </c>
      <c r="AC13" s="237">
        <v>15.259999999999998</v>
      </c>
      <c r="AD13" s="237">
        <v>15.345919250500001</v>
      </c>
      <c r="AE13" s="237">
        <v>15.299219389300001</v>
      </c>
      <c r="AF13" s="237">
        <v>13.691428899</v>
      </c>
      <c r="AG13" s="237">
        <v>13.714023490000002</v>
      </c>
      <c r="AH13" s="237">
        <v>13.3669650625</v>
      </c>
      <c r="AI13" s="237">
        <v>13.479079199999999</v>
      </c>
      <c r="AV13" s="230"/>
    </row>
    <row r="15" spans="1:48">
      <c r="AJ15" s="783"/>
      <c r="AK15" s="783"/>
      <c r="AL15" s="783"/>
      <c r="AM15" s="783"/>
      <c r="AN15" s="754"/>
      <c r="AO15" s="754"/>
      <c r="AP15" s="754"/>
      <c r="AQ15" s="754"/>
      <c r="AR15" s="754"/>
      <c r="AS15" s="754"/>
      <c r="AT15" s="754"/>
      <c r="AU15" s="783"/>
      <c r="AV15" s="230"/>
    </row>
    <row r="16" spans="1:48">
      <c r="B16" s="177" t="s">
        <v>1002</v>
      </c>
      <c r="AI16" s="230"/>
      <c r="AJ16" s="230"/>
      <c r="AK16" s="230"/>
      <c r="AL16" s="230"/>
      <c r="AM16" s="230"/>
      <c r="AN16" s="230"/>
      <c r="AO16" s="230"/>
      <c r="AP16" s="230"/>
      <c r="AQ16" s="230"/>
      <c r="AR16" s="230"/>
      <c r="AS16" s="230"/>
      <c r="AT16" s="230"/>
      <c r="AU16" s="230"/>
      <c r="AV16" s="230"/>
    </row>
    <row r="17" spans="35:54">
      <c r="AI17" s="230"/>
      <c r="AJ17" s="779"/>
      <c r="AK17" s="779"/>
      <c r="AL17" s="779"/>
      <c r="AM17" s="779"/>
      <c r="AN17" s="779"/>
      <c r="AO17" s="780"/>
      <c r="AP17" s="779"/>
      <c r="AQ17" s="779"/>
      <c r="AR17" s="779"/>
      <c r="AS17" s="779"/>
      <c r="AT17" s="779"/>
      <c r="AU17" s="784"/>
      <c r="AV17" s="779"/>
      <c r="AX17" s="785"/>
      <c r="AZ17" s="785"/>
      <c r="BB17" s="785"/>
    </row>
    <row r="18" spans="35:54">
      <c r="AI18" s="230"/>
      <c r="AJ18" s="779"/>
      <c r="AK18" s="779"/>
      <c r="AL18" s="779"/>
      <c r="AM18" s="779"/>
      <c r="AN18" s="779"/>
      <c r="AO18" s="779"/>
      <c r="AP18" s="779"/>
      <c r="AQ18" s="779"/>
      <c r="AR18" s="779"/>
      <c r="AS18" s="779"/>
      <c r="AT18" s="779"/>
      <c r="AU18" s="784"/>
      <c r="AV18" s="779"/>
      <c r="AX18" s="785"/>
      <c r="AZ18" s="785"/>
      <c r="BB18" s="785"/>
    </row>
    <row r="19" spans="35:54">
      <c r="AI19" s="230"/>
      <c r="AJ19" s="779"/>
      <c r="AK19" s="779"/>
      <c r="AL19" s="779"/>
      <c r="AM19" s="779"/>
      <c r="AN19" s="779"/>
      <c r="AO19" s="779"/>
      <c r="AP19" s="779"/>
      <c r="AQ19" s="779"/>
      <c r="AR19" s="779"/>
      <c r="AS19" s="779"/>
      <c r="AT19" s="784"/>
      <c r="AU19" s="784"/>
      <c r="AV19" s="784"/>
      <c r="AX19" s="785"/>
      <c r="AZ19" s="785"/>
      <c r="BB19" s="785"/>
    </row>
    <row r="20" spans="35:54">
      <c r="AI20" s="230"/>
      <c r="AJ20" s="230"/>
      <c r="AK20" s="230"/>
      <c r="AL20" s="779"/>
      <c r="AM20" s="778"/>
      <c r="AN20" s="779"/>
      <c r="AO20" s="778"/>
      <c r="AP20" s="779"/>
      <c r="AQ20" s="230"/>
      <c r="AR20" s="230"/>
      <c r="AS20" s="230"/>
      <c r="AT20" s="230"/>
      <c r="AU20" s="230"/>
      <c r="AV20" s="230"/>
    </row>
    <row r="21" spans="35:54">
      <c r="AI21" s="230"/>
      <c r="AJ21" s="230"/>
      <c r="AK21" s="230"/>
      <c r="AL21" s="779"/>
      <c r="AM21" s="778"/>
      <c r="AN21" s="779"/>
      <c r="AO21" s="778"/>
      <c r="AP21" s="779"/>
      <c r="AQ21" s="230"/>
      <c r="AR21" s="230"/>
      <c r="AS21" s="230"/>
      <c r="AT21" s="230"/>
      <c r="AU21" s="230"/>
      <c r="AV21" s="230"/>
    </row>
    <row r="22" spans="35:54">
      <c r="AI22" s="230"/>
      <c r="AJ22" s="230"/>
      <c r="AK22" s="230"/>
      <c r="AL22" s="230"/>
      <c r="AM22" s="230"/>
      <c r="AN22" s="230"/>
      <c r="AO22" s="242"/>
      <c r="AP22" s="230"/>
      <c r="AQ22" s="230"/>
      <c r="AR22" s="230"/>
      <c r="AS22" s="230"/>
      <c r="AT22" s="230"/>
      <c r="AU22" s="230"/>
      <c r="AV22" s="230"/>
    </row>
    <row r="23" spans="35:54">
      <c r="AI23" s="230"/>
      <c r="AJ23" s="230"/>
      <c r="AK23" s="230"/>
      <c r="AL23" s="230"/>
      <c r="AM23" s="230"/>
      <c r="AN23" s="230"/>
      <c r="AO23" s="230"/>
      <c r="AP23" s="230"/>
      <c r="AQ23" s="230"/>
      <c r="AR23" s="230"/>
      <c r="AS23" s="230"/>
      <c r="AT23" s="230"/>
      <c r="AU23" s="230"/>
      <c r="AV23" s="230"/>
    </row>
    <row r="24" spans="35:54">
      <c r="AI24" s="230"/>
      <c r="AJ24" s="230"/>
      <c r="AK24" s="230"/>
      <c r="AL24" s="230"/>
      <c r="AM24" s="230"/>
      <c r="AN24" s="230"/>
      <c r="AO24" s="230"/>
      <c r="AP24" s="243"/>
      <c r="AQ24" s="230"/>
      <c r="AR24" s="230"/>
      <c r="AS24" s="230"/>
      <c r="AT24" s="230"/>
      <c r="AU24" s="230"/>
      <c r="AV24" s="230"/>
    </row>
    <row r="25" spans="35:54">
      <c r="AI25" s="230"/>
      <c r="AJ25" s="230"/>
      <c r="AK25" s="230"/>
      <c r="AL25" s="230"/>
      <c r="AM25" s="230"/>
      <c r="AN25" s="230"/>
      <c r="AO25" s="230"/>
      <c r="AP25" s="243"/>
      <c r="AQ25" s="230"/>
      <c r="AR25" s="230"/>
      <c r="AS25" s="230"/>
      <c r="AT25" s="230"/>
      <c r="AU25" s="230"/>
      <c r="AV25" s="230"/>
    </row>
    <row r="26" spans="35:54">
      <c r="AI26" s="230"/>
      <c r="AJ26" s="230"/>
      <c r="AK26" s="230"/>
      <c r="AL26" s="230"/>
      <c r="AM26" s="230"/>
      <c r="AN26" s="230"/>
      <c r="AO26" s="230"/>
      <c r="AP26" s="230"/>
      <c r="AQ26" s="230"/>
      <c r="AR26" s="230"/>
      <c r="AS26" s="230"/>
      <c r="AT26" s="230"/>
      <c r="AU26" s="230"/>
      <c r="AV26" s="230"/>
    </row>
    <row r="29" spans="35:54">
      <c r="AQ29" s="244"/>
    </row>
    <row r="35" spans="2:2" s="229" customFormat="1">
      <c r="B35" s="239" t="s">
        <v>935</v>
      </c>
    </row>
    <row r="37" spans="2:2" s="229" customFormat="1">
      <c r="B37" s="703" t="s">
        <v>775</v>
      </c>
    </row>
    <row r="39" spans="2:2" s="229" customFormat="1">
      <c r="B39" s="239"/>
    </row>
  </sheetData>
  <hyperlinks>
    <hyperlink ref="B37" location="Contents!B45" display="to contents"/>
  </hyperlinks>
  <pageMargins left="0.75" right="0.75" top="1" bottom="1" header="0.5" footer="0.5"/>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34"/>
  <sheetViews>
    <sheetView topLeftCell="A10" workbookViewId="0">
      <selection activeCell="J28" sqref="J28"/>
    </sheetView>
  </sheetViews>
  <sheetFormatPr defaultRowHeight="15.75"/>
  <cols>
    <col min="1" max="1" width="12.85546875" style="15" bestFit="1" customWidth="1"/>
    <col min="2" max="2" width="33.28515625" style="17" bestFit="1" customWidth="1"/>
    <col min="3" max="3" width="10.28515625" style="15" bestFit="1" customWidth="1"/>
    <col min="4" max="16384" width="9.140625" style="15"/>
  </cols>
  <sheetData>
    <row r="2" spans="1:5">
      <c r="A2" s="1" t="s">
        <v>340</v>
      </c>
      <c r="B2" s="2" t="s">
        <v>1012</v>
      </c>
    </row>
    <row r="3" spans="1:5">
      <c r="A3" s="16"/>
    </row>
    <row r="4" spans="1:5" s="643" customFormat="1">
      <c r="B4" s="644"/>
      <c r="C4" s="645">
        <v>40422</v>
      </c>
      <c r="D4" s="645">
        <v>40787</v>
      </c>
      <c r="E4" s="645">
        <v>41153</v>
      </c>
    </row>
    <row r="5" spans="1:5" ht="26.25">
      <c r="B5" s="19" t="s">
        <v>791</v>
      </c>
      <c r="C5" s="595">
        <v>4.9000000000000057</v>
      </c>
      <c r="D5" s="595">
        <v>1.9000000000000057</v>
      </c>
      <c r="E5" s="595">
        <v>12.700000000000003</v>
      </c>
    </row>
    <row r="6" spans="1:5">
      <c r="B6" s="19" t="s">
        <v>798</v>
      </c>
      <c r="C6" s="595">
        <v>2.9000000000000057</v>
      </c>
      <c r="D6" s="595">
        <v>1.4000000000000057</v>
      </c>
      <c r="E6" s="595">
        <v>3.5999999999999943</v>
      </c>
    </row>
    <row r="7" spans="1:5">
      <c r="B7" s="19" t="s">
        <v>1013</v>
      </c>
      <c r="C7" s="595">
        <v>-8.2999999999999972</v>
      </c>
      <c r="D7" s="595">
        <v>-2.5999999999999943</v>
      </c>
      <c r="E7" s="595">
        <v>1.7000000000000028</v>
      </c>
    </row>
    <row r="8" spans="1:5">
      <c r="B8" s="19" t="s">
        <v>956</v>
      </c>
      <c r="C8" s="595">
        <v>10.200000000000003</v>
      </c>
      <c r="D8" s="595">
        <v>17.200000000000003</v>
      </c>
      <c r="E8" s="595">
        <v>10.599999999999994</v>
      </c>
    </row>
    <row r="9" spans="1:5">
      <c r="B9" s="19" t="s">
        <v>792</v>
      </c>
      <c r="C9" s="595">
        <v>7.2000000000000028</v>
      </c>
      <c r="D9" s="595">
        <v>6.5</v>
      </c>
      <c r="E9" s="595">
        <v>7.2000000000000028</v>
      </c>
    </row>
    <row r="10" spans="1:5">
      <c r="B10" s="19" t="s">
        <v>793</v>
      </c>
      <c r="C10" s="595">
        <v>12.900000000000006</v>
      </c>
      <c r="D10" s="595">
        <v>14.799999999999997</v>
      </c>
      <c r="E10" s="595">
        <v>14.400000000000006</v>
      </c>
    </row>
    <row r="11" spans="1:5">
      <c r="B11" s="12"/>
      <c r="C11" s="21"/>
      <c r="D11" s="21"/>
      <c r="E11" s="21"/>
    </row>
    <row r="12" spans="1:5">
      <c r="B12" s="12"/>
      <c r="C12" s="21"/>
      <c r="D12" s="21"/>
      <c r="E12" s="21"/>
    </row>
    <row r="13" spans="1:5">
      <c r="B13" s="2" t="s">
        <v>1012</v>
      </c>
    </row>
    <row r="31" spans="2:3">
      <c r="B31" s="269" t="s">
        <v>1010</v>
      </c>
      <c r="C31" s="34"/>
    </row>
    <row r="32" spans="2:3">
      <c r="B32" s="12" t="s">
        <v>790</v>
      </c>
      <c r="C32" s="34"/>
    </row>
    <row r="34" spans="2:2">
      <c r="B34" s="703" t="s">
        <v>775</v>
      </c>
    </row>
  </sheetData>
  <hyperlinks>
    <hyperlink ref="B34" location="Contents!B6" display="to contents"/>
  </hyperlinks>
  <pageMargins left="0.7" right="0.7" top="0.75" bottom="0.75" header="0.3" footer="0.3"/>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0"/>
  <dimension ref="A2:N137"/>
  <sheetViews>
    <sheetView workbookViewId="0">
      <selection activeCell="V30" sqref="V30"/>
    </sheetView>
  </sheetViews>
  <sheetFormatPr defaultRowHeight="12.75"/>
  <cols>
    <col min="1" max="1" width="9.140625" style="245"/>
    <col min="2" max="2" width="9.85546875" style="245" bestFit="1" customWidth="1"/>
    <col min="3" max="3" width="14.42578125" style="610" customWidth="1"/>
    <col min="4" max="5" width="13.42578125" style="610" customWidth="1"/>
    <col min="6" max="6" width="9.140625" style="246"/>
    <col min="7" max="16384" width="9.140625" style="245"/>
  </cols>
  <sheetData>
    <row r="2" spans="1:7">
      <c r="A2" s="68" t="s">
        <v>340</v>
      </c>
      <c r="B2" s="57" t="s">
        <v>977</v>
      </c>
      <c r="G2" s="57" t="s">
        <v>977</v>
      </c>
    </row>
    <row r="3" spans="1:7">
      <c r="A3" s="68"/>
      <c r="B3" s="57"/>
    </row>
    <row r="4" spans="1:7">
      <c r="B4" s="910" t="s">
        <v>341</v>
      </c>
      <c r="C4" s="612" t="s">
        <v>1081</v>
      </c>
      <c r="D4" s="612" t="s">
        <v>1082</v>
      </c>
      <c r="E4" s="908"/>
    </row>
    <row r="5" spans="1:7">
      <c r="A5" s="609">
        <v>0</v>
      </c>
      <c r="B5" s="842">
        <v>37622</v>
      </c>
      <c r="C5" s="613">
        <v>-0.43183370660553028</v>
      </c>
      <c r="D5" s="613"/>
      <c r="E5" s="909"/>
      <c r="F5" s="246">
        <v>0</v>
      </c>
    </row>
    <row r="6" spans="1:7">
      <c r="A6" s="609">
        <v>0</v>
      </c>
      <c r="B6" s="842">
        <v>37653</v>
      </c>
      <c r="C6" s="613">
        <v>-0.5645948564536527</v>
      </c>
      <c r="D6" s="613"/>
      <c r="E6" s="909"/>
      <c r="F6" s="246">
        <v>0</v>
      </c>
    </row>
    <row r="7" spans="1:7">
      <c r="A7" s="609">
        <v>0</v>
      </c>
      <c r="B7" s="842">
        <v>37681</v>
      </c>
      <c r="C7" s="613">
        <v>-0.63411494189560746</v>
      </c>
      <c r="D7" s="613"/>
      <c r="E7" s="909"/>
      <c r="F7" s="246">
        <v>0</v>
      </c>
    </row>
    <row r="8" spans="1:7">
      <c r="A8" s="609">
        <v>0</v>
      </c>
      <c r="B8" s="842">
        <v>37712</v>
      </c>
      <c r="C8" s="613">
        <v>-0.5694369928940558</v>
      </c>
      <c r="D8" s="613"/>
      <c r="E8" s="909"/>
      <c r="F8" s="246">
        <v>0</v>
      </c>
    </row>
    <row r="9" spans="1:7">
      <c r="A9" s="609">
        <v>0</v>
      </c>
      <c r="B9" s="842">
        <v>37742</v>
      </c>
      <c r="C9" s="613">
        <v>-0.7445089096190648</v>
      </c>
      <c r="D9" s="613"/>
      <c r="E9" s="909"/>
      <c r="F9" s="246">
        <v>0</v>
      </c>
    </row>
    <row r="10" spans="1:7">
      <c r="A10" s="609">
        <v>0</v>
      </c>
      <c r="B10" s="842">
        <v>37773</v>
      </c>
      <c r="C10" s="613">
        <v>-0.52555878287617652</v>
      </c>
      <c r="D10" s="613"/>
      <c r="E10" s="909"/>
      <c r="F10" s="246">
        <v>0</v>
      </c>
    </row>
    <row r="11" spans="1:7">
      <c r="A11" s="609">
        <v>0</v>
      </c>
      <c r="B11" s="842">
        <v>37803</v>
      </c>
      <c r="C11" s="613">
        <v>-0.21884270420902688</v>
      </c>
      <c r="D11" s="613"/>
      <c r="E11" s="909"/>
      <c r="F11" s="246">
        <v>0</v>
      </c>
    </row>
    <row r="12" spans="1:7">
      <c r="A12" s="609">
        <v>0</v>
      </c>
      <c r="B12" s="842">
        <v>37834</v>
      </c>
      <c r="C12" s="613">
        <v>4.7585801353931999E-2</v>
      </c>
      <c r="D12" s="613"/>
      <c r="E12" s="909"/>
      <c r="F12" s="246">
        <v>0</v>
      </c>
    </row>
    <row r="13" spans="1:7">
      <c r="A13" s="609">
        <v>0</v>
      </c>
      <c r="B13" s="842">
        <v>37865</v>
      </c>
      <c r="C13" s="613">
        <v>9.9747768866250988E-2</v>
      </c>
      <c r="D13" s="613"/>
      <c r="E13" s="909"/>
      <c r="F13" s="246">
        <v>0</v>
      </c>
    </row>
    <row r="14" spans="1:7">
      <c r="A14" s="609">
        <v>0</v>
      </c>
      <c r="B14" s="842">
        <v>37895</v>
      </c>
      <c r="C14" s="613">
        <v>4.0605704966776526E-2</v>
      </c>
      <c r="D14" s="613"/>
      <c r="E14" s="909"/>
      <c r="F14" s="246">
        <v>0</v>
      </c>
    </row>
    <row r="15" spans="1:7">
      <c r="A15" s="609">
        <v>0</v>
      </c>
      <c r="B15" s="842">
        <v>37926</v>
      </c>
      <c r="C15" s="613">
        <v>-5.2825731270797933E-2</v>
      </c>
      <c r="D15" s="613"/>
      <c r="E15" s="909"/>
      <c r="F15" s="246">
        <v>0</v>
      </c>
    </row>
    <row r="16" spans="1:7">
      <c r="A16" s="609">
        <v>0</v>
      </c>
      <c r="B16" s="842">
        <v>37956</v>
      </c>
      <c r="C16" s="613">
        <v>-9.7729544058006254E-2</v>
      </c>
      <c r="D16" s="613"/>
      <c r="E16" s="909"/>
      <c r="F16" s="246">
        <v>0</v>
      </c>
    </row>
    <row r="17" spans="1:14">
      <c r="A17" s="609">
        <v>0</v>
      </c>
      <c r="B17" s="843">
        <v>37987</v>
      </c>
      <c r="C17" s="613">
        <v>-6.2550845187129139E-2</v>
      </c>
      <c r="D17" s="613"/>
      <c r="E17" s="909"/>
      <c r="F17" s="246">
        <v>0</v>
      </c>
    </row>
    <row r="18" spans="1:14">
      <c r="A18" s="609">
        <v>0</v>
      </c>
      <c r="B18" s="842">
        <v>38018</v>
      </c>
      <c r="C18" s="613">
        <v>-6.824450202673206E-2</v>
      </c>
      <c r="D18" s="613"/>
      <c r="E18" s="909"/>
      <c r="F18" s="246">
        <v>0</v>
      </c>
    </row>
    <row r="19" spans="1:14">
      <c r="A19" s="609">
        <v>0</v>
      </c>
      <c r="B19" s="842">
        <v>38047</v>
      </c>
      <c r="C19" s="613">
        <v>-6.6609473138718733E-2</v>
      </c>
      <c r="D19" s="613"/>
      <c r="E19" s="909"/>
      <c r="F19" s="246">
        <v>0</v>
      </c>
    </row>
    <row r="20" spans="1:14">
      <c r="A20" s="609">
        <v>0</v>
      </c>
      <c r="B20" s="842">
        <v>38078</v>
      </c>
      <c r="C20" s="613">
        <v>-4.4408332455851185E-2</v>
      </c>
      <c r="D20" s="613">
        <v>-0.43888153205655744</v>
      </c>
      <c r="E20" s="909"/>
      <c r="F20" s="246">
        <v>0</v>
      </c>
    </row>
    <row r="21" spans="1:14">
      <c r="A21" s="609">
        <v>0</v>
      </c>
      <c r="B21" s="842">
        <v>38108</v>
      </c>
      <c r="C21" s="613">
        <v>-0.14196104320146574</v>
      </c>
      <c r="D21" s="613">
        <v>-0.42631800510862961</v>
      </c>
      <c r="E21" s="909"/>
      <c r="F21" s="246">
        <v>0</v>
      </c>
    </row>
    <row r="22" spans="1:14" ht="12.75" customHeight="1">
      <c r="A22" s="609">
        <v>0</v>
      </c>
      <c r="B22" s="842">
        <v>38139</v>
      </c>
      <c r="C22" s="613">
        <v>-0.14567055640713042</v>
      </c>
      <c r="D22" s="613">
        <v>-0.43282477250144813</v>
      </c>
      <c r="E22" s="909"/>
      <c r="F22" s="246">
        <v>0</v>
      </c>
      <c r="G22" s="921" t="s">
        <v>348</v>
      </c>
      <c r="H22" s="921"/>
      <c r="I22" s="921"/>
      <c r="J22" s="921"/>
      <c r="K22" s="921"/>
      <c r="L22" s="921"/>
      <c r="M22" s="921"/>
    </row>
    <row r="23" spans="1:14">
      <c r="A23" s="609">
        <v>0</v>
      </c>
      <c r="B23" s="842">
        <v>38169</v>
      </c>
      <c r="C23" s="613">
        <v>-0.27043770158773084</v>
      </c>
      <c r="D23" s="613">
        <v>-0.48512272347711866</v>
      </c>
      <c r="E23" s="909"/>
      <c r="F23" s="246">
        <v>0</v>
      </c>
      <c r="G23" s="921"/>
      <c r="H23" s="921"/>
      <c r="I23" s="921"/>
      <c r="J23" s="921"/>
      <c r="K23" s="921"/>
      <c r="L23" s="921"/>
      <c r="M23" s="921"/>
    </row>
    <row r="24" spans="1:14">
      <c r="A24" s="609">
        <v>0</v>
      </c>
      <c r="B24" s="842">
        <v>38200</v>
      </c>
      <c r="C24" s="613">
        <v>-0.50822522273294934</v>
      </c>
      <c r="D24" s="613">
        <v>-0.49319015946800648</v>
      </c>
      <c r="E24" s="909"/>
      <c r="F24" s="246">
        <v>0</v>
      </c>
      <c r="G24" s="921"/>
      <c r="H24" s="921"/>
      <c r="I24" s="921"/>
      <c r="J24" s="921"/>
      <c r="K24" s="921"/>
      <c r="L24" s="921"/>
      <c r="M24" s="921"/>
    </row>
    <row r="25" spans="1:14" ht="12.75" customHeight="1">
      <c r="A25" s="609">
        <v>0</v>
      </c>
      <c r="B25" s="842">
        <v>38231</v>
      </c>
      <c r="C25" s="613">
        <v>-0.39613479772975352</v>
      </c>
      <c r="D25" s="613">
        <v>-0.42817456810129556</v>
      </c>
      <c r="E25" s="909"/>
      <c r="F25" s="246">
        <v>0</v>
      </c>
      <c r="G25" s="64" t="s">
        <v>342</v>
      </c>
    </row>
    <row r="26" spans="1:14">
      <c r="A26" s="609">
        <v>0</v>
      </c>
      <c r="B26" s="842">
        <v>38261</v>
      </c>
      <c r="C26" s="613">
        <v>-0.26393895731578071</v>
      </c>
      <c r="D26" s="613">
        <v>-0.34581758609321184</v>
      </c>
      <c r="E26" s="909"/>
      <c r="F26" s="246">
        <v>0</v>
      </c>
    </row>
    <row r="27" spans="1:14">
      <c r="A27" s="609">
        <v>0</v>
      </c>
      <c r="B27" s="842">
        <v>38292</v>
      </c>
      <c r="C27" s="613">
        <v>-3.502606060493408E-2</v>
      </c>
      <c r="D27" s="613">
        <v>-0.24958416916634371</v>
      </c>
      <c r="E27" s="909"/>
      <c r="F27" s="246">
        <v>0</v>
      </c>
      <c r="G27" s="703" t="s">
        <v>775</v>
      </c>
    </row>
    <row r="28" spans="1:14">
      <c r="A28" s="609">
        <v>0</v>
      </c>
      <c r="B28" s="842">
        <v>38322</v>
      </c>
      <c r="C28" s="613">
        <v>0.16038478775781895</v>
      </c>
      <c r="D28" s="613">
        <v>-0.1603954289277878</v>
      </c>
      <c r="E28" s="909"/>
      <c r="F28" s="246">
        <v>0</v>
      </c>
      <c r="I28" s="249"/>
      <c r="J28" s="249"/>
      <c r="K28" s="249"/>
      <c r="L28" s="249"/>
      <c r="M28" s="249"/>
      <c r="N28" s="249"/>
    </row>
    <row r="29" spans="1:14">
      <c r="A29" s="609">
        <v>0</v>
      </c>
      <c r="B29" s="842">
        <v>38353</v>
      </c>
      <c r="C29" s="613">
        <v>0.32842359408336258</v>
      </c>
      <c r="D29" s="613">
        <v>-6.3384027636630258E-2</v>
      </c>
      <c r="E29" s="909"/>
      <c r="F29" s="246">
        <v>0</v>
      </c>
      <c r="H29" s="249"/>
      <c r="I29" s="249"/>
      <c r="J29" s="249"/>
      <c r="K29" s="249"/>
      <c r="L29" s="249"/>
      <c r="M29" s="249"/>
      <c r="N29" s="249"/>
    </row>
    <row r="30" spans="1:14">
      <c r="A30" s="609">
        <v>0</v>
      </c>
      <c r="B30" s="842">
        <v>38384</v>
      </c>
      <c r="C30" s="613">
        <v>0.43129314316961476</v>
      </c>
      <c r="D30" s="613">
        <v>3.9652360746119636E-2</v>
      </c>
      <c r="E30" s="909"/>
      <c r="F30" s="246">
        <v>0</v>
      </c>
    </row>
    <row r="31" spans="1:14">
      <c r="A31" s="609">
        <v>0</v>
      </c>
      <c r="B31" s="842">
        <v>38412</v>
      </c>
      <c r="C31" s="613">
        <v>0.5061704822862968</v>
      </c>
      <c r="D31" s="613">
        <v>0.10236771076843121</v>
      </c>
      <c r="E31" s="909"/>
      <c r="F31" s="246">
        <v>0</v>
      </c>
    </row>
    <row r="32" spans="1:14">
      <c r="A32" s="609">
        <v>0</v>
      </c>
      <c r="B32" s="842">
        <v>38443</v>
      </c>
      <c r="C32" s="613">
        <v>0.4659021733477236</v>
      </c>
      <c r="D32" s="613">
        <v>0.24978593844854027</v>
      </c>
      <c r="E32" s="909"/>
      <c r="F32" s="246">
        <v>0</v>
      </c>
    </row>
    <row r="33" spans="1:6">
      <c r="A33" s="609">
        <v>0</v>
      </c>
      <c r="B33" s="842">
        <v>38473</v>
      </c>
      <c r="C33" s="613">
        <v>0.39509007439124233</v>
      </c>
      <c r="D33" s="613">
        <v>0.42981313129343524</v>
      </c>
      <c r="E33" s="909"/>
      <c r="F33" s="246">
        <v>0</v>
      </c>
    </row>
    <row r="34" spans="1:6">
      <c r="A34" s="609">
        <v>0</v>
      </c>
      <c r="B34" s="842">
        <v>38504</v>
      </c>
      <c r="C34" s="613">
        <v>0.13582024098427306</v>
      </c>
      <c r="D34" s="613">
        <v>0.59592898237744318</v>
      </c>
      <c r="E34" s="909"/>
      <c r="F34" s="246">
        <v>0</v>
      </c>
    </row>
    <row r="35" spans="1:6">
      <c r="A35" s="609">
        <v>0</v>
      </c>
      <c r="B35" s="842">
        <v>38534</v>
      </c>
      <c r="C35" s="613">
        <v>-0.11661862926073571</v>
      </c>
      <c r="D35" s="613">
        <v>0.70875707632399187</v>
      </c>
      <c r="E35" s="909"/>
      <c r="F35" s="246">
        <v>0</v>
      </c>
    </row>
    <row r="36" spans="1:6">
      <c r="A36" s="609">
        <v>0</v>
      </c>
      <c r="B36" s="842">
        <v>38565</v>
      </c>
      <c r="C36" s="613">
        <v>-0.2065087503094605</v>
      </c>
      <c r="D36" s="613">
        <v>0.85569590673815921</v>
      </c>
      <c r="E36" s="909"/>
      <c r="F36" s="246">
        <v>0</v>
      </c>
    </row>
    <row r="37" spans="1:6">
      <c r="A37" s="609">
        <v>0</v>
      </c>
      <c r="B37" s="842">
        <v>38596</v>
      </c>
      <c r="C37" s="613">
        <v>-0.24070730303292032</v>
      </c>
      <c r="D37" s="613">
        <v>0.96434603286231624</v>
      </c>
      <c r="E37" s="909"/>
      <c r="F37" s="246">
        <v>0</v>
      </c>
    </row>
    <row r="38" spans="1:6">
      <c r="A38" s="609">
        <v>0</v>
      </c>
      <c r="B38" s="842">
        <v>38626</v>
      </c>
      <c r="C38" s="613">
        <v>-0.11293033356989564</v>
      </c>
      <c r="D38" s="613">
        <v>1.0737157062897866</v>
      </c>
      <c r="E38" s="909"/>
      <c r="F38" s="246">
        <v>0</v>
      </c>
    </row>
    <row r="39" spans="1:6">
      <c r="A39" s="609">
        <v>0</v>
      </c>
      <c r="B39" s="842">
        <v>38657</v>
      </c>
      <c r="C39" s="613">
        <v>-0.1692048784940676</v>
      </c>
      <c r="D39" s="613">
        <v>1.2006012555104104</v>
      </c>
      <c r="E39" s="909"/>
      <c r="F39" s="246">
        <v>0</v>
      </c>
    </row>
    <row r="40" spans="1:6">
      <c r="A40" s="609">
        <v>0</v>
      </c>
      <c r="B40" s="842">
        <v>38687</v>
      </c>
      <c r="C40" s="613">
        <v>-0.35862791610571892</v>
      </c>
      <c r="D40" s="613">
        <v>1.0885175227400565</v>
      </c>
      <c r="E40" s="909"/>
      <c r="F40" s="246">
        <v>0</v>
      </c>
    </row>
    <row r="41" spans="1:6">
      <c r="A41" s="609">
        <v>0</v>
      </c>
      <c r="B41" s="842">
        <v>38718</v>
      </c>
      <c r="C41" s="613">
        <v>-0.57788474222602781</v>
      </c>
      <c r="D41" s="613">
        <v>0.93395258670286352</v>
      </c>
      <c r="E41" s="909"/>
      <c r="F41" s="246">
        <v>0</v>
      </c>
    </row>
    <row r="42" spans="1:6">
      <c r="A42" s="609">
        <v>0</v>
      </c>
      <c r="B42" s="842">
        <v>38749</v>
      </c>
      <c r="C42" s="613">
        <v>-0.79292186066982906</v>
      </c>
      <c r="D42" s="613">
        <v>0.76603279181496198</v>
      </c>
      <c r="E42" s="909"/>
      <c r="F42" s="246">
        <v>0</v>
      </c>
    </row>
    <row r="43" spans="1:6">
      <c r="A43" s="609">
        <v>0</v>
      </c>
      <c r="B43" s="842">
        <v>38777</v>
      </c>
      <c r="C43" s="613">
        <v>-0.9288745333984133</v>
      </c>
      <c r="D43" s="613">
        <v>0.43002529136452194</v>
      </c>
      <c r="E43" s="909"/>
      <c r="F43" s="246">
        <v>0</v>
      </c>
    </row>
    <row r="44" spans="1:6">
      <c r="A44" s="609">
        <v>0</v>
      </c>
      <c r="B44" s="842">
        <v>38808</v>
      </c>
      <c r="C44" s="613">
        <v>-0.96683840928848153</v>
      </c>
      <c r="D44" s="613">
        <v>0.16922059919898322</v>
      </c>
      <c r="E44" s="909"/>
      <c r="F44" s="246">
        <v>0</v>
      </c>
    </row>
    <row r="45" spans="1:6">
      <c r="A45" s="609">
        <v>0</v>
      </c>
      <c r="B45" s="842">
        <v>38838</v>
      </c>
      <c r="C45" s="613">
        <v>-0.90413626887887311</v>
      </c>
      <c r="D45" s="613">
        <v>-3.6195590346345251E-2</v>
      </c>
      <c r="E45" s="909"/>
      <c r="F45" s="246">
        <v>0</v>
      </c>
    </row>
    <row r="46" spans="1:6">
      <c r="A46" s="609">
        <v>0</v>
      </c>
      <c r="B46" s="842">
        <v>38869</v>
      </c>
      <c r="C46" s="613">
        <v>-0.71097587296950027</v>
      </c>
      <c r="D46" s="613">
        <v>-0.105036850174184</v>
      </c>
      <c r="E46" s="909"/>
      <c r="F46" s="246">
        <v>0</v>
      </c>
    </row>
    <row r="47" spans="1:6">
      <c r="A47" s="609">
        <v>0</v>
      </c>
      <c r="B47" s="842">
        <v>38899</v>
      </c>
      <c r="C47" s="613">
        <v>-0.55485086878297329</v>
      </c>
      <c r="D47" s="613">
        <v>-6.3377196000555983E-2</v>
      </c>
      <c r="E47" s="909"/>
      <c r="F47" s="246">
        <v>0</v>
      </c>
    </row>
    <row r="48" spans="1:6">
      <c r="A48" s="609">
        <v>0</v>
      </c>
      <c r="B48" s="842">
        <v>38930</v>
      </c>
      <c r="C48" s="613">
        <v>-0.34135319646299894</v>
      </c>
      <c r="D48" s="613">
        <v>-4.8904870687432817E-3</v>
      </c>
      <c r="E48" s="909"/>
      <c r="F48" s="246">
        <v>0</v>
      </c>
    </row>
    <row r="49" spans="1:6">
      <c r="A49" s="609">
        <v>0</v>
      </c>
      <c r="B49" s="842">
        <v>38961</v>
      </c>
      <c r="C49" s="613">
        <v>-9.8412149223418788E-2</v>
      </c>
      <c r="D49" s="613">
        <v>2.6601015954889208E-2</v>
      </c>
      <c r="E49" s="909"/>
      <c r="F49" s="246">
        <v>0</v>
      </c>
    </row>
    <row r="50" spans="1:6">
      <c r="A50" s="609">
        <v>0</v>
      </c>
      <c r="B50" s="842">
        <v>38991</v>
      </c>
      <c r="C50" s="613">
        <v>0.21182102853712875</v>
      </c>
      <c r="D50" s="613">
        <v>5.1926542732966485E-2</v>
      </c>
      <c r="E50" s="909"/>
      <c r="F50" s="246">
        <v>0</v>
      </c>
    </row>
    <row r="51" spans="1:6">
      <c r="A51" s="609">
        <v>0</v>
      </c>
      <c r="B51" s="842">
        <v>39022</v>
      </c>
      <c r="C51" s="613">
        <v>0.40191605779503559</v>
      </c>
      <c r="D51" s="613">
        <v>0.10517529562448456</v>
      </c>
      <c r="E51" s="909"/>
      <c r="F51" s="246">
        <v>0</v>
      </c>
    </row>
    <row r="52" spans="1:6">
      <c r="A52" s="609">
        <v>0</v>
      </c>
      <c r="B52" s="842">
        <v>39052</v>
      </c>
      <c r="C52" s="613">
        <v>0.45081643720004111</v>
      </c>
      <c r="D52" s="613">
        <v>0.16161103041852393</v>
      </c>
      <c r="E52" s="909"/>
      <c r="F52" s="246">
        <v>0</v>
      </c>
    </row>
    <row r="53" spans="1:6">
      <c r="A53" s="609">
        <v>0</v>
      </c>
      <c r="B53" s="842">
        <v>39083</v>
      </c>
      <c r="C53" s="613">
        <v>0.66347615760132495</v>
      </c>
      <c r="D53" s="613">
        <v>0.18147457747135382</v>
      </c>
      <c r="E53" s="909"/>
      <c r="F53" s="246">
        <v>0</v>
      </c>
    </row>
    <row r="54" spans="1:6">
      <c r="A54" s="609">
        <v>0</v>
      </c>
      <c r="B54" s="842">
        <v>39114</v>
      </c>
      <c r="C54" s="613">
        <v>0.98972850538651713</v>
      </c>
      <c r="D54" s="613">
        <v>0.32570691532883189</v>
      </c>
      <c r="E54" s="909"/>
      <c r="F54" s="246">
        <v>0</v>
      </c>
    </row>
    <row r="55" spans="1:6">
      <c r="A55" s="609">
        <v>0</v>
      </c>
      <c r="B55" s="842">
        <v>39142</v>
      </c>
      <c r="C55" s="613">
        <v>1.4038066077387772</v>
      </c>
      <c r="D55" s="613">
        <v>0.63123192223629232</v>
      </c>
      <c r="E55" s="909"/>
      <c r="F55" s="246">
        <v>0</v>
      </c>
    </row>
    <row r="56" spans="1:6">
      <c r="A56" s="609">
        <v>0</v>
      </c>
      <c r="B56" s="842">
        <v>39173</v>
      </c>
      <c r="C56" s="613">
        <v>1.9885145458689899</v>
      </c>
      <c r="D56" s="613">
        <v>0.86608024595848809</v>
      </c>
      <c r="E56" s="909"/>
      <c r="F56" s="246">
        <v>0</v>
      </c>
    </row>
    <row r="57" spans="1:6">
      <c r="A57" s="609">
        <v>0</v>
      </c>
      <c r="B57" s="842">
        <v>39203</v>
      </c>
      <c r="C57" s="613">
        <v>2.5020883942786085</v>
      </c>
      <c r="D57" s="613">
        <v>1.0288461390550041</v>
      </c>
      <c r="E57" s="909"/>
      <c r="F57" s="246">
        <v>0</v>
      </c>
    </row>
    <row r="58" spans="1:6">
      <c r="A58" s="609">
        <v>0</v>
      </c>
      <c r="B58" s="842">
        <v>39234</v>
      </c>
      <c r="C58" s="613">
        <v>2.7915841509860408</v>
      </c>
      <c r="D58" s="613">
        <v>1.0210021983974764</v>
      </c>
      <c r="E58" s="909"/>
      <c r="F58" s="246">
        <v>0</v>
      </c>
    </row>
    <row r="59" spans="1:6">
      <c r="A59" s="609">
        <v>0</v>
      </c>
      <c r="B59" s="842">
        <v>39264</v>
      </c>
      <c r="C59" s="613">
        <v>3.0307719251599536</v>
      </c>
      <c r="D59" s="613">
        <v>0.93403323126292004</v>
      </c>
      <c r="E59" s="909"/>
      <c r="F59" s="246">
        <v>0</v>
      </c>
    </row>
    <row r="60" spans="1:6">
      <c r="A60" s="609">
        <v>0</v>
      </c>
      <c r="B60" s="842">
        <v>39295</v>
      </c>
      <c r="C60" s="613">
        <v>3.2625631510766024</v>
      </c>
      <c r="D60" s="613">
        <v>0.78775901972691953</v>
      </c>
      <c r="E60" s="909"/>
      <c r="F60" s="246">
        <v>0</v>
      </c>
    </row>
    <row r="61" spans="1:6">
      <c r="A61" s="609">
        <v>0</v>
      </c>
      <c r="B61" s="842">
        <v>39326</v>
      </c>
      <c r="C61" s="613">
        <v>3.1041193926591393</v>
      </c>
      <c r="D61" s="613">
        <v>0.68596063882462277</v>
      </c>
      <c r="E61" s="909"/>
      <c r="F61" s="246">
        <v>0</v>
      </c>
    </row>
    <row r="62" spans="1:6">
      <c r="A62" s="609">
        <v>0</v>
      </c>
      <c r="B62" s="842">
        <v>39356</v>
      </c>
      <c r="C62" s="613">
        <v>2.8952899635500216</v>
      </c>
      <c r="D62" s="613">
        <v>0.55035875273226398</v>
      </c>
      <c r="E62" s="909"/>
      <c r="F62" s="246">
        <v>0</v>
      </c>
    </row>
    <row r="63" spans="1:6">
      <c r="A63" s="609">
        <v>0</v>
      </c>
      <c r="B63" s="842">
        <v>39387</v>
      </c>
      <c r="C63" s="613">
        <v>2.4857500842514888</v>
      </c>
      <c r="D63" s="613">
        <v>0.42467544725462791</v>
      </c>
      <c r="E63" s="909"/>
      <c r="F63" s="246">
        <v>0</v>
      </c>
    </row>
    <row r="64" spans="1:6">
      <c r="A64" s="609">
        <v>0</v>
      </c>
      <c r="B64" s="842">
        <v>39417</v>
      </c>
      <c r="C64" s="613">
        <v>2.0875935794720752</v>
      </c>
      <c r="D64" s="613">
        <v>0.269644624803906</v>
      </c>
      <c r="E64" s="909"/>
      <c r="F64" s="246">
        <v>0</v>
      </c>
    </row>
    <row r="65" spans="1:6">
      <c r="A65" s="609">
        <v>0</v>
      </c>
      <c r="B65" s="842">
        <v>39448</v>
      </c>
      <c r="C65" s="613">
        <v>1.691606288525213</v>
      </c>
      <c r="D65" s="613">
        <v>7.2814760561838499E-2</v>
      </c>
      <c r="E65" s="909"/>
      <c r="F65" s="246">
        <v>0</v>
      </c>
    </row>
    <row r="66" spans="1:6">
      <c r="A66" s="609">
        <v>0</v>
      </c>
      <c r="B66" s="842">
        <v>39479</v>
      </c>
      <c r="C66" s="613">
        <v>1.3619310088833601</v>
      </c>
      <c r="D66" s="613">
        <v>-0.11738722678413192</v>
      </c>
      <c r="E66" s="909"/>
      <c r="F66" s="246">
        <v>0</v>
      </c>
    </row>
    <row r="67" spans="1:6">
      <c r="A67" s="609">
        <v>0</v>
      </c>
      <c r="B67" s="842">
        <v>39508</v>
      </c>
      <c r="C67" s="613">
        <v>0.96179575535559703</v>
      </c>
      <c r="D67" s="613">
        <v>-0.44242327958933952</v>
      </c>
      <c r="E67" s="909"/>
      <c r="F67" s="246">
        <v>0</v>
      </c>
    </row>
    <row r="68" spans="1:6">
      <c r="A68" s="609">
        <v>0</v>
      </c>
      <c r="B68" s="842">
        <v>39539</v>
      </c>
      <c r="C68" s="613">
        <v>0.53497430847951088</v>
      </c>
      <c r="D68" s="613">
        <v>-0.67775286003003632</v>
      </c>
      <c r="E68" s="909"/>
      <c r="F68" s="246">
        <v>0</v>
      </c>
    </row>
    <row r="69" spans="1:6">
      <c r="A69" s="609">
        <v>0</v>
      </c>
      <c r="B69" s="842">
        <v>39569</v>
      </c>
      <c r="C69" s="613">
        <v>8.875505458953277E-2</v>
      </c>
      <c r="D69" s="613">
        <v>-0.86606649420306425</v>
      </c>
      <c r="E69" s="909"/>
      <c r="F69" s="246">
        <v>0</v>
      </c>
    </row>
    <row r="70" spans="1:6">
      <c r="A70" s="609">
        <v>0</v>
      </c>
      <c r="B70" s="842">
        <v>39600</v>
      </c>
      <c r="C70" s="613">
        <v>-0.27622021219812465</v>
      </c>
      <c r="D70" s="613">
        <v>-0.9747486818512946</v>
      </c>
      <c r="E70" s="909"/>
      <c r="F70" s="246">
        <v>0</v>
      </c>
    </row>
    <row r="71" spans="1:6">
      <c r="A71" s="609">
        <v>0</v>
      </c>
      <c r="B71" s="842">
        <v>39630</v>
      </c>
      <c r="C71" s="613">
        <v>-0.72029545659372218</v>
      </c>
      <c r="D71" s="613">
        <v>-1.0246383522072298</v>
      </c>
      <c r="E71" s="909"/>
      <c r="F71" s="246">
        <v>0</v>
      </c>
    </row>
    <row r="72" spans="1:6">
      <c r="A72" s="609">
        <v>0</v>
      </c>
      <c r="B72" s="842">
        <v>39661</v>
      </c>
      <c r="C72" s="613">
        <v>-1.1050147825851571</v>
      </c>
      <c r="D72" s="613">
        <v>-0.97347104714698984</v>
      </c>
      <c r="E72" s="909"/>
      <c r="F72" s="246">
        <v>0</v>
      </c>
    </row>
    <row r="73" spans="1:6">
      <c r="A73" s="609">
        <v>0</v>
      </c>
      <c r="B73" s="842">
        <v>39692</v>
      </c>
      <c r="C73" s="613">
        <v>-1.3904550643492115</v>
      </c>
      <c r="D73" s="613">
        <v>-0.96957624014613664</v>
      </c>
      <c r="E73" s="909"/>
      <c r="F73" s="246">
        <v>0</v>
      </c>
    </row>
    <row r="74" spans="1:6">
      <c r="A74" s="609">
        <v>0</v>
      </c>
      <c r="B74" s="842">
        <v>39722</v>
      </c>
      <c r="C74" s="613">
        <v>-1.5182966114446939</v>
      </c>
      <c r="D74" s="613">
        <v>-1.0562651859618255</v>
      </c>
      <c r="E74" s="909"/>
      <c r="F74" s="246">
        <v>0</v>
      </c>
    </row>
    <row r="75" spans="1:6">
      <c r="A75" s="609">
        <v>0</v>
      </c>
      <c r="B75" s="842">
        <v>39753</v>
      </c>
      <c r="C75" s="613">
        <v>-1.5386580510074455</v>
      </c>
      <c r="D75" s="613">
        <v>-1.0488867572093021</v>
      </c>
      <c r="E75" s="909"/>
      <c r="F75" s="246">
        <v>0</v>
      </c>
    </row>
    <row r="76" spans="1:6">
      <c r="A76" s="609">
        <v>0</v>
      </c>
      <c r="B76" s="842">
        <v>39783</v>
      </c>
      <c r="C76" s="613">
        <v>-1.28040541011947</v>
      </c>
      <c r="D76" s="613">
        <v>-0.74847256617162472</v>
      </c>
      <c r="E76" s="909"/>
      <c r="F76" s="246">
        <v>0</v>
      </c>
    </row>
    <row r="77" spans="1:6">
      <c r="A77" s="609">
        <v>0</v>
      </c>
      <c r="B77" s="842">
        <v>39814</v>
      </c>
      <c r="C77" s="613">
        <v>-1.1352538027246686</v>
      </c>
      <c r="D77" s="613">
        <v>-0.59993079793663651</v>
      </c>
      <c r="E77" s="909"/>
      <c r="F77" s="246">
        <v>0</v>
      </c>
    </row>
    <row r="78" spans="1:6">
      <c r="A78" s="609">
        <v>0</v>
      </c>
      <c r="B78" s="842">
        <v>39845</v>
      </c>
      <c r="C78" s="613">
        <v>-1.1331289867444068</v>
      </c>
      <c r="D78" s="613">
        <v>-0.57014632966723766</v>
      </c>
      <c r="E78" s="909"/>
      <c r="F78" s="246">
        <v>0</v>
      </c>
    </row>
    <row r="79" spans="1:6">
      <c r="A79" s="609">
        <v>0</v>
      </c>
      <c r="B79" s="842">
        <v>39873</v>
      </c>
      <c r="C79" s="613">
        <v>-1.1395038546847001</v>
      </c>
      <c r="D79" s="613">
        <v>-0.5830520211164758</v>
      </c>
      <c r="E79" s="909"/>
      <c r="F79" s="246">
        <v>0</v>
      </c>
    </row>
    <row r="80" spans="1:6">
      <c r="A80" s="609">
        <v>0</v>
      </c>
      <c r="B80" s="842">
        <v>39904</v>
      </c>
      <c r="C80" s="613">
        <v>-1.2392706152832675</v>
      </c>
      <c r="D80" s="613">
        <v>-0.63789288342610762</v>
      </c>
      <c r="E80" s="909"/>
      <c r="F80" s="246">
        <v>0</v>
      </c>
    </row>
    <row r="81" spans="1:6">
      <c r="A81" s="609">
        <v>0</v>
      </c>
      <c r="B81" s="842">
        <v>39934</v>
      </c>
      <c r="C81" s="613">
        <v>-1.4876746086100008</v>
      </c>
      <c r="D81" s="613">
        <v>-0.69845985267579769</v>
      </c>
      <c r="E81" s="909"/>
      <c r="F81" s="246">
        <v>0</v>
      </c>
    </row>
    <row r="82" spans="1:6">
      <c r="A82" s="609">
        <v>0</v>
      </c>
      <c r="B82" s="842">
        <v>39965</v>
      </c>
      <c r="C82" s="613">
        <v>-1.5678007552407538</v>
      </c>
      <c r="D82" s="613">
        <v>-0.798729537868483</v>
      </c>
      <c r="E82" s="909"/>
      <c r="F82" s="246">
        <v>0</v>
      </c>
    </row>
    <row r="83" spans="1:6">
      <c r="A83" s="609">
        <v>0</v>
      </c>
      <c r="B83" s="842">
        <v>39995</v>
      </c>
      <c r="C83" s="613">
        <v>-1.4423763518478134</v>
      </c>
      <c r="D83" s="613">
        <v>-1.0163185458590491</v>
      </c>
      <c r="E83" s="909"/>
      <c r="F83" s="246">
        <v>0</v>
      </c>
    </row>
    <row r="84" spans="1:6">
      <c r="A84" s="609">
        <v>0</v>
      </c>
      <c r="B84" s="842">
        <v>40026</v>
      </c>
      <c r="C84" s="613">
        <v>-1.4229957723738274</v>
      </c>
      <c r="D84" s="613">
        <v>-1.2760058775012866</v>
      </c>
      <c r="E84" s="909"/>
      <c r="F84" s="246">
        <v>0</v>
      </c>
    </row>
    <row r="85" spans="1:6">
      <c r="A85" s="609">
        <v>0</v>
      </c>
      <c r="B85" s="842">
        <v>40057</v>
      </c>
      <c r="C85" s="613">
        <v>-1.3219011309946049</v>
      </c>
      <c r="D85" s="613">
        <v>-1.5352878390972005</v>
      </c>
      <c r="E85" s="909"/>
      <c r="F85" s="246">
        <v>0</v>
      </c>
    </row>
    <row r="86" spans="1:6">
      <c r="A86" s="609">
        <v>0</v>
      </c>
      <c r="B86" s="842">
        <v>40087</v>
      </c>
      <c r="C86" s="613">
        <v>-1.1546406931989195</v>
      </c>
      <c r="D86" s="613">
        <v>-1.7434028494854621</v>
      </c>
      <c r="E86" s="909"/>
      <c r="F86" s="246">
        <v>0</v>
      </c>
    </row>
    <row r="87" spans="1:6">
      <c r="A87" s="609">
        <v>0</v>
      </c>
      <c r="B87" s="842">
        <v>40118</v>
      </c>
      <c r="C87" s="613">
        <v>-0.97370793464948979</v>
      </c>
      <c r="D87" s="613">
        <v>-2.0486028768843072</v>
      </c>
      <c r="E87" s="909"/>
      <c r="F87" s="246">
        <v>0</v>
      </c>
    </row>
    <row r="88" spans="1:6">
      <c r="A88" s="609">
        <v>0</v>
      </c>
      <c r="B88" s="842">
        <v>40148</v>
      </c>
      <c r="C88" s="613">
        <v>-0.81986647958428771</v>
      </c>
      <c r="D88" s="613">
        <v>-2.3254321098806998</v>
      </c>
      <c r="E88" s="909"/>
      <c r="F88" s="246">
        <v>0</v>
      </c>
    </row>
    <row r="89" spans="1:6">
      <c r="A89" s="609">
        <v>0</v>
      </c>
      <c r="B89" s="842">
        <v>40179</v>
      </c>
      <c r="C89" s="613">
        <v>-0.65527686697647602</v>
      </c>
      <c r="D89" s="613">
        <v>-2.5118652777938757</v>
      </c>
      <c r="E89" s="909"/>
      <c r="F89" s="246">
        <v>0</v>
      </c>
    </row>
    <row r="90" spans="1:6">
      <c r="A90" s="609">
        <v>0</v>
      </c>
      <c r="B90" s="842">
        <v>40210</v>
      </c>
      <c r="C90" s="613">
        <v>-0.45160227726155394</v>
      </c>
      <c r="D90" s="613">
        <v>-2.3897839399813439</v>
      </c>
      <c r="E90" s="909"/>
      <c r="F90" s="246">
        <v>0</v>
      </c>
    </row>
    <row r="91" spans="1:6">
      <c r="A91" s="609">
        <v>0</v>
      </c>
      <c r="B91" s="842">
        <v>40238</v>
      </c>
      <c r="C91" s="613">
        <v>-0.41080154221833803</v>
      </c>
      <c r="D91" s="613">
        <v>-2.1973996048381905</v>
      </c>
      <c r="E91" s="909"/>
      <c r="F91" s="246">
        <v>0</v>
      </c>
    </row>
    <row r="92" spans="1:6">
      <c r="A92" s="609">
        <v>0</v>
      </c>
      <c r="B92" s="842">
        <v>40269</v>
      </c>
      <c r="C92" s="613">
        <v>-0.38360610649750776</v>
      </c>
      <c r="D92" s="613">
        <v>-1.7975747518222358</v>
      </c>
      <c r="E92" s="909"/>
      <c r="F92" s="246">
        <v>0</v>
      </c>
    </row>
    <row r="93" spans="1:6">
      <c r="A93" s="609">
        <v>0</v>
      </c>
      <c r="B93" s="842">
        <v>40299</v>
      </c>
      <c r="C93" s="613">
        <v>-0.37939975342453414</v>
      </c>
      <c r="D93" s="613">
        <v>-1.491371626110843</v>
      </c>
      <c r="E93" s="909"/>
      <c r="F93" s="246">
        <v>0</v>
      </c>
    </row>
    <row r="94" spans="1:6">
      <c r="A94" s="609">
        <v>0</v>
      </c>
      <c r="B94" s="842">
        <v>40330</v>
      </c>
      <c r="C94" s="613">
        <v>-0.26155851978661671</v>
      </c>
      <c r="D94" s="613">
        <v>-1.1496467486006108</v>
      </c>
      <c r="E94" s="909"/>
      <c r="F94" s="246">
        <v>0</v>
      </c>
    </row>
    <row r="95" spans="1:6">
      <c r="A95" s="609">
        <v>0</v>
      </c>
      <c r="B95" s="842">
        <v>40360</v>
      </c>
      <c r="C95" s="613">
        <v>-0.16099386907771873</v>
      </c>
      <c r="D95" s="613">
        <v>-0.76208111883619023</v>
      </c>
      <c r="E95" s="909"/>
      <c r="F95" s="246">
        <v>0</v>
      </c>
    </row>
    <row r="96" spans="1:6">
      <c r="A96" s="609">
        <v>0</v>
      </c>
      <c r="B96" s="842">
        <v>40391</v>
      </c>
      <c r="C96" s="613">
        <v>-0.13300245055203633</v>
      </c>
      <c r="D96" s="613">
        <v>-0.34452650714408101</v>
      </c>
      <c r="E96" s="909"/>
      <c r="F96" s="246">
        <v>0</v>
      </c>
    </row>
    <row r="97" spans="1:6">
      <c r="A97" s="609">
        <v>0</v>
      </c>
      <c r="B97" s="842">
        <v>40422</v>
      </c>
      <c r="C97" s="613">
        <v>-3.9223837190025139E-2</v>
      </c>
      <c r="D97" s="613">
        <v>0.22994100173079773</v>
      </c>
      <c r="E97" s="909"/>
      <c r="F97" s="246">
        <v>0</v>
      </c>
    </row>
    <row r="98" spans="1:6">
      <c r="A98" s="609">
        <v>0</v>
      </c>
      <c r="B98" s="842">
        <v>40452</v>
      </c>
      <c r="C98" s="613">
        <v>-7.0508685990882123E-3</v>
      </c>
      <c r="D98" s="613">
        <v>0.77968244813375764</v>
      </c>
      <c r="E98" s="909"/>
      <c r="F98" s="246">
        <v>0</v>
      </c>
    </row>
    <row r="99" spans="1:6">
      <c r="A99" s="609">
        <v>0</v>
      </c>
      <c r="B99" s="842">
        <v>40483</v>
      </c>
      <c r="C99" s="613">
        <v>6.2455563783198373E-2</v>
      </c>
      <c r="D99" s="613">
        <v>1.2479906884821121</v>
      </c>
      <c r="E99" s="909"/>
      <c r="F99" s="246">
        <v>0</v>
      </c>
    </row>
    <row r="100" spans="1:6">
      <c r="A100" s="609">
        <v>0</v>
      </c>
      <c r="B100" s="842">
        <v>40513</v>
      </c>
      <c r="C100" s="613">
        <v>0.16566538386650481</v>
      </c>
      <c r="D100" s="613">
        <v>1.5577171051077607</v>
      </c>
      <c r="E100" s="909"/>
      <c r="F100" s="246">
        <v>0</v>
      </c>
    </row>
    <row r="101" spans="1:6">
      <c r="A101" s="609">
        <v>0</v>
      </c>
      <c r="B101" s="842">
        <v>40544</v>
      </c>
      <c r="C101" s="613">
        <v>0.16038502194699431</v>
      </c>
      <c r="D101" s="613">
        <v>1.7716905008728405</v>
      </c>
      <c r="E101" s="909"/>
      <c r="F101" s="246">
        <v>0</v>
      </c>
    </row>
    <row r="102" spans="1:6">
      <c r="A102" s="609">
        <v>0</v>
      </c>
      <c r="B102" s="842">
        <v>40575</v>
      </c>
      <c r="C102" s="613">
        <v>0.18036809850804966</v>
      </c>
      <c r="D102" s="613">
        <v>1.7744384058450389</v>
      </c>
      <c r="E102" s="909"/>
      <c r="F102" s="246">
        <v>0</v>
      </c>
    </row>
    <row r="103" spans="1:6">
      <c r="A103" s="609">
        <v>0</v>
      </c>
      <c r="B103" s="842">
        <v>40603</v>
      </c>
      <c r="C103" s="613">
        <v>0.22369410111706953</v>
      </c>
      <c r="D103" s="613">
        <v>1.852670243719345</v>
      </c>
      <c r="E103" s="909"/>
      <c r="F103" s="246">
        <v>0</v>
      </c>
    </row>
    <row r="104" spans="1:6">
      <c r="A104" s="609">
        <v>0</v>
      </c>
      <c r="B104" s="842">
        <v>40634</v>
      </c>
      <c r="C104" s="613">
        <v>0.31367529547122824</v>
      </c>
      <c r="D104" s="613">
        <v>1.8967350846381268</v>
      </c>
      <c r="E104" s="909"/>
      <c r="F104" s="246">
        <v>0</v>
      </c>
    </row>
    <row r="105" spans="1:6">
      <c r="A105" s="609">
        <v>0</v>
      </c>
      <c r="B105" s="842">
        <v>40664</v>
      </c>
      <c r="C105" s="613">
        <v>0.35606446069742104</v>
      </c>
      <c r="D105" s="613">
        <v>1.7469195157152142</v>
      </c>
      <c r="E105" s="909"/>
      <c r="F105" s="246">
        <v>0</v>
      </c>
    </row>
    <row r="106" spans="1:6">
      <c r="A106" s="609">
        <v>0</v>
      </c>
      <c r="B106" s="842">
        <v>40695</v>
      </c>
      <c r="C106" s="613">
        <v>0.35356881705584586</v>
      </c>
      <c r="D106" s="613">
        <v>1.6160997166837605</v>
      </c>
      <c r="E106" s="909"/>
      <c r="F106" s="246">
        <v>0</v>
      </c>
    </row>
    <row r="107" spans="1:6">
      <c r="A107" s="609">
        <v>0</v>
      </c>
      <c r="B107" s="842">
        <v>40725</v>
      </c>
      <c r="C107" s="613">
        <v>0.41882383391699002</v>
      </c>
      <c r="D107" s="613">
        <v>1.4736190706287089</v>
      </c>
      <c r="E107" s="909"/>
      <c r="F107" s="246">
        <v>0</v>
      </c>
    </row>
    <row r="108" spans="1:6">
      <c r="A108" s="609">
        <v>0</v>
      </c>
      <c r="B108" s="842">
        <v>40756</v>
      </c>
      <c r="C108" s="613">
        <v>0.42452912696040296</v>
      </c>
      <c r="D108" s="613">
        <v>1.3911658758323195</v>
      </c>
      <c r="E108" s="909"/>
      <c r="F108" s="246">
        <v>0</v>
      </c>
    </row>
    <row r="109" spans="1:6">
      <c r="A109" s="609">
        <v>0</v>
      </c>
      <c r="B109" s="842">
        <v>40787</v>
      </c>
      <c r="C109" s="613">
        <v>0.33327288131683647</v>
      </c>
      <c r="D109" s="613">
        <v>1.3165478350303965</v>
      </c>
      <c r="E109" s="909"/>
      <c r="F109" s="246">
        <v>0</v>
      </c>
    </row>
    <row r="110" spans="1:6">
      <c r="A110" s="609">
        <v>0</v>
      </c>
      <c r="B110" s="842">
        <v>40817</v>
      </c>
      <c r="C110" s="613">
        <v>0.32169073216147415</v>
      </c>
      <c r="D110" s="613">
        <v>1.2416228403619878</v>
      </c>
      <c r="E110" s="909"/>
      <c r="F110" s="246">
        <v>4</v>
      </c>
    </row>
    <row r="111" spans="1:6">
      <c r="A111" s="609">
        <v>0</v>
      </c>
      <c r="B111" s="842">
        <v>40848</v>
      </c>
      <c r="C111" s="613">
        <v>0.10463213649055955</v>
      </c>
      <c r="D111" s="613">
        <v>1.2448751951388932</v>
      </c>
      <c r="E111" s="909"/>
      <c r="F111" s="246">
        <v>4</v>
      </c>
    </row>
    <row r="112" spans="1:6">
      <c r="A112" s="609">
        <v>0</v>
      </c>
      <c r="B112" s="842">
        <v>40878</v>
      </c>
      <c r="C112" s="613">
        <v>-4.3555942632188836E-2</v>
      </c>
      <c r="D112" s="613">
        <v>1.2517155444064549</v>
      </c>
      <c r="E112" s="909"/>
      <c r="F112" s="246">
        <v>4</v>
      </c>
    </row>
    <row r="113" spans="1:6">
      <c r="A113" s="609">
        <v>0</v>
      </c>
      <c r="B113" s="842">
        <v>40909</v>
      </c>
      <c r="C113" s="613">
        <v>-0.16632055587523004</v>
      </c>
      <c r="D113" s="613">
        <v>1.2375914215700647</v>
      </c>
      <c r="E113" s="909"/>
      <c r="F113" s="246">
        <v>4</v>
      </c>
    </row>
    <row r="114" spans="1:6">
      <c r="A114" s="609">
        <v>0</v>
      </c>
      <c r="B114" s="842">
        <v>40940</v>
      </c>
      <c r="C114" s="613">
        <v>-0.18954650959404118</v>
      </c>
      <c r="D114" s="613">
        <v>1.2299351190693286</v>
      </c>
      <c r="E114" s="909"/>
      <c r="F114" s="246">
        <v>4</v>
      </c>
    </row>
    <row r="115" spans="1:6">
      <c r="A115" s="609">
        <v>0</v>
      </c>
      <c r="B115" s="843">
        <v>40969</v>
      </c>
      <c r="C115" s="613">
        <v>-0.21057877706535108</v>
      </c>
      <c r="D115" s="613">
        <v>1.093247925294297</v>
      </c>
      <c r="E115" s="909"/>
      <c r="F115" s="246">
        <v>4</v>
      </c>
    </row>
    <row r="116" spans="1:6">
      <c r="A116" s="609">
        <v>0</v>
      </c>
      <c r="B116" s="843">
        <v>41000</v>
      </c>
      <c r="C116" s="613">
        <v>-6.0594558657284435E-2</v>
      </c>
      <c r="D116" s="613">
        <v>0.99863482085615696</v>
      </c>
      <c r="E116" s="909"/>
      <c r="F116" s="246">
        <v>4</v>
      </c>
    </row>
    <row r="117" spans="1:6">
      <c r="A117" s="609">
        <v>0</v>
      </c>
      <c r="B117" s="842">
        <v>41030</v>
      </c>
      <c r="C117" s="613">
        <v>1.710536065565434E-2</v>
      </c>
      <c r="D117" s="613">
        <v>0.87173891901739109</v>
      </c>
      <c r="E117" s="909"/>
      <c r="F117" s="246">
        <v>4</v>
      </c>
    </row>
    <row r="118" spans="1:6">
      <c r="A118" s="609">
        <v>0</v>
      </c>
      <c r="B118" s="842">
        <v>41061</v>
      </c>
      <c r="C118" s="613">
        <v>9.2076745113566852E-2</v>
      </c>
      <c r="D118" s="613">
        <v>0.74122680574793953</v>
      </c>
      <c r="E118" s="909"/>
      <c r="F118" s="246">
        <v>4</v>
      </c>
    </row>
    <row r="119" spans="1:6">
      <c r="A119" s="609">
        <v>0</v>
      </c>
      <c r="B119" s="842">
        <v>41091</v>
      </c>
      <c r="C119" s="613">
        <v>5.5530188312270252E-2</v>
      </c>
      <c r="D119" s="613">
        <v>0.61461621645969333</v>
      </c>
      <c r="E119" s="909"/>
      <c r="F119" s="246">
        <v>4</v>
      </c>
    </row>
    <row r="120" spans="1:6">
      <c r="A120" s="609">
        <v>0</v>
      </c>
      <c r="B120" s="842">
        <v>41122</v>
      </c>
      <c r="C120" s="613">
        <v>4.1261117825939983E-2</v>
      </c>
      <c r="D120" s="613">
        <v>0.45526667524622477</v>
      </c>
      <c r="E120" s="909"/>
      <c r="F120" s="246">
        <v>4</v>
      </c>
    </row>
    <row r="121" spans="1:6">
      <c r="A121" s="609">
        <v>0</v>
      </c>
      <c r="B121" s="842">
        <v>41153</v>
      </c>
      <c r="C121" s="613">
        <v>-6.4664922532273682E-4</v>
      </c>
      <c r="D121" s="613">
        <v>0.22558190108579063</v>
      </c>
      <c r="E121" s="909"/>
      <c r="F121" s="246">
        <v>4</v>
      </c>
    </row>
    <row r="122" spans="1:6">
      <c r="A122" s="609">
        <v>4</v>
      </c>
      <c r="B122" s="842">
        <v>41183</v>
      </c>
      <c r="C122" s="614"/>
      <c r="D122" s="613">
        <v>-6.8643579249190234E-2</v>
      </c>
      <c r="E122" s="909"/>
      <c r="F122" s="246">
        <v>4</v>
      </c>
    </row>
    <row r="123" spans="1:6">
      <c r="A123" s="609">
        <v>4</v>
      </c>
      <c r="B123" s="842">
        <v>41214</v>
      </c>
      <c r="C123" s="614"/>
      <c r="D123" s="613">
        <v>-0.42329878228652917</v>
      </c>
      <c r="E123" s="909"/>
      <c r="F123" s="246">
        <v>4</v>
      </c>
    </row>
    <row r="124" spans="1:6">
      <c r="A124" s="609">
        <v>4</v>
      </c>
      <c r="B124" s="842">
        <v>41244</v>
      </c>
      <c r="C124" s="614"/>
      <c r="D124" s="613">
        <v>-0.62746478649105653</v>
      </c>
      <c r="E124" s="909"/>
      <c r="F124" s="246">
        <v>4</v>
      </c>
    </row>
    <row r="125" spans="1:6">
      <c r="A125" s="609">
        <v>4</v>
      </c>
      <c r="B125" s="842">
        <v>41275</v>
      </c>
      <c r="C125" s="614"/>
      <c r="D125" s="613">
        <v>-0.79309406542214234</v>
      </c>
      <c r="E125" s="909"/>
    </row>
    <row r="126" spans="1:6">
      <c r="A126" s="609">
        <v>4</v>
      </c>
      <c r="B126" s="842">
        <v>41306</v>
      </c>
      <c r="C126" s="614"/>
      <c r="D126" s="613">
        <v>-0.95652312021923669</v>
      </c>
      <c r="E126" s="909"/>
    </row>
    <row r="127" spans="1:6">
      <c r="A127" s="609">
        <v>4</v>
      </c>
      <c r="B127" s="842">
        <v>41334</v>
      </c>
      <c r="C127" s="613"/>
      <c r="D127" s="613">
        <v>-0.97995896677786953</v>
      </c>
      <c r="E127" s="909"/>
    </row>
    <row r="128" spans="1:6">
      <c r="A128" s="609">
        <v>4</v>
      </c>
      <c r="B128" s="842">
        <v>41365</v>
      </c>
      <c r="C128" s="613"/>
      <c r="D128" s="613">
        <v>-0.99405527691847761</v>
      </c>
      <c r="E128" s="909"/>
    </row>
    <row r="129" spans="1:5">
      <c r="A129" s="609">
        <v>4</v>
      </c>
      <c r="B129" s="842">
        <v>41395</v>
      </c>
      <c r="C129" s="613"/>
      <c r="D129" s="613">
        <v>-0.93978955036796286</v>
      </c>
      <c r="E129" s="909"/>
    </row>
    <row r="130" spans="1:5">
      <c r="A130" s="609">
        <v>4</v>
      </c>
      <c r="B130" s="842">
        <v>41426</v>
      </c>
      <c r="C130" s="613"/>
      <c r="D130" s="613">
        <v>-0.73729528514861942</v>
      </c>
      <c r="E130" s="909"/>
    </row>
    <row r="131" spans="1:5">
      <c r="A131" s="609">
        <v>4</v>
      </c>
      <c r="B131" s="842">
        <v>41456</v>
      </c>
      <c r="C131" s="613"/>
      <c r="D131" s="613">
        <v>-0.59925595733906545</v>
      </c>
      <c r="E131" s="909"/>
    </row>
    <row r="132" spans="1:5">
      <c r="A132" s="609">
        <v>4</v>
      </c>
      <c r="B132" s="842">
        <v>41487</v>
      </c>
      <c r="C132" s="613"/>
      <c r="D132" s="613">
        <v>-0.51727145489887361</v>
      </c>
      <c r="E132" s="909"/>
    </row>
    <row r="133" spans="1:5">
      <c r="A133" s="609">
        <v>4</v>
      </c>
      <c r="B133" s="842">
        <v>41518</v>
      </c>
      <c r="C133" s="613"/>
      <c r="D133" s="613">
        <v>-0.47842389706459487</v>
      </c>
      <c r="E133" s="909"/>
    </row>
    <row r="134" spans="1:5">
      <c r="A134" s="609">
        <v>4</v>
      </c>
      <c r="B134" s="842">
        <v>41548</v>
      </c>
      <c r="C134" s="613"/>
      <c r="D134" s="613">
        <v>-0.25394514354166636</v>
      </c>
      <c r="E134" s="909"/>
    </row>
    <row r="135" spans="1:5">
      <c r="A135" s="609">
        <v>4</v>
      </c>
      <c r="B135" s="842">
        <v>41579</v>
      </c>
      <c r="C135" s="613"/>
      <c r="D135" s="613">
        <v>-0.11221876302433033</v>
      </c>
      <c r="E135" s="909"/>
    </row>
    <row r="136" spans="1:5">
      <c r="A136" s="609">
        <v>4</v>
      </c>
      <c r="B136" s="842">
        <v>41609</v>
      </c>
      <c r="C136" s="613"/>
      <c r="D136" s="613">
        <v>-2.954615506888783E-3</v>
      </c>
      <c r="E136" s="909"/>
    </row>
    <row r="137" spans="1:5">
      <c r="D137" s="615"/>
      <c r="E137" s="615"/>
    </row>
  </sheetData>
  <mergeCells count="1">
    <mergeCell ref="G22:M24"/>
  </mergeCells>
  <hyperlinks>
    <hyperlink ref="G27" location="Contents!B50" display="to contents"/>
  </hyperlinks>
  <pageMargins left="0.75" right="0.75" top="1" bottom="1" header="0.5" footer="0.5"/>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1"/>
  <dimension ref="A2:G35"/>
  <sheetViews>
    <sheetView workbookViewId="0">
      <selection activeCell="M19" sqref="M19"/>
    </sheetView>
  </sheetViews>
  <sheetFormatPr defaultRowHeight="12.75"/>
  <cols>
    <col min="1" max="1" width="9.140625" style="81"/>
    <col min="2" max="2" width="27.28515625" style="81" customWidth="1"/>
    <col min="3" max="6" width="15.5703125" style="81" customWidth="1"/>
    <col min="7" max="12" width="9.85546875" style="81" bestFit="1" customWidth="1"/>
    <col min="13" max="16384" width="9.140625" style="81"/>
  </cols>
  <sheetData>
    <row r="2" spans="1:6">
      <c r="A2" s="81" t="s">
        <v>340</v>
      </c>
      <c r="B2" s="92" t="s">
        <v>349</v>
      </c>
    </row>
    <row r="4" spans="1:6" ht="63.75">
      <c r="B4" s="280"/>
      <c r="C4" s="252" t="s">
        <v>1083</v>
      </c>
      <c r="D4" s="252" t="s">
        <v>350</v>
      </c>
      <c r="E4" s="667" t="s">
        <v>351</v>
      </c>
      <c r="F4" s="667" t="s">
        <v>352</v>
      </c>
    </row>
    <row r="5" spans="1:6">
      <c r="B5" s="252" t="s">
        <v>347</v>
      </c>
      <c r="C5" s="253">
        <v>8.8489005972352874E-2</v>
      </c>
      <c r="D5" s="253">
        <v>5.9864337999532946E-2</v>
      </c>
      <c r="E5" s="253">
        <f>SUM(E6:E9)</f>
        <v>8.8489005972352847E-2</v>
      </c>
      <c r="F5" s="253">
        <f>SUM(F6:F9)</f>
        <v>5.9864337999533057E-2</v>
      </c>
    </row>
    <row r="6" spans="1:6">
      <c r="B6" s="254" t="s">
        <v>343</v>
      </c>
      <c r="C6" s="255">
        <v>8.4684242022223799E-3</v>
      </c>
      <c r="D6" s="255">
        <v>7.4721505806847555E-2</v>
      </c>
      <c r="E6" s="255">
        <v>5.4983678230725638E-3</v>
      </c>
      <c r="F6" s="255">
        <v>5.2935707891256678E-2</v>
      </c>
    </row>
    <row r="7" spans="1:6">
      <c r="B7" s="254" t="s">
        <v>344</v>
      </c>
      <c r="C7" s="255">
        <v>0.2990190686219667</v>
      </c>
      <c r="D7" s="255">
        <v>9.5734505724797359E-2</v>
      </c>
      <c r="E7" s="255">
        <v>2.3801530464845132E-2</v>
      </c>
      <c r="F7" s="255">
        <v>1.803996349913708E-3</v>
      </c>
    </row>
    <row r="8" spans="1:6">
      <c r="B8" s="254" t="s">
        <v>345</v>
      </c>
      <c r="C8" s="255">
        <v>0.17381972666236445</v>
      </c>
      <c r="D8" s="255">
        <v>9.7599710449507437E-3</v>
      </c>
      <c r="E8" s="255">
        <v>4.1053059238655057E-2</v>
      </c>
      <c r="F8" s="255">
        <v>2.5755925815860335E-3</v>
      </c>
    </row>
    <row r="9" spans="1:6">
      <c r="B9" s="254" t="s">
        <v>346</v>
      </c>
      <c r="C9" s="255">
        <v>0.51905174172675395</v>
      </c>
      <c r="D9" s="255">
        <v>0.28891736063366791</v>
      </c>
      <c r="E9" s="255">
        <v>1.8136048445780099E-2</v>
      </c>
      <c r="F9" s="255">
        <v>2.5490411767766352E-3</v>
      </c>
    </row>
    <row r="10" spans="1:6">
      <c r="B10" s="141"/>
      <c r="C10" s="256"/>
      <c r="D10" s="257"/>
    </row>
    <row r="12" spans="1:6">
      <c r="B12" s="92" t="s">
        <v>349</v>
      </c>
    </row>
    <row r="18" spans="7:7">
      <c r="G18" s="786"/>
    </row>
    <row r="19" spans="7:7">
      <c r="G19" s="786"/>
    </row>
    <row r="33" spans="2:2">
      <c r="B33" s="91" t="s">
        <v>342</v>
      </c>
    </row>
    <row r="35" spans="2:2">
      <c r="B35" s="703" t="s">
        <v>775</v>
      </c>
    </row>
  </sheetData>
  <hyperlinks>
    <hyperlink ref="B35" location="Contents!B51" display="to contents"/>
  </hyperlinks>
  <pageMargins left="0.75" right="0.75" top="1" bottom="1" header="0.5" footer="0.5"/>
  <pageSetup paperSize="9" orientation="portrait" r:id="rId1"/>
  <headerFooter alignWithMargins="0"/>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2"/>
  <dimension ref="A2:X50"/>
  <sheetViews>
    <sheetView workbookViewId="0">
      <selection activeCell="Q12" sqref="Q12"/>
    </sheetView>
  </sheetViews>
  <sheetFormatPr defaultRowHeight="15"/>
  <cols>
    <col min="1" max="1" width="9.140625" style="41"/>
    <col min="2" max="2" width="29.140625" style="41" bestFit="1" customWidth="1"/>
    <col min="3" max="4" width="7.42578125" style="41" bestFit="1" customWidth="1"/>
    <col min="5" max="5" width="3.140625" style="41" customWidth="1"/>
    <col min="6" max="7" width="7.42578125" style="41" bestFit="1" customWidth="1"/>
    <col min="8" max="8" width="2.42578125" style="41" customWidth="1"/>
    <col min="9" max="10" width="7.42578125" style="41" bestFit="1" customWidth="1"/>
    <col min="11" max="11" width="2.42578125" style="41" customWidth="1"/>
    <col min="12" max="13" width="7.42578125" style="41" bestFit="1" customWidth="1"/>
    <col min="14" max="16384" width="9.140625" style="41"/>
  </cols>
  <sheetData>
    <row r="2" spans="1:14">
      <c r="A2" s="258" t="s">
        <v>340</v>
      </c>
      <c r="B2" s="259" t="s">
        <v>1086</v>
      </c>
    </row>
    <row r="4" spans="1:14">
      <c r="B4" s="949" t="s">
        <v>353</v>
      </c>
      <c r="C4" s="950" t="s">
        <v>354</v>
      </c>
      <c r="D4" s="950"/>
      <c r="E4" s="849"/>
      <c r="F4" s="950" t="s">
        <v>355</v>
      </c>
      <c r="G4" s="950"/>
      <c r="H4" s="849"/>
      <c r="I4" s="950" t="s">
        <v>356</v>
      </c>
      <c r="J4" s="950"/>
      <c r="K4" s="849"/>
      <c r="L4" s="950" t="s">
        <v>357</v>
      </c>
      <c r="M4" s="950"/>
    </row>
    <row r="5" spans="1:14">
      <c r="B5" s="949"/>
      <c r="C5" s="260" t="s">
        <v>8</v>
      </c>
      <c r="D5" s="260" t="s">
        <v>9</v>
      </c>
      <c r="E5" s="261"/>
      <c r="F5" s="260" t="s">
        <v>8</v>
      </c>
      <c r="G5" s="260" t="s">
        <v>9</v>
      </c>
      <c r="H5" s="261"/>
      <c r="I5" s="260" t="s">
        <v>8</v>
      </c>
      <c r="J5" s="260" t="s">
        <v>9</v>
      </c>
      <c r="K5" s="261"/>
      <c r="L5" s="260" t="s">
        <v>8</v>
      </c>
      <c r="M5" s="260" t="s">
        <v>9</v>
      </c>
    </row>
    <row r="6" spans="1:14">
      <c r="B6" s="8" t="s">
        <v>1084</v>
      </c>
      <c r="C6" s="262">
        <v>12.85347858705361</v>
      </c>
      <c r="D6" s="262">
        <v>14.97274024979626</v>
      </c>
      <c r="E6" s="262"/>
      <c r="F6" s="262">
        <v>35.910181041449576</v>
      </c>
      <c r="G6" s="262">
        <v>29.637429995113102</v>
      </c>
      <c r="H6" s="262"/>
      <c r="I6" s="262">
        <v>5.9797762473203599</v>
      </c>
      <c r="J6" s="262">
        <v>4.3860798804604073</v>
      </c>
      <c r="K6" s="262"/>
      <c r="L6" s="262">
        <v>30.048657236125916</v>
      </c>
      <c r="M6" s="262">
        <v>27.780842871363028</v>
      </c>
    </row>
    <row r="7" spans="1:14">
      <c r="B7" s="263" t="s">
        <v>358</v>
      </c>
      <c r="C7" s="262">
        <v>60.575897139028626</v>
      </c>
      <c r="D7" s="262">
        <v>60.147983075742331</v>
      </c>
      <c r="E7" s="264"/>
      <c r="F7" s="262">
        <v>48.379585848867279</v>
      </c>
      <c r="G7" s="262">
        <v>52.510626185045282</v>
      </c>
      <c r="H7" s="264"/>
      <c r="I7" s="262">
        <v>62.573874419685325</v>
      </c>
      <c r="J7" s="262">
        <v>66.664567041812532</v>
      </c>
      <c r="K7" s="264"/>
      <c r="L7" s="262">
        <v>48.198128967265802</v>
      </c>
      <c r="M7" s="262">
        <v>54.55507877724127</v>
      </c>
    </row>
    <row r="8" spans="1:14">
      <c r="B8" s="263" t="s">
        <v>359</v>
      </c>
      <c r="C8" s="262">
        <v>11.125118643157663</v>
      </c>
      <c r="D8" s="262">
        <v>9.3245754865252071</v>
      </c>
      <c r="E8" s="262"/>
      <c r="F8" s="262">
        <v>11.216597968987495</v>
      </c>
      <c r="G8" s="262">
        <v>13.377571988928427</v>
      </c>
      <c r="H8" s="262"/>
      <c r="I8" s="262">
        <v>13.953716775751943</v>
      </c>
      <c r="J8" s="262">
        <v>12.632458680051828</v>
      </c>
      <c r="K8" s="262"/>
      <c r="L8" s="262">
        <v>13.977927674734428</v>
      </c>
      <c r="M8" s="262">
        <v>9.6395441352037281</v>
      </c>
    </row>
    <row r="9" spans="1:14" ht="26.25">
      <c r="B9" s="263" t="s">
        <v>360</v>
      </c>
      <c r="C9" s="265">
        <v>4.55218649984604</v>
      </c>
      <c r="D9" s="265">
        <v>4.7408587250073113</v>
      </c>
      <c r="E9" s="265"/>
      <c r="F9" s="265">
        <v>5.3499885638289015</v>
      </c>
      <c r="G9" s="265">
        <v>5.8724771921901961</v>
      </c>
      <c r="H9" s="265"/>
      <c r="I9" s="265">
        <v>5.5152387343645843</v>
      </c>
      <c r="J9" s="265">
        <v>5.6496703292248958</v>
      </c>
      <c r="K9" s="265"/>
      <c r="L9" s="265">
        <v>8.9528787061478923</v>
      </c>
      <c r="M9" s="265">
        <v>9.4969052842475055</v>
      </c>
    </row>
    <row r="10" spans="1:14">
      <c r="B10" s="266"/>
      <c r="C10" s="267"/>
      <c r="D10" s="267"/>
      <c r="E10" s="267"/>
      <c r="F10" s="267"/>
      <c r="G10" s="267"/>
      <c r="H10" s="267"/>
      <c r="I10" s="267"/>
      <c r="J10" s="267"/>
      <c r="K10" s="267"/>
      <c r="L10" s="267"/>
      <c r="M10" s="267"/>
      <c r="N10" s="787"/>
    </row>
    <row r="11" spans="1:14" ht="12.75" customHeight="1">
      <c r="B11" s="949" t="s">
        <v>361</v>
      </c>
      <c r="C11" s="951" t="s">
        <v>354</v>
      </c>
      <c r="D11" s="951"/>
      <c r="E11" s="850"/>
      <c r="F11" s="951" t="s">
        <v>355</v>
      </c>
      <c r="G11" s="951"/>
      <c r="H11" s="850"/>
      <c r="I11" s="951" t="s">
        <v>356</v>
      </c>
      <c r="J11" s="951"/>
      <c r="K11" s="850"/>
      <c r="L11" s="951" t="s">
        <v>357</v>
      </c>
      <c r="M11" s="951"/>
    </row>
    <row r="12" spans="1:14">
      <c r="B12" s="949"/>
      <c r="C12" s="260" t="s">
        <v>8</v>
      </c>
      <c r="D12" s="260" t="s">
        <v>9</v>
      </c>
      <c r="E12" s="260"/>
      <c r="F12" s="260" t="s">
        <v>8</v>
      </c>
      <c r="G12" s="260" t="s">
        <v>9</v>
      </c>
      <c r="H12" s="260"/>
      <c r="I12" s="260" t="s">
        <v>8</v>
      </c>
      <c r="J12" s="260" t="s">
        <v>9</v>
      </c>
      <c r="K12" s="260"/>
      <c r="L12" s="260" t="s">
        <v>8</v>
      </c>
      <c r="M12" s="260" t="s">
        <v>9</v>
      </c>
    </row>
    <row r="13" spans="1:14">
      <c r="B13" s="8" t="s">
        <v>362</v>
      </c>
      <c r="C13" s="262">
        <v>8.978724169729821</v>
      </c>
      <c r="D13" s="262">
        <v>9.2422942688969183</v>
      </c>
      <c r="E13" s="262"/>
      <c r="F13" s="262">
        <v>0.50205398064626072</v>
      </c>
      <c r="G13" s="262">
        <v>0.54288986402105521</v>
      </c>
      <c r="H13" s="262"/>
      <c r="I13" s="262">
        <v>8.4614363308769054</v>
      </c>
      <c r="J13" s="262">
        <v>8.1161452124944624</v>
      </c>
      <c r="K13" s="262"/>
      <c r="L13" s="262">
        <v>2.0958803445090544</v>
      </c>
      <c r="M13" s="262">
        <v>1.9064853908674813</v>
      </c>
    </row>
    <row r="14" spans="1:14">
      <c r="B14" s="8" t="s">
        <v>363</v>
      </c>
      <c r="C14" s="262">
        <v>2.5808708050853988</v>
      </c>
      <c r="D14" s="262">
        <v>2.5625393397235081</v>
      </c>
      <c r="E14" s="262"/>
      <c r="F14" s="262">
        <v>1.4724786772605065</v>
      </c>
      <c r="G14" s="262">
        <v>1.6056651377967677</v>
      </c>
      <c r="H14" s="262"/>
      <c r="I14" s="262">
        <v>2.6997577473926939</v>
      </c>
      <c r="J14" s="262">
        <v>2.7512324458044395</v>
      </c>
      <c r="K14" s="262"/>
      <c r="L14" s="262">
        <v>1.2092087090569661</v>
      </c>
      <c r="M14" s="262">
        <v>1.6041393884815573</v>
      </c>
    </row>
    <row r="15" spans="1:14">
      <c r="B15" s="8" t="s">
        <v>370</v>
      </c>
      <c r="C15" s="262">
        <v>3.3523216911909919</v>
      </c>
      <c r="D15" s="262">
        <v>3.2123813456837493</v>
      </c>
      <c r="E15" s="262"/>
      <c r="F15" s="262">
        <v>1.7912546006749173</v>
      </c>
      <c r="G15" s="262">
        <v>1.5541563794860969</v>
      </c>
      <c r="H15" s="262"/>
      <c r="I15" s="262">
        <v>3.563350854196897</v>
      </c>
      <c r="J15" s="262">
        <v>3.2962728181328198</v>
      </c>
      <c r="K15" s="262"/>
      <c r="L15" s="262">
        <v>2.7191656376392874</v>
      </c>
      <c r="M15" s="262">
        <v>2.7169282463336888</v>
      </c>
    </row>
    <row r="16" spans="1:14">
      <c r="B16" s="8" t="s">
        <v>1085</v>
      </c>
      <c r="C16" s="262">
        <v>0.53358896475389628</v>
      </c>
      <c r="D16" s="262">
        <v>0.53748623363202952</v>
      </c>
      <c r="E16" s="262"/>
      <c r="F16" s="262">
        <v>0.72784788211396723</v>
      </c>
      <c r="G16" s="262">
        <v>0.7716604496092585</v>
      </c>
      <c r="H16" s="262"/>
      <c r="I16" s="262">
        <v>2.7680876247758746</v>
      </c>
      <c r="J16" s="262">
        <v>2.1532439212435128</v>
      </c>
      <c r="K16" s="262"/>
      <c r="L16" s="262">
        <v>1.7510314306685475</v>
      </c>
      <c r="M16" s="262">
        <v>1.7969811905092514</v>
      </c>
    </row>
    <row r="18" spans="1:13">
      <c r="B18" s="259" t="s">
        <v>1086</v>
      </c>
    </row>
    <row r="19" spans="1:13">
      <c r="B19" s="268"/>
    </row>
    <row r="20" spans="1:13">
      <c r="B20" s="259" t="s">
        <v>353</v>
      </c>
      <c r="M20" s="259" t="s">
        <v>364</v>
      </c>
    </row>
    <row r="25" spans="1:13">
      <c r="A25" s="788"/>
    </row>
    <row r="26" spans="1:13">
      <c r="A26" s="788"/>
    </row>
    <row r="27" spans="1:13">
      <c r="A27" s="788"/>
    </row>
    <row r="37" spans="2:24">
      <c r="B37" s="270" t="s">
        <v>365</v>
      </c>
    </row>
    <row r="38" spans="2:24">
      <c r="B38" s="270" t="s">
        <v>776</v>
      </c>
      <c r="N38" s="271"/>
      <c r="O38" s="271"/>
      <c r="P38" s="271"/>
      <c r="Q38" s="271"/>
      <c r="R38" s="271"/>
      <c r="S38" s="271"/>
      <c r="T38" s="271"/>
      <c r="U38" s="271"/>
      <c r="V38" s="271"/>
      <c r="W38" s="271"/>
    </row>
    <row r="39" spans="2:24" ht="12.75" customHeight="1">
      <c r="B39" s="270" t="s">
        <v>366</v>
      </c>
      <c r="N39" s="271"/>
      <c r="O39" s="271"/>
      <c r="P39" s="271"/>
      <c r="Q39" s="271"/>
      <c r="R39" s="271"/>
      <c r="S39" s="271"/>
      <c r="T39" s="271"/>
      <c r="U39" s="271"/>
      <c r="V39" s="271"/>
      <c r="W39" s="271"/>
    </row>
    <row r="40" spans="2:24">
      <c r="B40" s="270" t="s">
        <v>367</v>
      </c>
      <c r="N40" s="271"/>
      <c r="O40" s="271"/>
      <c r="P40" s="271"/>
      <c r="Q40" s="271"/>
      <c r="R40" s="271"/>
      <c r="S40" s="271"/>
      <c r="T40" s="271"/>
      <c r="U40" s="271"/>
      <c r="V40" s="271"/>
      <c r="W40" s="271"/>
    </row>
    <row r="41" spans="2:24">
      <c r="B41" s="270" t="s">
        <v>368</v>
      </c>
      <c r="N41" s="271"/>
      <c r="O41" s="271"/>
      <c r="P41" s="271"/>
      <c r="Q41" s="271"/>
      <c r="R41" s="271"/>
      <c r="S41" s="271"/>
      <c r="T41" s="271"/>
      <c r="U41" s="271"/>
      <c r="V41" s="271"/>
      <c r="W41" s="271"/>
    </row>
    <row r="42" spans="2:24">
      <c r="B42" s="270" t="s">
        <v>369</v>
      </c>
      <c r="N42" s="271"/>
      <c r="O42" s="271"/>
      <c r="P42" s="271"/>
      <c r="Q42" s="271"/>
      <c r="R42" s="271"/>
      <c r="S42" s="271"/>
      <c r="T42" s="271"/>
      <c r="U42" s="271"/>
      <c r="V42" s="271"/>
      <c r="W42" s="271"/>
    </row>
    <row r="43" spans="2:24">
      <c r="B43" s="269" t="s">
        <v>342</v>
      </c>
      <c r="N43" s="271"/>
      <c r="O43" s="271"/>
      <c r="P43" s="271"/>
      <c r="Q43" s="271"/>
      <c r="R43" s="271"/>
      <c r="S43" s="271"/>
      <c r="T43" s="271"/>
      <c r="U43" s="271"/>
      <c r="V43" s="271"/>
      <c r="W43" s="271"/>
      <c r="X43" s="272"/>
    </row>
    <row r="44" spans="2:24">
      <c r="M44" s="272"/>
      <c r="N44" s="271"/>
      <c r="O44" s="271"/>
      <c r="P44" s="271"/>
      <c r="Q44" s="271"/>
      <c r="R44" s="271"/>
      <c r="S44" s="271"/>
      <c r="T44" s="271"/>
      <c r="U44" s="271"/>
      <c r="V44" s="271"/>
      <c r="W44" s="271"/>
      <c r="X44" s="272"/>
    </row>
    <row r="45" spans="2:24">
      <c r="B45" s="703" t="s">
        <v>775</v>
      </c>
      <c r="M45" s="272"/>
      <c r="N45" s="271"/>
      <c r="O45" s="271"/>
      <c r="P45" s="271"/>
      <c r="Q45" s="271"/>
      <c r="R45" s="271"/>
      <c r="S45" s="271"/>
      <c r="T45" s="271"/>
      <c r="U45" s="271"/>
      <c r="V45" s="271"/>
      <c r="W45" s="271"/>
      <c r="X45" s="272"/>
    </row>
    <row r="46" spans="2:24">
      <c r="M46" s="272"/>
      <c r="N46" s="271"/>
      <c r="O46" s="271"/>
      <c r="P46" s="271"/>
      <c r="Q46" s="271"/>
      <c r="R46" s="271"/>
      <c r="S46" s="271"/>
      <c r="T46" s="271"/>
      <c r="U46" s="271"/>
      <c r="V46" s="271"/>
      <c r="W46" s="271"/>
      <c r="X46" s="272"/>
    </row>
    <row r="47" spans="2:24">
      <c r="M47" s="272"/>
      <c r="N47" s="271"/>
      <c r="O47" s="271"/>
      <c r="P47" s="271"/>
      <c r="Q47" s="271"/>
      <c r="R47" s="271"/>
      <c r="S47" s="271"/>
      <c r="T47" s="271"/>
      <c r="U47" s="271"/>
      <c r="V47" s="271"/>
      <c r="W47" s="271"/>
    </row>
    <row r="48" spans="2:24">
      <c r="M48" s="272"/>
      <c r="N48" s="272"/>
      <c r="O48" s="272"/>
      <c r="P48" s="272"/>
      <c r="Q48" s="272"/>
      <c r="R48" s="272"/>
      <c r="S48" s="272"/>
      <c r="T48" s="272"/>
      <c r="U48" s="272"/>
      <c r="V48" s="272"/>
    </row>
    <row r="50" spans="15:15">
      <c r="O50" s="41" t="s">
        <v>10</v>
      </c>
    </row>
  </sheetData>
  <mergeCells count="10">
    <mergeCell ref="B4:B5"/>
    <mergeCell ref="C4:D4"/>
    <mergeCell ref="F4:G4"/>
    <mergeCell ref="I4:J4"/>
    <mergeCell ref="L4:M4"/>
    <mergeCell ref="B11:B12"/>
    <mergeCell ref="C11:D11"/>
    <mergeCell ref="F11:G11"/>
    <mergeCell ref="I11:J11"/>
    <mergeCell ref="L11:M11"/>
  </mergeCells>
  <hyperlinks>
    <hyperlink ref="B45" location="Contents!B52" display="to contents"/>
  </hyperlinks>
  <pageMargins left="0.75" right="0.75" top="1" bottom="1" header="0.5" footer="0.5"/>
  <headerFooter alignWithMargins="0"/>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3"/>
  <dimension ref="A2:M41"/>
  <sheetViews>
    <sheetView workbookViewId="0">
      <selection activeCell="O19" sqref="O19"/>
    </sheetView>
  </sheetViews>
  <sheetFormatPr defaultRowHeight="12.75"/>
  <cols>
    <col min="1" max="1" width="9.5703125" style="81" customWidth="1"/>
    <col min="2" max="2" width="30.42578125" style="81" customWidth="1"/>
    <col min="3" max="3" width="10.140625" style="81" customWidth="1"/>
    <col min="4" max="4" width="10.28515625" style="81" customWidth="1"/>
    <col min="5" max="5" width="6.7109375" style="81" customWidth="1"/>
    <col min="6" max="6" width="10.140625" style="81" customWidth="1"/>
    <col min="7" max="7" width="8.7109375" style="81" customWidth="1"/>
    <col min="8" max="8" width="6.5703125" style="81" bestFit="1" customWidth="1"/>
    <col min="9" max="9" width="9.85546875" style="81" customWidth="1"/>
    <col min="10" max="10" width="10.28515625" style="81" customWidth="1"/>
    <col min="11" max="11" width="6.7109375" style="81" customWidth="1"/>
    <col min="12" max="12" width="9.5703125" style="81" customWidth="1"/>
    <col min="13" max="13" width="8.5703125" style="81" customWidth="1"/>
    <col min="14" max="14" width="7.140625" style="81" customWidth="1"/>
    <col min="15" max="16384" width="9.140625" style="81"/>
  </cols>
  <sheetData>
    <row r="2" spans="1:13">
      <c r="A2" s="81" t="s">
        <v>340</v>
      </c>
      <c r="B2" s="92" t="s">
        <v>1092</v>
      </c>
    </row>
    <row r="3" spans="1:13">
      <c r="B3" s="273"/>
      <c r="M3" s="104" t="s">
        <v>992</v>
      </c>
    </row>
    <row r="4" spans="1:13">
      <c r="B4" s="851" t="s">
        <v>371</v>
      </c>
      <c r="C4" s="952" t="s">
        <v>372</v>
      </c>
      <c r="D4" s="952"/>
      <c r="E4" s="851"/>
      <c r="F4" s="952" t="s">
        <v>373</v>
      </c>
      <c r="G4" s="952"/>
      <c r="H4" s="851"/>
      <c r="I4" s="952" t="s">
        <v>374</v>
      </c>
      <c r="J4" s="952"/>
      <c r="K4" s="851"/>
      <c r="L4" s="952" t="s">
        <v>375</v>
      </c>
      <c r="M4" s="952"/>
    </row>
    <row r="5" spans="1:13">
      <c r="B5" s="82"/>
      <c r="C5" s="274" t="s">
        <v>11</v>
      </c>
      <c r="D5" s="274" t="s">
        <v>9</v>
      </c>
      <c r="E5" s="274"/>
      <c r="F5" s="274" t="s">
        <v>11</v>
      </c>
      <c r="G5" s="274" t="s">
        <v>9</v>
      </c>
      <c r="H5" s="274"/>
      <c r="I5" s="274" t="s">
        <v>11</v>
      </c>
      <c r="J5" s="274" t="s">
        <v>9</v>
      </c>
      <c r="K5" s="274"/>
      <c r="L5" s="274" t="s">
        <v>11</v>
      </c>
      <c r="M5" s="274" t="s">
        <v>9</v>
      </c>
    </row>
    <row r="6" spans="1:13">
      <c r="B6" s="82" t="s">
        <v>376</v>
      </c>
      <c r="C6" s="617">
        <v>20.433001350198683</v>
      </c>
      <c r="D6" s="617">
        <v>20.361813581407681</v>
      </c>
      <c r="E6" s="616"/>
      <c r="F6" s="617">
        <v>75.572772995443842</v>
      </c>
      <c r="G6" s="617">
        <v>74.937439760344532</v>
      </c>
      <c r="H6" s="616"/>
      <c r="I6" s="617">
        <v>37.267444792950215</v>
      </c>
      <c r="J6" s="617">
        <v>37.250285858937524</v>
      </c>
      <c r="K6" s="616"/>
      <c r="L6" s="617">
        <v>71.345406944808659</v>
      </c>
      <c r="M6" s="617">
        <v>73.566145124449605</v>
      </c>
    </row>
    <row r="7" spans="1:13">
      <c r="B7" s="82" t="s">
        <v>1087</v>
      </c>
      <c r="C7" s="617">
        <v>16.458953058626804</v>
      </c>
      <c r="D7" s="617">
        <v>14.524448227613481</v>
      </c>
      <c r="E7" s="616"/>
      <c r="F7" s="617">
        <v>10.684902728929014</v>
      </c>
      <c r="G7" s="617">
        <v>11.215493749518956</v>
      </c>
      <c r="H7" s="616"/>
      <c r="I7" s="617">
        <v>15.967886056278632</v>
      </c>
      <c r="J7" s="617">
        <v>18.925883005116773</v>
      </c>
      <c r="K7" s="616"/>
      <c r="L7" s="617">
        <v>10.088323800371363</v>
      </c>
      <c r="M7" s="617">
        <v>9.4958397073130207</v>
      </c>
    </row>
    <row r="8" spans="1:13">
      <c r="B8" s="82" t="s">
        <v>1088</v>
      </c>
      <c r="C8" s="617">
        <v>5.6078218919013922</v>
      </c>
      <c r="D8" s="617">
        <v>5.4741853889499854</v>
      </c>
      <c r="E8" s="616"/>
      <c r="F8" s="617">
        <v>1.454787946384673E-2</v>
      </c>
      <c r="G8" s="617">
        <v>3.5204146139997089E-2</v>
      </c>
      <c r="H8" s="616"/>
      <c r="I8" s="617">
        <v>11.184233295824958</v>
      </c>
      <c r="J8" s="617">
        <v>13.008609700055027</v>
      </c>
      <c r="K8" s="616"/>
      <c r="L8" s="617">
        <v>5.0846144583610471</v>
      </c>
      <c r="M8" s="617">
        <v>0.79811261321555715</v>
      </c>
    </row>
    <row r="9" spans="1:13">
      <c r="B9" s="82" t="s">
        <v>1089</v>
      </c>
      <c r="C9" s="617">
        <v>20.883130072916334</v>
      </c>
      <c r="D9" s="617">
        <v>20.124125915470056</v>
      </c>
      <c r="E9" s="616"/>
      <c r="F9" s="617">
        <v>7.244084970471623</v>
      </c>
      <c r="G9" s="617">
        <v>7.7261409116023927</v>
      </c>
      <c r="H9" s="616"/>
      <c r="I9" s="617">
        <v>3.515394988004533</v>
      </c>
      <c r="J9" s="617">
        <v>3.3891831008137236</v>
      </c>
      <c r="K9" s="616"/>
      <c r="L9" s="617">
        <v>5.4088573538249287</v>
      </c>
      <c r="M9" s="617">
        <v>2.2105525418054581</v>
      </c>
    </row>
    <row r="10" spans="1:13">
      <c r="B10" s="82" t="s">
        <v>1090</v>
      </c>
      <c r="C10" s="617">
        <v>7.0314867039828757</v>
      </c>
      <c r="D10" s="617">
        <v>7.9861422220671479</v>
      </c>
      <c r="E10" s="616"/>
      <c r="F10" s="617">
        <v>6.4656868528321115E-2</v>
      </c>
      <c r="G10" s="617">
        <v>0.67120687474011598</v>
      </c>
      <c r="H10" s="616"/>
      <c r="I10" s="617">
        <v>1.7686614665123022</v>
      </c>
      <c r="J10" s="617">
        <v>1.3640541212575139</v>
      </c>
      <c r="K10" s="616"/>
      <c r="L10" s="617">
        <v>1.2261217744032877</v>
      </c>
      <c r="M10" s="617">
        <v>8.1199368846159707</v>
      </c>
    </row>
    <row r="11" spans="1:13">
      <c r="B11" s="82" t="s">
        <v>1091</v>
      </c>
      <c r="C11" s="617">
        <v>14.20495167042866</v>
      </c>
      <c r="D11" s="617">
        <v>13.424792516939254</v>
      </c>
      <c r="E11" s="616"/>
      <c r="F11" s="617">
        <v>1.8840827996052134</v>
      </c>
      <c r="G11" s="617">
        <v>0.51788048318018776</v>
      </c>
      <c r="H11" s="616"/>
      <c r="I11" s="617">
        <v>8.3621443050599815</v>
      </c>
      <c r="J11" s="617">
        <v>5.5128295152582725</v>
      </c>
      <c r="K11" s="616"/>
      <c r="L11" s="617">
        <v>1.8322064320627509</v>
      </c>
      <c r="M11" s="617">
        <v>1.1943262282559388</v>
      </c>
    </row>
    <row r="12" spans="1:13">
      <c r="B12" s="82" t="s">
        <v>377</v>
      </c>
      <c r="C12" s="617">
        <v>15.380655251945255</v>
      </c>
      <c r="D12" s="617">
        <v>18.104492147552392</v>
      </c>
      <c r="E12" s="616"/>
      <c r="F12" s="617">
        <v>4.5349517575581331</v>
      </c>
      <c r="G12" s="617">
        <v>4.8966340744738073</v>
      </c>
      <c r="H12" s="616"/>
      <c r="I12" s="617">
        <v>21.934235095369374</v>
      </c>
      <c r="J12" s="617">
        <v>20.549154698561161</v>
      </c>
      <c r="K12" s="616"/>
      <c r="L12" s="617">
        <v>5.0144692361679626</v>
      </c>
      <c r="M12" s="617">
        <v>4.6150869003444468</v>
      </c>
    </row>
    <row r="13" spans="1:13" ht="25.5">
      <c r="B13" s="171" t="s">
        <v>1154</v>
      </c>
      <c r="C13" s="334">
        <v>0.25637021756488115</v>
      </c>
      <c r="D13" s="334">
        <v>0.28603890974915691</v>
      </c>
      <c r="E13" s="616"/>
      <c r="F13" s="334">
        <v>4.7076591374095082E-2</v>
      </c>
      <c r="G13" s="334">
        <v>4.8760236248537453E-2</v>
      </c>
      <c r="H13" s="616"/>
      <c r="I13" s="334">
        <v>0.29361345907831959</v>
      </c>
      <c r="J13" s="334">
        <v>0.25805095341723172</v>
      </c>
      <c r="K13" s="616"/>
      <c r="L13" s="334">
        <v>7.7115436303804213E-2</v>
      </c>
      <c r="M13" s="334">
        <v>8.3063243641451026E-2</v>
      </c>
    </row>
    <row r="16" spans="1:13">
      <c r="B16" s="92" t="s">
        <v>1092</v>
      </c>
    </row>
    <row r="39" spans="2:2">
      <c r="B39" s="91" t="s">
        <v>342</v>
      </c>
    </row>
    <row r="41" spans="2:2">
      <c r="B41" s="703" t="s">
        <v>775</v>
      </c>
    </row>
  </sheetData>
  <mergeCells count="4">
    <mergeCell ref="C4:D4"/>
    <mergeCell ref="F4:G4"/>
    <mergeCell ref="I4:J4"/>
    <mergeCell ref="L4:M4"/>
  </mergeCells>
  <hyperlinks>
    <hyperlink ref="B41" location="Contents!B53" display="to contents"/>
  </hyperlinks>
  <pageMargins left="0.75" right="0.75" top="1" bottom="1" header="0.5" footer="0.5"/>
  <pageSetup paperSize="9" orientation="portrait"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4"/>
  <dimension ref="A2:M47"/>
  <sheetViews>
    <sheetView workbookViewId="0">
      <selection activeCell="M23" sqref="M23"/>
    </sheetView>
  </sheetViews>
  <sheetFormatPr defaultRowHeight="12.75"/>
  <cols>
    <col min="1" max="1" width="9.5703125" style="245" customWidth="1"/>
    <col min="2" max="2" width="33.28515625" style="245" customWidth="1"/>
    <col min="3" max="3" width="15.7109375" style="245" bestFit="1" customWidth="1"/>
    <col min="4" max="4" width="18.42578125" style="245" bestFit="1" customWidth="1"/>
    <col min="5" max="5" width="3" style="245" customWidth="1"/>
    <col min="6" max="6" width="15.7109375" style="245" bestFit="1" customWidth="1"/>
    <col min="7" max="7" width="12.28515625" style="245" customWidth="1"/>
    <col min="8" max="8" width="2.85546875" style="245" customWidth="1"/>
    <col min="9" max="9" width="11.5703125" style="245" customWidth="1"/>
    <col min="10" max="10" width="11" style="245" customWidth="1"/>
    <col min="11" max="11" width="2.28515625" style="245" customWidth="1"/>
    <col min="12" max="16384" width="9.140625" style="245"/>
  </cols>
  <sheetData>
    <row r="2" spans="1:13">
      <c r="A2" s="245" t="s">
        <v>340</v>
      </c>
      <c r="B2" s="57" t="s">
        <v>1093</v>
      </c>
    </row>
    <row r="3" spans="1:13">
      <c r="B3" s="340"/>
      <c r="M3" s="879" t="s">
        <v>1003</v>
      </c>
    </row>
    <row r="4" spans="1:13">
      <c r="B4" s="489" t="s">
        <v>371</v>
      </c>
      <c r="C4" s="953" t="s">
        <v>372</v>
      </c>
      <c r="D4" s="953"/>
      <c r="E4" s="852"/>
      <c r="F4" s="953" t="s">
        <v>373</v>
      </c>
      <c r="G4" s="953"/>
      <c r="H4" s="852"/>
      <c r="I4" s="953" t="s">
        <v>374</v>
      </c>
      <c r="J4" s="953"/>
      <c r="K4" s="852"/>
      <c r="L4" s="953" t="s">
        <v>375</v>
      </c>
      <c r="M4" s="953"/>
    </row>
    <row r="5" spans="1:13">
      <c r="B5" s="247"/>
      <c r="C5" s="618" t="s">
        <v>21</v>
      </c>
      <c r="D5" s="618" t="s">
        <v>9</v>
      </c>
      <c r="E5" s="618"/>
      <c r="F5" s="618" t="s">
        <v>21</v>
      </c>
      <c r="G5" s="618" t="s">
        <v>9</v>
      </c>
      <c r="H5" s="618"/>
      <c r="I5" s="618" t="s">
        <v>21</v>
      </c>
      <c r="J5" s="618" t="s">
        <v>9</v>
      </c>
      <c r="K5" s="618"/>
      <c r="L5" s="618" t="s">
        <v>21</v>
      </c>
      <c r="M5" s="618" t="s">
        <v>9</v>
      </c>
    </row>
    <row r="6" spans="1:13">
      <c r="B6" s="335" t="s">
        <v>378</v>
      </c>
      <c r="C6" s="701">
        <v>29.246624195102967</v>
      </c>
      <c r="D6" s="701">
        <v>22.810344858263427</v>
      </c>
      <c r="E6" s="704"/>
      <c r="F6" s="701">
        <v>38.918384995741782</v>
      </c>
      <c r="G6" s="701">
        <v>40.3650478948231</v>
      </c>
      <c r="H6" s="704"/>
      <c r="I6" s="701">
        <v>30.221912970997543</v>
      </c>
      <c r="J6" s="701">
        <v>36.677344054045427</v>
      </c>
      <c r="K6" s="704"/>
      <c r="L6" s="701">
        <v>41.300658282263385</v>
      </c>
      <c r="M6" s="701">
        <v>40.826481419546298</v>
      </c>
    </row>
    <row r="7" spans="1:13">
      <c r="B7" s="335" t="s">
        <v>379</v>
      </c>
      <c r="C7" s="701">
        <v>-16.379111757462795</v>
      </c>
      <c r="D7" s="701">
        <v>-11.783675945096988</v>
      </c>
      <c r="E7" s="704"/>
      <c r="F7" s="701">
        <v>-12.280875409168953</v>
      </c>
      <c r="G7" s="701">
        <v>-14.311598296555839</v>
      </c>
      <c r="H7" s="704"/>
      <c r="I7" s="701">
        <v>-18.075566715295881</v>
      </c>
      <c r="J7" s="701">
        <v>-21.066241064186634</v>
      </c>
      <c r="K7" s="704"/>
      <c r="L7" s="701">
        <v>-10.893267387442588</v>
      </c>
      <c r="M7" s="701">
        <v>-11.135285030867335</v>
      </c>
    </row>
    <row r="8" spans="1:13">
      <c r="B8" s="335" t="s">
        <v>380</v>
      </c>
      <c r="C8" s="701">
        <v>39.287968507863205</v>
      </c>
      <c r="D8" s="701">
        <v>38.988273405645266</v>
      </c>
      <c r="E8" s="704"/>
      <c r="F8" s="701">
        <v>29.692117742148465</v>
      </c>
      <c r="G8" s="701">
        <v>46.548678798902174</v>
      </c>
      <c r="H8" s="704"/>
      <c r="I8" s="701">
        <v>22.030527676845068</v>
      </c>
      <c r="J8" s="701">
        <v>29.249263007950553</v>
      </c>
      <c r="K8" s="704"/>
      <c r="L8" s="701">
        <v>44.137137833287582</v>
      </c>
      <c r="M8" s="701">
        <v>28.103532605180838</v>
      </c>
    </row>
    <row r="9" spans="1:13">
      <c r="B9" s="335" t="s">
        <v>381</v>
      </c>
      <c r="C9" s="701">
        <v>-42.89125773199401</v>
      </c>
      <c r="D9" s="701">
        <v>-40.516562202455567</v>
      </c>
      <c r="E9" s="705"/>
      <c r="F9" s="701">
        <v>-36.909507630626393</v>
      </c>
      <c r="G9" s="701">
        <v>-53.810257148628956</v>
      </c>
      <c r="H9" s="704"/>
      <c r="I9" s="701">
        <v>-29.037028458588075</v>
      </c>
      <c r="J9" s="701">
        <v>-32.652875975383758</v>
      </c>
      <c r="K9" s="704"/>
      <c r="L9" s="701">
        <v>-57.686871890992528</v>
      </c>
      <c r="M9" s="701">
        <v>-35.547428153300061</v>
      </c>
    </row>
    <row r="10" spans="1:13" ht="25.5">
      <c r="B10" s="335" t="s">
        <v>1096</v>
      </c>
      <c r="C10" s="701">
        <v>31.465407297033842</v>
      </c>
      <c r="D10" s="701">
        <v>38.201381736091307</v>
      </c>
      <c r="E10" s="705"/>
      <c r="F10" s="701">
        <v>31.389497262109757</v>
      </c>
      <c r="G10" s="701">
        <v>13.086273306274714</v>
      </c>
      <c r="H10" s="704"/>
      <c r="I10" s="701">
        <v>47.747559352157381</v>
      </c>
      <c r="J10" s="701">
        <v>34.073392938004027</v>
      </c>
      <c r="K10" s="704"/>
      <c r="L10" s="701">
        <v>14.562203884449021</v>
      </c>
      <c r="M10" s="701">
        <v>31.069985975272875</v>
      </c>
    </row>
    <row r="11" spans="1:13" ht="25.5">
      <c r="B11" s="335" t="s">
        <v>382</v>
      </c>
      <c r="C11" s="701">
        <v>-38.676783693880452</v>
      </c>
      <c r="D11" s="701">
        <v>-44.086433149894923</v>
      </c>
      <c r="E11" s="704"/>
      <c r="F11" s="701">
        <v>-35.457748593081313</v>
      </c>
      <c r="G11" s="701">
        <v>-13.169312046555106</v>
      </c>
      <c r="H11" s="704"/>
      <c r="I11" s="701">
        <v>-53.539739635585413</v>
      </c>
      <c r="J11" s="701">
        <v>-38.546992119646909</v>
      </c>
      <c r="K11" s="704"/>
      <c r="L11" s="701">
        <v>-19.467528706649556</v>
      </c>
      <c r="M11" s="701">
        <v>-40.140885682767696</v>
      </c>
    </row>
    <row r="12" spans="1:13" ht="30.75" customHeight="1">
      <c r="B12" s="335" t="s">
        <v>383</v>
      </c>
      <c r="C12" s="706">
        <v>2.0528468166627598</v>
      </c>
      <c r="D12" s="706">
        <v>3.6133287025525158</v>
      </c>
      <c r="E12" s="702"/>
      <c r="F12" s="706">
        <v>15.351868367123348</v>
      </c>
      <c r="G12" s="706">
        <v>18.708832508260087</v>
      </c>
      <c r="H12" s="702"/>
      <c r="I12" s="706">
        <v>-0.6523348094693745</v>
      </c>
      <c r="J12" s="706">
        <v>7.7338908407827009</v>
      </c>
      <c r="K12" s="706"/>
      <c r="L12" s="706">
        <v>11.952332014915312</v>
      </c>
      <c r="M12" s="706">
        <v>13.17640113306491</v>
      </c>
    </row>
    <row r="15" spans="1:13">
      <c r="B15" s="57" t="s">
        <v>1093</v>
      </c>
    </row>
    <row r="16" spans="1:13">
      <c r="C16" s="340"/>
    </row>
    <row r="42" spans="2:2">
      <c r="B42" s="64" t="s">
        <v>384</v>
      </c>
    </row>
    <row r="43" spans="2:2">
      <c r="B43" s="64" t="s">
        <v>386</v>
      </c>
    </row>
    <row r="44" spans="2:2">
      <c r="B44" s="64" t="s">
        <v>385</v>
      </c>
    </row>
    <row r="45" spans="2:2">
      <c r="B45" s="64" t="s">
        <v>342</v>
      </c>
    </row>
    <row r="47" spans="2:2">
      <c r="B47" s="703" t="s">
        <v>775</v>
      </c>
    </row>
  </sheetData>
  <mergeCells count="4">
    <mergeCell ref="C4:D4"/>
    <mergeCell ref="F4:G4"/>
    <mergeCell ref="I4:J4"/>
    <mergeCell ref="L4:M4"/>
  </mergeCells>
  <hyperlinks>
    <hyperlink ref="B47" location="Contents!B54" display="to contents"/>
  </hyperlinks>
  <pageMargins left="0.75" right="0.75" top="1" bottom="1" header="0.5" footer="0.5"/>
  <pageSetup paperSize="9" orientation="portrait"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5"/>
  <dimension ref="A2:N53"/>
  <sheetViews>
    <sheetView workbookViewId="0">
      <selection activeCell="P24" sqref="P24"/>
    </sheetView>
  </sheetViews>
  <sheetFormatPr defaultRowHeight="12.75"/>
  <cols>
    <col min="1" max="1" width="9.140625" style="245"/>
    <col min="2" max="2" width="29.140625" style="245" bestFit="1" customWidth="1"/>
    <col min="3" max="3" width="10.7109375" style="245" customWidth="1"/>
    <col min="4" max="4" width="10.42578125" style="245" customWidth="1"/>
    <col min="5" max="5" width="3.28515625" style="245" customWidth="1"/>
    <col min="6" max="6" width="10" style="245" customWidth="1"/>
    <col min="7" max="7" width="12" style="245" customWidth="1"/>
    <col min="8" max="8" width="2.28515625" style="245" customWidth="1"/>
    <col min="9" max="9" width="10.85546875" style="245" customWidth="1"/>
    <col min="10" max="10" width="11.140625" style="245" customWidth="1"/>
    <col min="11" max="11" width="1.85546875" style="245" customWidth="1"/>
    <col min="12" max="12" width="9" style="245" customWidth="1"/>
    <col min="13" max="13" width="9.5703125" style="245" customWidth="1"/>
    <col min="14" max="14" width="6" style="245" customWidth="1"/>
    <col min="15" max="16384" width="9.140625" style="245"/>
  </cols>
  <sheetData>
    <row r="2" spans="1:14">
      <c r="A2" s="245" t="s">
        <v>340</v>
      </c>
      <c r="B2" s="424" t="s">
        <v>1007</v>
      </c>
    </row>
    <row r="4" spans="1:14">
      <c r="B4" s="852" t="s">
        <v>371</v>
      </c>
      <c r="C4" s="953" t="s">
        <v>372</v>
      </c>
      <c r="D4" s="953"/>
      <c r="E4" s="852"/>
      <c r="F4" s="953" t="s">
        <v>373</v>
      </c>
      <c r="G4" s="953"/>
      <c r="H4" s="852"/>
      <c r="I4" s="953" t="s">
        <v>374</v>
      </c>
      <c r="J4" s="953"/>
      <c r="K4" s="852"/>
      <c r="L4" s="953" t="s">
        <v>375</v>
      </c>
      <c r="M4" s="953"/>
    </row>
    <row r="5" spans="1:14">
      <c r="B5" s="250"/>
      <c r="C5" s="423" t="s">
        <v>8</v>
      </c>
      <c r="D5" s="423" t="s">
        <v>9</v>
      </c>
      <c r="E5" s="425"/>
      <c r="F5" s="423" t="s">
        <v>8</v>
      </c>
      <c r="G5" s="423" t="s">
        <v>9</v>
      </c>
      <c r="H5" s="425"/>
      <c r="I5" s="423" t="s">
        <v>8</v>
      </c>
      <c r="J5" s="423" t="s">
        <v>9</v>
      </c>
      <c r="K5" s="425"/>
      <c r="L5" s="423" t="s">
        <v>8</v>
      </c>
      <c r="M5" s="423" t="s">
        <v>9</v>
      </c>
    </row>
    <row r="6" spans="1:14">
      <c r="B6" s="250" t="s">
        <v>387</v>
      </c>
      <c r="C6" s="708">
        <v>4.8723705614308228</v>
      </c>
      <c r="D6" s="708">
        <v>3.4825928018049499</v>
      </c>
      <c r="E6" s="708"/>
      <c r="F6" s="708">
        <v>1.1604870768674336</v>
      </c>
      <c r="G6" s="708">
        <v>2.2723626777642671</v>
      </c>
      <c r="H6" s="708"/>
      <c r="I6" s="708">
        <v>3.7689153119058036</v>
      </c>
      <c r="J6" s="708">
        <v>3.0743175769172537</v>
      </c>
      <c r="K6" s="708"/>
      <c r="L6" s="708">
        <v>2.4874165219207449</v>
      </c>
      <c r="M6" s="708">
        <v>3.5759183083732271</v>
      </c>
    </row>
    <row r="7" spans="1:14">
      <c r="B7" s="250" t="s">
        <v>388</v>
      </c>
      <c r="C7" s="708">
        <v>0.87420089886230701</v>
      </c>
      <c r="D7" s="708">
        <v>1.2565027315190123</v>
      </c>
      <c r="E7" s="708"/>
      <c r="F7" s="708">
        <v>2.5362867398767968</v>
      </c>
      <c r="G7" s="708">
        <v>4.8590143918637505</v>
      </c>
      <c r="H7" s="708"/>
      <c r="I7" s="708">
        <v>0.93061052636455432</v>
      </c>
      <c r="J7" s="708">
        <v>1.3074805491362387</v>
      </c>
      <c r="K7" s="708"/>
      <c r="L7" s="708">
        <v>1.4752788043700278</v>
      </c>
      <c r="M7" s="708">
        <v>2.7649547386913751</v>
      </c>
    </row>
    <row r="8" spans="1:14">
      <c r="B8" s="250" t="s">
        <v>392</v>
      </c>
      <c r="C8" s="708">
        <v>69.899023819203592</v>
      </c>
      <c r="D8" s="708">
        <v>71.902408274620029</v>
      </c>
      <c r="E8" s="708"/>
      <c r="F8" s="708">
        <v>88.507012472124487</v>
      </c>
      <c r="G8" s="708">
        <v>81.246862990332048</v>
      </c>
      <c r="H8" s="708"/>
      <c r="I8" s="708">
        <v>72.992874124334193</v>
      </c>
      <c r="J8" s="708">
        <v>73.809641965726499</v>
      </c>
      <c r="K8" s="708"/>
      <c r="L8" s="708">
        <v>83.399482735247076</v>
      </c>
      <c r="M8" s="708">
        <v>81.538776319597545</v>
      </c>
    </row>
    <row r="9" spans="1:14">
      <c r="B9" s="250" t="s">
        <v>389</v>
      </c>
      <c r="C9" s="708">
        <v>18.280353750412033</v>
      </c>
      <c r="D9" s="708">
        <v>16.616200793980511</v>
      </c>
      <c r="E9" s="708"/>
      <c r="F9" s="708">
        <v>2.5022994734331028</v>
      </c>
      <c r="G9" s="708">
        <v>2.9826745341365464</v>
      </c>
      <c r="H9" s="708"/>
      <c r="I9" s="708">
        <v>14.692831469815015</v>
      </c>
      <c r="J9" s="708">
        <v>12.575957590120526</v>
      </c>
      <c r="K9" s="708"/>
      <c r="L9" s="708">
        <v>3.6563388198206406</v>
      </c>
      <c r="M9" s="708">
        <v>2.9038763100292577</v>
      </c>
    </row>
    <row r="10" spans="1:14">
      <c r="B10" s="250" t="s">
        <v>1155</v>
      </c>
      <c r="C10" s="708">
        <v>3.2365400805289575</v>
      </c>
      <c r="D10" s="708">
        <v>4.5625984696962609</v>
      </c>
      <c r="E10" s="708"/>
      <c r="F10" s="708">
        <v>4.0677505141767041</v>
      </c>
      <c r="G10" s="708">
        <v>7.9563105638226199</v>
      </c>
      <c r="H10" s="708"/>
      <c r="I10" s="708">
        <v>6.1773690855780803</v>
      </c>
      <c r="J10" s="708">
        <v>7.3592006203395304</v>
      </c>
      <c r="K10" s="708"/>
      <c r="L10" s="708">
        <v>6.4220041612897374</v>
      </c>
      <c r="M10" s="708">
        <v>6.962933430837932</v>
      </c>
    </row>
    <row r="11" spans="1:14">
      <c r="B11" s="250" t="s">
        <v>390</v>
      </c>
      <c r="C11" s="708">
        <v>2.8375108895622847</v>
      </c>
      <c r="D11" s="708">
        <v>2.1796969283792222</v>
      </c>
      <c r="E11" s="708"/>
      <c r="F11" s="708">
        <v>1.2261637235214882</v>
      </c>
      <c r="G11" s="708">
        <v>0.68277484208076611</v>
      </c>
      <c r="H11" s="708"/>
      <c r="I11" s="708">
        <v>1.4373994820023415</v>
      </c>
      <c r="J11" s="708">
        <v>1.8734016977599706</v>
      </c>
      <c r="K11" s="708"/>
      <c r="L11" s="708">
        <v>2.55947895735178</v>
      </c>
      <c r="M11" s="708">
        <v>2.2535408924706664</v>
      </c>
    </row>
    <row r="12" spans="1:14" ht="25.5">
      <c r="B12" s="426" t="s">
        <v>391</v>
      </c>
      <c r="C12" s="707">
        <v>5.4193429061282048</v>
      </c>
      <c r="D12" s="707">
        <v>4.6324669034179538</v>
      </c>
      <c r="E12" s="707"/>
      <c r="F12" s="707">
        <v>1.8100925263967504</v>
      </c>
      <c r="G12" s="707">
        <v>2.4066922318392314</v>
      </c>
      <c r="H12" s="707"/>
      <c r="I12" s="707">
        <v>7.3425476332202253</v>
      </c>
      <c r="J12" s="707">
        <v>6.9771282167399047</v>
      </c>
      <c r="K12" s="707"/>
      <c r="L12" s="707">
        <v>3.3520638825721418</v>
      </c>
      <c r="M12" s="707">
        <v>3.4861866974185847</v>
      </c>
    </row>
    <row r="13" spans="1:14" ht="25.5">
      <c r="B13" s="426" t="s">
        <v>1097</v>
      </c>
      <c r="C13" s="707">
        <v>2.2253800553572809</v>
      </c>
      <c r="D13" s="707">
        <v>1.6996511967124508</v>
      </c>
      <c r="E13" s="707"/>
      <c r="F13" s="707"/>
      <c r="G13" s="707">
        <v>0.47348565107718527</v>
      </c>
      <c r="H13" s="707"/>
      <c r="I13" s="707"/>
      <c r="J13" s="707"/>
      <c r="K13" s="707"/>
      <c r="L13" s="707"/>
      <c r="M13" s="707">
        <v>0.28703690325913267</v>
      </c>
    </row>
    <row r="14" spans="1:14">
      <c r="B14" s="443"/>
      <c r="C14" s="444"/>
      <c r="D14" s="444"/>
      <c r="E14" s="444"/>
      <c r="F14" s="444"/>
      <c r="G14" s="444"/>
      <c r="H14" s="444"/>
      <c r="I14" s="444"/>
      <c r="J14" s="444"/>
      <c r="K14" s="444"/>
      <c r="L14" s="444"/>
      <c r="M14" s="444"/>
      <c r="N14" s="789"/>
    </row>
    <row r="15" spans="1:14">
      <c r="C15" s="444"/>
      <c r="D15" s="444"/>
      <c r="E15" s="444"/>
      <c r="F15" s="444"/>
    </row>
    <row r="16" spans="1:14">
      <c r="B16" s="424" t="s">
        <v>1007</v>
      </c>
      <c r="K16" s="444"/>
    </row>
    <row r="17" spans="2:2">
      <c r="B17" s="340"/>
    </row>
    <row r="32" spans="2:2" ht="21.75" customHeight="1"/>
    <row r="36" spans="2:12">
      <c r="G36" s="790"/>
      <c r="H36" s="790"/>
      <c r="I36" s="790"/>
      <c r="J36" s="790"/>
      <c r="K36" s="790"/>
    </row>
    <row r="37" spans="2:12">
      <c r="H37" s="790"/>
      <c r="I37" s="790"/>
      <c r="J37" s="790"/>
      <c r="K37" s="790"/>
    </row>
    <row r="38" spans="2:12" ht="12.75" customHeight="1">
      <c r="C38" s="853"/>
      <c r="D38" s="853"/>
      <c r="E38" s="853"/>
      <c r="F38" s="853"/>
      <c r="H38" s="790"/>
      <c r="I38" s="790"/>
      <c r="J38" s="790"/>
      <c r="K38" s="790"/>
      <c r="L38" s="790"/>
    </row>
    <row r="39" spans="2:12">
      <c r="B39" s="853"/>
      <c r="C39" s="853"/>
      <c r="D39" s="853"/>
      <c r="E39" s="853"/>
      <c r="F39" s="853"/>
      <c r="H39" s="790"/>
      <c r="I39" s="790"/>
    </row>
    <row r="40" spans="2:12">
      <c r="B40" s="853"/>
      <c r="C40" s="853"/>
      <c r="D40" s="853"/>
      <c r="E40" s="853"/>
      <c r="F40" s="853"/>
      <c r="H40" s="790"/>
      <c r="I40" s="790"/>
    </row>
    <row r="41" spans="2:12">
      <c r="B41" s="853"/>
      <c r="C41" s="853"/>
      <c r="D41" s="853"/>
      <c r="E41" s="853"/>
      <c r="F41" s="853"/>
      <c r="H41" s="790"/>
      <c r="I41" s="790"/>
    </row>
    <row r="42" spans="2:12">
      <c r="C42" s="853"/>
      <c r="D42" s="853"/>
      <c r="E42" s="853"/>
      <c r="F42" s="853"/>
      <c r="I42" s="790"/>
    </row>
    <row r="43" spans="2:12">
      <c r="B43" s="64" t="s">
        <v>384</v>
      </c>
    </row>
    <row r="44" spans="2:12">
      <c r="B44" s="64" t="s">
        <v>393</v>
      </c>
    </row>
    <row r="45" spans="2:12">
      <c r="B45" s="64" t="s">
        <v>394</v>
      </c>
    </row>
    <row r="46" spans="2:12">
      <c r="B46" s="64" t="s">
        <v>395</v>
      </c>
    </row>
    <row r="47" spans="2:12">
      <c r="B47" s="64" t="s">
        <v>342</v>
      </c>
    </row>
    <row r="49" spans="2:2">
      <c r="B49" s="703" t="s">
        <v>775</v>
      </c>
    </row>
    <row r="53" spans="2:2" ht="18.75" customHeight="1">
      <c r="B53" s="853"/>
    </row>
  </sheetData>
  <mergeCells count="4">
    <mergeCell ref="C4:D4"/>
    <mergeCell ref="F4:G4"/>
    <mergeCell ref="I4:J4"/>
    <mergeCell ref="L4:M4"/>
  </mergeCells>
  <hyperlinks>
    <hyperlink ref="B49" location="Contents!B55" display="to contents"/>
  </hyperlinks>
  <pageMargins left="0.75" right="0.75" top="1" bottom="1" header="0.5" footer="0.5"/>
  <pageSetup paperSize="9" orientation="portrait"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6"/>
  <dimension ref="A2:M38"/>
  <sheetViews>
    <sheetView workbookViewId="0">
      <selection activeCell="B2" sqref="B2"/>
    </sheetView>
  </sheetViews>
  <sheetFormatPr defaultRowHeight="12.75"/>
  <cols>
    <col min="1" max="1" width="9.140625" style="245"/>
    <col min="2" max="2" width="27.140625" style="245" customWidth="1"/>
    <col min="3" max="3" width="9.85546875" style="245" customWidth="1"/>
    <col min="4" max="4" width="9.5703125" style="245" customWidth="1"/>
    <col min="5" max="5" width="4.28515625" style="245" customWidth="1"/>
    <col min="6" max="6" width="8.5703125" style="245" customWidth="1"/>
    <col min="7" max="7" width="10.42578125" style="245" customWidth="1"/>
    <col min="8" max="8" width="4.28515625" style="245" customWidth="1"/>
    <col min="9" max="9" width="9.7109375" style="245" customWidth="1"/>
    <col min="10" max="10" width="9.85546875" style="245" customWidth="1"/>
    <col min="11" max="11" width="4.42578125" style="245" customWidth="1"/>
    <col min="12" max="12" width="8" style="245" customWidth="1"/>
    <col min="13" max="13" width="9.28515625" style="245" customWidth="1"/>
    <col min="14" max="16384" width="9.140625" style="245"/>
  </cols>
  <sheetData>
    <row r="2" spans="1:13">
      <c r="A2" s="245" t="s">
        <v>340</v>
      </c>
      <c r="B2" s="57" t="s">
        <v>1098</v>
      </c>
    </row>
    <row r="4" spans="1:13">
      <c r="B4" s="687" t="s">
        <v>371</v>
      </c>
      <c r="C4" s="953" t="s">
        <v>372</v>
      </c>
      <c r="D4" s="953"/>
      <c r="E4" s="852"/>
      <c r="F4" s="953" t="s">
        <v>373</v>
      </c>
      <c r="G4" s="953"/>
      <c r="H4" s="852"/>
      <c r="I4" s="953" t="s">
        <v>374</v>
      </c>
      <c r="J4" s="953"/>
      <c r="K4" s="852"/>
      <c r="L4" s="953" t="s">
        <v>375</v>
      </c>
      <c r="M4" s="953"/>
    </row>
    <row r="5" spans="1:13">
      <c r="B5" s="247"/>
      <c r="C5" s="423" t="s">
        <v>8</v>
      </c>
      <c r="D5" s="423" t="s">
        <v>9</v>
      </c>
      <c r="E5" s="425"/>
      <c r="F5" s="423" t="s">
        <v>8</v>
      </c>
      <c r="G5" s="423" t="s">
        <v>9</v>
      </c>
      <c r="H5" s="425"/>
      <c r="I5" s="423" t="s">
        <v>8</v>
      </c>
      <c r="J5" s="423" t="s">
        <v>9</v>
      </c>
      <c r="K5" s="425"/>
      <c r="L5" s="423" t="s">
        <v>8</v>
      </c>
      <c r="M5" s="423" t="s">
        <v>9</v>
      </c>
    </row>
    <row r="6" spans="1:13">
      <c r="B6" s="247" t="s">
        <v>396</v>
      </c>
      <c r="C6" s="709">
        <v>37.432378384389629</v>
      </c>
      <c r="D6" s="709">
        <v>35.114419338306938</v>
      </c>
      <c r="E6" s="709"/>
      <c r="F6" s="709">
        <v>65.345798999158063</v>
      </c>
      <c r="G6" s="709">
        <v>47.633871317126442</v>
      </c>
      <c r="H6" s="709"/>
      <c r="I6" s="709">
        <v>20.776852674592497</v>
      </c>
      <c r="J6" s="709">
        <v>21.011195793614608</v>
      </c>
      <c r="K6" s="709"/>
      <c r="L6" s="709">
        <v>51.947143071576754</v>
      </c>
      <c r="M6" s="709">
        <v>49.593239435408179</v>
      </c>
    </row>
    <row r="7" spans="1:13">
      <c r="B7" s="247" t="s">
        <v>397</v>
      </c>
      <c r="C7" s="709">
        <v>42.999693242988343</v>
      </c>
      <c r="D7" s="709">
        <v>49.398586161363838</v>
      </c>
      <c r="E7" s="709"/>
      <c r="F7" s="709">
        <v>26.187719308605267</v>
      </c>
      <c r="G7" s="709">
        <v>38.101199923045165</v>
      </c>
      <c r="H7" s="709"/>
      <c r="I7" s="709">
        <v>48.644984164937242</v>
      </c>
      <c r="J7" s="709">
        <v>50.572914975149288</v>
      </c>
      <c r="K7" s="709"/>
      <c r="L7" s="709">
        <v>41.186608462900018</v>
      </c>
      <c r="M7" s="709">
        <v>37.908370165836509</v>
      </c>
    </row>
    <row r="8" spans="1:13">
      <c r="B8" s="247" t="s">
        <v>398</v>
      </c>
      <c r="C8" s="709">
        <v>19.567928372622017</v>
      </c>
      <c r="D8" s="709">
        <v>15.48699450032923</v>
      </c>
      <c r="E8" s="709"/>
      <c r="F8" s="709">
        <v>8.4664816922366484</v>
      </c>
      <c r="G8" s="709">
        <v>14.264928759828402</v>
      </c>
      <c r="H8" s="709"/>
      <c r="I8" s="709">
        <v>30.578163160470258</v>
      </c>
      <c r="J8" s="709">
        <v>28.415889231236108</v>
      </c>
      <c r="K8" s="709"/>
      <c r="L8" s="709">
        <v>6.8662484655232277</v>
      </c>
      <c r="M8" s="709">
        <v>12.498390398755317</v>
      </c>
    </row>
    <row r="9" spans="1:13" ht="26.25" customHeight="1">
      <c r="B9" s="335" t="s">
        <v>399</v>
      </c>
      <c r="C9" s="710">
        <v>1.2821093785226945</v>
      </c>
      <c r="D9" s="710">
        <v>1.2687175976572349</v>
      </c>
      <c r="E9" s="709"/>
      <c r="F9" s="710">
        <v>0.61184085140392364</v>
      </c>
      <c r="G9" s="710">
        <v>0.69944920244624742</v>
      </c>
      <c r="H9" s="709"/>
      <c r="I9" s="710">
        <v>1.2866718034747378</v>
      </c>
      <c r="J9" s="710">
        <v>1.3291875986110335</v>
      </c>
      <c r="K9" s="709"/>
      <c r="L9" s="710">
        <v>0.84769614069452326</v>
      </c>
      <c r="M9" s="710">
        <v>0.94672397283961485</v>
      </c>
    </row>
    <row r="12" spans="1:13">
      <c r="B12" s="57" t="s">
        <v>1098</v>
      </c>
    </row>
    <row r="13" spans="1:13">
      <c r="D13" s="340"/>
    </row>
    <row r="36" spans="2:2">
      <c r="B36" s="64" t="s">
        <v>342</v>
      </c>
    </row>
    <row r="38" spans="2:2">
      <c r="B38" s="703" t="s">
        <v>775</v>
      </c>
    </row>
  </sheetData>
  <mergeCells count="4">
    <mergeCell ref="C4:D4"/>
    <mergeCell ref="F4:G4"/>
    <mergeCell ref="I4:J4"/>
    <mergeCell ref="L4:M4"/>
  </mergeCells>
  <hyperlinks>
    <hyperlink ref="B38" location="Contents!B56" display="to contents"/>
  </hyperlinks>
  <pageMargins left="0.75" right="0.75" top="1" bottom="1" header="0.5" footer="0.5"/>
  <headerFooter alignWithMargins="0"/>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7"/>
  <dimension ref="A2:O45"/>
  <sheetViews>
    <sheetView workbookViewId="0">
      <selection activeCell="B2" sqref="B2"/>
    </sheetView>
  </sheetViews>
  <sheetFormatPr defaultRowHeight="12.75"/>
  <cols>
    <col min="1" max="1" width="9.140625" style="337"/>
    <col min="2" max="2" width="42.42578125" style="337" customWidth="1"/>
    <col min="3" max="3" width="8.85546875" style="337" customWidth="1"/>
    <col min="4" max="4" width="9.5703125" style="337" customWidth="1"/>
    <col min="5" max="5" width="5.42578125" style="337" customWidth="1"/>
    <col min="6" max="6" width="10.28515625" style="337" customWidth="1"/>
    <col min="7" max="7" width="9.85546875" style="337" customWidth="1"/>
    <col min="8" max="8" width="7.42578125" style="337" customWidth="1"/>
    <col min="9" max="9" width="9.42578125" style="337" customWidth="1"/>
    <col min="10" max="10" width="9.7109375" style="337" customWidth="1"/>
    <col min="11" max="11" width="5.7109375" style="337" customWidth="1"/>
    <col min="12" max="12" width="10.5703125" style="337" customWidth="1"/>
    <col min="13" max="16384" width="9.140625" style="337"/>
  </cols>
  <sheetData>
    <row r="2" spans="1:13">
      <c r="A2" s="337" t="s">
        <v>340</v>
      </c>
      <c r="B2" s="57" t="s">
        <v>1095</v>
      </c>
    </row>
    <row r="4" spans="1:13">
      <c r="B4" s="250"/>
      <c r="C4" s="953" t="s">
        <v>372</v>
      </c>
      <c r="D4" s="953"/>
      <c r="E4" s="852"/>
      <c r="F4" s="953" t="s">
        <v>373</v>
      </c>
      <c r="G4" s="953"/>
      <c r="H4" s="852"/>
      <c r="I4" s="953" t="s">
        <v>374</v>
      </c>
      <c r="J4" s="953"/>
      <c r="K4" s="852"/>
      <c r="L4" s="953" t="s">
        <v>375</v>
      </c>
      <c r="M4" s="953"/>
    </row>
    <row r="5" spans="1:13">
      <c r="B5" s="427" t="s">
        <v>400</v>
      </c>
      <c r="C5" s="423" t="s">
        <v>8</v>
      </c>
      <c r="D5" s="423" t="s">
        <v>9</v>
      </c>
      <c r="E5" s="423"/>
      <c r="F5" s="423" t="s">
        <v>8</v>
      </c>
      <c r="G5" s="423" t="s">
        <v>9</v>
      </c>
      <c r="H5" s="423"/>
      <c r="I5" s="423" t="s">
        <v>8</v>
      </c>
      <c r="J5" s="423" t="s">
        <v>9</v>
      </c>
      <c r="K5" s="423"/>
      <c r="L5" s="423" t="s">
        <v>8</v>
      </c>
      <c r="M5" s="423" t="s">
        <v>9</v>
      </c>
    </row>
    <row r="6" spans="1:13">
      <c r="B6" s="428" t="s">
        <v>401</v>
      </c>
      <c r="C6" s="711">
        <v>12.20518252258365</v>
      </c>
      <c r="D6" s="711">
        <v>11.026668913166441</v>
      </c>
      <c r="E6" s="712"/>
      <c r="F6" s="711">
        <v>28.145712227514942</v>
      </c>
      <c r="G6" s="711">
        <v>26.053449598267264</v>
      </c>
      <c r="H6" s="712"/>
      <c r="I6" s="711">
        <v>12.235003460879479</v>
      </c>
      <c r="J6" s="711">
        <v>15.611102989858788</v>
      </c>
      <c r="K6" s="712"/>
      <c r="L6" s="711">
        <v>27.094913866267191</v>
      </c>
      <c r="M6" s="711">
        <v>29.691196388678957</v>
      </c>
    </row>
    <row r="7" spans="1:13">
      <c r="B7" s="428" t="s">
        <v>402</v>
      </c>
      <c r="C7" s="712">
        <v>9.9630942706801466</v>
      </c>
      <c r="D7" s="712">
        <v>9.1364758219703557</v>
      </c>
      <c r="E7" s="712"/>
      <c r="F7" s="712">
        <v>10.012869771139865</v>
      </c>
      <c r="G7" s="712">
        <v>11.407053225331037</v>
      </c>
      <c r="H7" s="712"/>
      <c r="I7" s="712">
        <v>11.345314394897342</v>
      </c>
      <c r="J7" s="712">
        <v>11.394968278471993</v>
      </c>
      <c r="K7" s="712"/>
      <c r="L7" s="712">
        <v>15.485241412236967</v>
      </c>
      <c r="M7" s="712">
        <v>17.242021993744316</v>
      </c>
    </row>
    <row r="8" spans="1:13">
      <c r="B8" s="428" t="s">
        <v>403</v>
      </c>
      <c r="C8" s="712">
        <v>4.6633917600342585</v>
      </c>
      <c r="D8" s="712">
        <v>3.7377219843962077</v>
      </c>
      <c r="E8" s="712"/>
      <c r="F8" s="712">
        <v>1.7613909223512296</v>
      </c>
      <c r="G8" s="712">
        <v>2.0898991196207617</v>
      </c>
      <c r="H8" s="712"/>
      <c r="I8" s="712">
        <v>6.8983546328153595</v>
      </c>
      <c r="J8" s="712">
        <v>6.9816484744450751</v>
      </c>
      <c r="K8" s="712"/>
      <c r="L8" s="712">
        <v>3.1200959528884171</v>
      </c>
      <c r="M8" s="712">
        <v>3.6472116322288359</v>
      </c>
    </row>
    <row r="9" spans="1:13" ht="25.5">
      <c r="B9" s="428" t="s">
        <v>404</v>
      </c>
      <c r="C9" s="712">
        <v>5.2997025106458882</v>
      </c>
      <c r="D9" s="712">
        <v>5.398753837574148</v>
      </c>
      <c r="E9" s="712"/>
      <c r="F9" s="712">
        <v>8.2514788487886364</v>
      </c>
      <c r="G9" s="712">
        <v>9.3171541057102747</v>
      </c>
      <c r="H9" s="712"/>
      <c r="I9" s="712">
        <v>4.4469597620819821</v>
      </c>
      <c r="J9" s="712">
        <v>4.4133198040269175</v>
      </c>
      <c r="K9" s="712"/>
      <c r="L9" s="712">
        <v>12.36514545934855</v>
      </c>
      <c r="M9" s="712">
        <v>13.594810361515481</v>
      </c>
    </row>
    <row r="10" spans="1:13">
      <c r="B10" s="428" t="s">
        <v>405</v>
      </c>
      <c r="C10" s="712"/>
      <c r="D10" s="712">
        <v>5.3437181012382933</v>
      </c>
      <c r="E10" s="712"/>
      <c r="F10" s="712"/>
      <c r="G10" s="712">
        <v>5.3437181012382933</v>
      </c>
      <c r="H10" s="712"/>
      <c r="I10" s="712"/>
      <c r="J10" s="712">
        <v>5.3437181012382933</v>
      </c>
      <c r="K10" s="712"/>
      <c r="L10" s="712"/>
      <c r="M10" s="712">
        <v>5.3437181012382933</v>
      </c>
    </row>
    <row r="12" spans="1:13">
      <c r="B12" s="57" t="s">
        <v>290</v>
      </c>
    </row>
    <row r="30" ht="12.75" customHeight="1"/>
    <row r="35" spans="2:15">
      <c r="B35" s="429" t="s">
        <v>384</v>
      </c>
    </row>
    <row r="36" spans="2:15">
      <c r="B36" s="429" t="s">
        <v>406</v>
      </c>
    </row>
    <row r="37" spans="2:15">
      <c r="B37" s="429" t="s">
        <v>407</v>
      </c>
    </row>
    <row r="38" spans="2:15">
      <c r="B38" s="429" t="s">
        <v>408</v>
      </c>
    </row>
    <row r="39" spans="2:15">
      <c r="B39" s="429" t="s">
        <v>409</v>
      </c>
      <c r="K39" s="430"/>
      <c r="L39" s="430"/>
      <c r="M39" s="430"/>
      <c r="N39" s="430"/>
      <c r="O39" s="430"/>
    </row>
    <row r="40" spans="2:15">
      <c r="B40" s="429" t="s">
        <v>410</v>
      </c>
      <c r="K40" s="430"/>
      <c r="L40" s="430"/>
      <c r="M40" s="430"/>
      <c r="N40" s="430"/>
      <c r="O40" s="430"/>
    </row>
    <row r="41" spans="2:15">
      <c r="K41" s="430"/>
      <c r="L41" s="430"/>
      <c r="M41" s="430"/>
      <c r="N41" s="430"/>
      <c r="O41" s="430"/>
    </row>
    <row r="42" spans="2:15">
      <c r="B42" s="703" t="s">
        <v>775</v>
      </c>
      <c r="K42" s="430"/>
      <c r="L42" s="430"/>
      <c r="M42" s="430"/>
      <c r="N42" s="430"/>
      <c r="O42" s="430"/>
    </row>
    <row r="43" spans="2:15">
      <c r="K43" s="430"/>
      <c r="L43" s="430"/>
      <c r="M43" s="430"/>
      <c r="N43" s="430"/>
      <c r="O43" s="430"/>
    </row>
    <row r="44" spans="2:15">
      <c r="K44" s="430"/>
      <c r="L44" s="430"/>
      <c r="M44" s="430"/>
      <c r="N44" s="430"/>
      <c r="O44" s="430"/>
    </row>
    <row r="45" spans="2:15">
      <c r="K45" s="430"/>
      <c r="L45" s="430"/>
      <c r="M45" s="430"/>
      <c r="N45" s="430"/>
      <c r="O45" s="430"/>
    </row>
  </sheetData>
  <mergeCells count="4">
    <mergeCell ref="C4:D4"/>
    <mergeCell ref="F4:G4"/>
    <mergeCell ref="I4:J4"/>
    <mergeCell ref="L4:M4"/>
  </mergeCells>
  <hyperlinks>
    <hyperlink ref="B42" location="Contents!B57" display="to contents"/>
  </hyperlinks>
  <pageMargins left="0.75" right="0.75" top="1" bottom="1" header="0.5" footer="0.5"/>
  <pageSetup paperSize="9" orientation="portrait"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8"/>
  <dimension ref="A2:M35"/>
  <sheetViews>
    <sheetView workbookViewId="0">
      <selection activeCell="M24" sqref="M24"/>
    </sheetView>
  </sheetViews>
  <sheetFormatPr defaultRowHeight="12.75"/>
  <cols>
    <col min="1" max="1" width="9.140625" style="245"/>
    <col min="2" max="2" width="35.28515625" style="245" bestFit="1" customWidth="1"/>
    <col min="3" max="3" width="12" style="245" customWidth="1"/>
    <col min="4" max="4" width="10.7109375" style="245" customWidth="1"/>
    <col min="5" max="5" width="6.5703125" style="245" customWidth="1"/>
    <col min="6" max="7" width="10.7109375" style="245" customWidth="1"/>
    <col min="8" max="8" width="5" style="245" customWidth="1"/>
    <col min="9" max="9" width="11.28515625" style="245" customWidth="1"/>
    <col min="10" max="10" width="9.42578125" style="245" customWidth="1"/>
    <col min="11" max="11" width="4.28515625" style="245" customWidth="1"/>
    <col min="12" max="12" width="10.7109375" style="245" customWidth="1"/>
    <col min="13" max="13" width="11.5703125" style="245" customWidth="1"/>
    <col min="14" max="14" width="15.85546875" style="245" customWidth="1"/>
    <col min="15" max="16384" width="9.140625" style="245"/>
  </cols>
  <sheetData>
    <row r="2" spans="1:13">
      <c r="A2" s="245" t="s">
        <v>340</v>
      </c>
      <c r="B2" s="57" t="s">
        <v>291</v>
      </c>
    </row>
    <row r="4" spans="1:13">
      <c r="B4" s="247"/>
      <c r="C4" s="953" t="s">
        <v>372</v>
      </c>
      <c r="D4" s="953"/>
      <c r="E4" s="247"/>
      <c r="F4" s="953" t="s">
        <v>373</v>
      </c>
      <c r="G4" s="953"/>
      <c r="H4" s="247"/>
      <c r="I4" s="953" t="s">
        <v>374</v>
      </c>
      <c r="J4" s="953"/>
      <c r="K4" s="247"/>
      <c r="L4" s="953" t="s">
        <v>375</v>
      </c>
      <c r="M4" s="953"/>
    </row>
    <row r="5" spans="1:13" s="57" customFormat="1">
      <c r="B5" s="248"/>
      <c r="C5" s="432" t="s">
        <v>8</v>
      </c>
      <c r="D5" s="432" t="s">
        <v>9</v>
      </c>
      <c r="E5" s="431"/>
      <c r="F5" s="432" t="s">
        <v>8</v>
      </c>
      <c r="G5" s="432" t="s">
        <v>9</v>
      </c>
      <c r="H5" s="431"/>
      <c r="I5" s="432" t="s">
        <v>8</v>
      </c>
      <c r="J5" s="432" t="s">
        <v>9</v>
      </c>
      <c r="K5" s="431"/>
      <c r="L5" s="432" t="s">
        <v>8</v>
      </c>
      <c r="M5" s="432" t="s">
        <v>9</v>
      </c>
    </row>
    <row r="6" spans="1:13">
      <c r="B6" s="433" t="s">
        <v>411</v>
      </c>
      <c r="C6" s="713">
        <v>0.91153700701377505</v>
      </c>
      <c r="D6" s="713">
        <v>0.91047969041847099</v>
      </c>
      <c r="E6" s="709"/>
      <c r="F6" s="713">
        <v>0.71884554972297809</v>
      </c>
      <c r="G6" s="713">
        <v>0.74826305353393052</v>
      </c>
      <c r="H6" s="713"/>
      <c r="I6" s="713">
        <v>0.88332313531538387</v>
      </c>
      <c r="J6" s="713">
        <v>0.90750047111216858</v>
      </c>
      <c r="K6" s="713"/>
      <c r="L6" s="713">
        <v>0.69415871516002958</v>
      </c>
      <c r="M6" s="713">
        <v>0.70907596362325065</v>
      </c>
    </row>
    <row r="7" spans="1:13">
      <c r="B7" s="433" t="s">
        <v>412</v>
      </c>
      <c r="C7" s="713">
        <v>0.15647910236920612</v>
      </c>
      <c r="D7" s="713">
        <v>0.15747389490426147</v>
      </c>
      <c r="E7" s="713"/>
      <c r="F7" s="713">
        <v>0.17683336829324295</v>
      </c>
      <c r="G7" s="713">
        <v>0.17387110341943421</v>
      </c>
      <c r="H7" s="713"/>
      <c r="I7" s="713">
        <v>0.14900455218890821</v>
      </c>
      <c r="J7" s="713">
        <v>0.14487960716324905</v>
      </c>
      <c r="K7" s="713"/>
      <c r="L7" s="713">
        <v>0.42940898940841066</v>
      </c>
      <c r="M7" s="713">
        <v>0.37686441791426739</v>
      </c>
    </row>
    <row r="8" spans="1:13" ht="25.5">
      <c r="B8" s="335" t="s">
        <v>413</v>
      </c>
      <c r="C8" s="709">
        <v>0.12</v>
      </c>
      <c r="D8" s="709">
        <v>0.12</v>
      </c>
      <c r="E8" s="709">
        <v>0.12</v>
      </c>
      <c r="F8" s="709">
        <v>0.12</v>
      </c>
      <c r="G8" s="709">
        <v>0.12</v>
      </c>
      <c r="H8" s="709">
        <v>0.12</v>
      </c>
      <c r="I8" s="709">
        <v>0.12</v>
      </c>
      <c r="J8" s="709">
        <v>0.12</v>
      </c>
      <c r="K8" s="709">
        <v>0.12</v>
      </c>
      <c r="L8" s="709">
        <v>0.12</v>
      </c>
      <c r="M8" s="709">
        <v>0.12</v>
      </c>
    </row>
    <row r="10" spans="1:13">
      <c r="B10" s="57" t="s">
        <v>291</v>
      </c>
    </row>
    <row r="33" spans="2:2">
      <c r="B33" s="64" t="s">
        <v>342</v>
      </c>
    </row>
    <row r="35" spans="2:2">
      <c r="B35" s="703" t="s">
        <v>775</v>
      </c>
    </row>
  </sheetData>
  <mergeCells count="4">
    <mergeCell ref="C4:D4"/>
    <mergeCell ref="F4:G4"/>
    <mergeCell ref="I4:J4"/>
    <mergeCell ref="L4:M4"/>
  </mergeCells>
  <hyperlinks>
    <hyperlink ref="B35" location="Contents!B58" display="to contents"/>
  </hyperlinks>
  <pageMargins left="0.75" right="0.75" top="1" bottom="1" header="0.5" footer="0.5"/>
  <headerFooter alignWithMargins="0"/>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9"/>
  <dimension ref="A2:O35"/>
  <sheetViews>
    <sheetView workbookViewId="0">
      <selection activeCell="B2" sqref="B2"/>
    </sheetView>
  </sheetViews>
  <sheetFormatPr defaultRowHeight="12.75"/>
  <cols>
    <col min="1" max="1" width="13.5703125" style="245" customWidth="1"/>
    <col min="2" max="2" width="40.5703125" style="245" customWidth="1"/>
    <col min="3" max="3" width="17.42578125" style="245" bestFit="1" customWidth="1"/>
    <col min="4" max="4" width="15.140625" style="245" customWidth="1"/>
    <col min="5" max="6" width="16.28515625" style="245" customWidth="1"/>
    <col min="7" max="7" width="16.28515625" style="245" bestFit="1" customWidth="1"/>
    <col min="8" max="9" width="20.140625" style="245" bestFit="1" customWidth="1"/>
    <col min="10" max="10" width="19.85546875" style="245" bestFit="1" customWidth="1"/>
    <col min="11" max="11" width="20.140625" style="245" bestFit="1" customWidth="1"/>
    <col min="12" max="12" width="19.85546875" style="245" bestFit="1" customWidth="1"/>
    <col min="13" max="13" width="20.7109375" style="245" customWidth="1"/>
    <col min="14" max="14" width="16.5703125" style="245" customWidth="1"/>
    <col min="15" max="19" width="16.42578125" style="245" customWidth="1"/>
    <col min="20" max="16384" width="9.140625" style="245"/>
  </cols>
  <sheetData>
    <row r="2" spans="1:15">
      <c r="A2" s="245" t="s">
        <v>340</v>
      </c>
      <c r="B2" s="57" t="s">
        <v>292</v>
      </c>
    </row>
    <row r="3" spans="1:15" s="564" customFormat="1">
      <c r="C3" s="791"/>
      <c r="D3" s="791"/>
      <c r="E3" s="791"/>
      <c r="F3" s="791"/>
      <c r="G3" s="791"/>
      <c r="H3" s="791"/>
      <c r="I3" s="791"/>
      <c r="J3" s="791"/>
      <c r="K3" s="791"/>
      <c r="L3" s="791"/>
      <c r="M3" s="791"/>
      <c r="N3" s="791"/>
      <c r="O3" s="791"/>
    </row>
    <row r="4" spans="1:15">
      <c r="B4" s="687" t="s">
        <v>371</v>
      </c>
      <c r="C4" s="434" t="s">
        <v>11</v>
      </c>
      <c r="D4" s="434" t="s">
        <v>44</v>
      </c>
      <c r="E4" s="434" t="s">
        <v>45</v>
      </c>
      <c r="F4" s="434" t="s">
        <v>21</v>
      </c>
      <c r="G4" s="434" t="s">
        <v>8</v>
      </c>
      <c r="H4" s="434" t="s">
        <v>17</v>
      </c>
      <c r="I4" s="434" t="s">
        <v>18</v>
      </c>
      <c r="J4" s="434" t="s">
        <v>9</v>
      </c>
    </row>
    <row r="5" spans="1:15" ht="25.5">
      <c r="B5" s="335" t="s">
        <v>292</v>
      </c>
      <c r="C5" s="435">
        <v>0.26707536461172576</v>
      </c>
      <c r="D5" s="435">
        <v>0.27402310003112751</v>
      </c>
      <c r="E5" s="435">
        <v>0.27544334916570573</v>
      </c>
      <c r="F5" s="435">
        <v>0.2731631627488329</v>
      </c>
      <c r="G5" s="435">
        <v>0.26760230469450708</v>
      </c>
      <c r="H5" s="435">
        <v>0.27126280181125367</v>
      </c>
      <c r="I5" s="435">
        <v>0.26521364501537009</v>
      </c>
      <c r="J5" s="435">
        <v>0.2604189408704366</v>
      </c>
    </row>
    <row r="6" spans="1:15" ht="25.5">
      <c r="B6" s="335" t="s">
        <v>1100</v>
      </c>
      <c r="C6" s="435">
        <v>0.19497777799144811</v>
      </c>
      <c r="D6" s="435">
        <v>0.16936353705584573</v>
      </c>
      <c r="E6" s="435">
        <v>0.20084131751403489</v>
      </c>
      <c r="F6" s="435">
        <v>0.20320398756607094</v>
      </c>
      <c r="G6" s="435">
        <v>0.13174566059722292</v>
      </c>
      <c r="H6" s="435">
        <v>0.1272078800840668</v>
      </c>
      <c r="I6" s="435">
        <v>0.11429302774831673</v>
      </c>
      <c r="J6" s="435">
        <v>8.2225342954533431E-2</v>
      </c>
    </row>
    <row r="7" spans="1:15" ht="25.5">
      <c r="B7" s="335" t="s">
        <v>1101</v>
      </c>
      <c r="C7" s="435">
        <v>4.3114329115691463E-2</v>
      </c>
      <c r="D7" s="435">
        <v>4.0278885925609353E-2</v>
      </c>
      <c r="E7" s="435">
        <v>7.2119274289876856E-2</v>
      </c>
      <c r="F7" s="435">
        <v>9.5682672026427884E-2</v>
      </c>
      <c r="G7" s="435">
        <v>0.12951712167352691</v>
      </c>
      <c r="H7" s="435">
        <v>0.1386780480689449</v>
      </c>
      <c r="I7" s="435">
        <v>0.15727304866687253</v>
      </c>
      <c r="J7" s="435">
        <v>0.13518662083599908</v>
      </c>
    </row>
    <row r="9" spans="1:15" ht="15.75">
      <c r="B9" s="57" t="s">
        <v>292</v>
      </c>
      <c r="C9" s="436"/>
    </row>
    <row r="26" spans="2:2" ht="48" customHeight="1"/>
    <row r="27" spans="2:2">
      <c r="B27" s="64" t="s">
        <v>414</v>
      </c>
    </row>
    <row r="28" spans="2:2">
      <c r="B28" s="64" t="s">
        <v>342</v>
      </c>
    </row>
    <row r="29" spans="2:2">
      <c r="B29" s="64"/>
    </row>
    <row r="30" spans="2:2">
      <c r="B30" s="703" t="s">
        <v>775</v>
      </c>
    </row>
    <row r="32" spans="2:2">
      <c r="B32" s="64"/>
    </row>
    <row r="34" spans="2:2">
      <c r="B34" s="64"/>
    </row>
    <row r="35" spans="2:2">
      <c r="B35" s="64"/>
    </row>
  </sheetData>
  <hyperlinks>
    <hyperlink ref="B30" location="Contents!B61" display="to contents"/>
  </hyperlinks>
  <pageMargins left="0.75" right="0.75" top="1" bottom="1" header="0.5" footer="0.5"/>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38"/>
  <sheetViews>
    <sheetView topLeftCell="A10" workbookViewId="0">
      <selection activeCell="B13" sqref="B13"/>
    </sheetView>
  </sheetViews>
  <sheetFormatPr defaultRowHeight="12.75"/>
  <cols>
    <col min="1" max="1" width="10.5703125" style="3" bestFit="1" customWidth="1"/>
    <col min="2" max="2" width="19.42578125" style="3" customWidth="1"/>
    <col min="3" max="6" width="5" style="3" bestFit="1" customWidth="1"/>
    <col min="7" max="7" width="4.42578125" style="3" customWidth="1"/>
    <col min="8" max="9" width="7.42578125" style="3" bestFit="1" customWidth="1"/>
    <col min="10" max="16384" width="9.140625" style="3"/>
  </cols>
  <sheetData>
    <row r="2" spans="1:9">
      <c r="A2" s="1" t="s">
        <v>340</v>
      </c>
      <c r="B2" s="877" t="s">
        <v>1016</v>
      </c>
      <c r="C2" s="22"/>
    </row>
    <row r="4" spans="1:9">
      <c r="B4" s="23"/>
      <c r="C4" s="646">
        <v>39448</v>
      </c>
      <c r="D4" s="646">
        <v>39814</v>
      </c>
      <c r="E4" s="646">
        <v>40179</v>
      </c>
      <c r="F4" s="646">
        <v>40544</v>
      </c>
      <c r="G4" s="647"/>
      <c r="H4" s="648">
        <v>40695</v>
      </c>
      <c r="I4" s="648">
        <v>41061</v>
      </c>
    </row>
    <row r="5" spans="1:9" ht="25.5">
      <c r="B5" s="549" t="s">
        <v>794</v>
      </c>
      <c r="C5" s="595">
        <v>4.4151018735413263</v>
      </c>
      <c r="D5" s="595">
        <v>0.32152332126817917</v>
      </c>
      <c r="E5" s="595">
        <v>6.9018016610968695</v>
      </c>
      <c r="F5" s="595">
        <v>5.9933070735842326</v>
      </c>
      <c r="G5" s="846"/>
      <c r="H5" s="595">
        <v>5.3527063687263254</v>
      </c>
      <c r="I5" s="595">
        <v>5.7772798868756352</v>
      </c>
    </row>
    <row r="6" spans="1:9" ht="25.5">
      <c r="B6" s="549" t="s">
        <v>1014</v>
      </c>
      <c r="C6" s="595">
        <v>0.16298900951217155</v>
      </c>
      <c r="D6" s="595">
        <v>0.12212137434844991</v>
      </c>
      <c r="E6" s="595">
        <v>0.24986959132129294</v>
      </c>
      <c r="F6" s="595">
        <v>0.72573083580670184</v>
      </c>
      <c r="G6" s="846"/>
      <c r="H6" s="595">
        <v>0.78299951704658599</v>
      </c>
      <c r="I6" s="595">
        <v>0.43349807726883666</v>
      </c>
    </row>
    <row r="7" spans="1:9" ht="25.5">
      <c r="B7" s="549" t="s">
        <v>1018</v>
      </c>
      <c r="C7" s="595">
        <v>0.24031123363368645</v>
      </c>
      <c r="D7" s="595">
        <v>-0.19095647971360072</v>
      </c>
      <c r="E7" s="595">
        <v>0.86672125210023976</v>
      </c>
      <c r="F7" s="595">
        <v>0.71491681062047829</v>
      </c>
      <c r="G7" s="846"/>
      <c r="H7" s="595">
        <v>5.0248887193305544E-2</v>
      </c>
      <c r="I7" s="595">
        <v>0.25248939994812819</v>
      </c>
    </row>
    <row r="8" spans="1:9">
      <c r="B8" s="549" t="s">
        <v>1019</v>
      </c>
      <c r="C8" s="595">
        <v>-5.2463715069876384</v>
      </c>
      <c r="D8" s="595">
        <v>0.61403262215158294</v>
      </c>
      <c r="E8" s="595">
        <v>-1.3125991174974416</v>
      </c>
      <c r="F8" s="595">
        <v>0.4644241394379478</v>
      </c>
      <c r="G8" s="846"/>
      <c r="H8" s="595">
        <v>-3.2017553240927414E-2</v>
      </c>
      <c r="I8" s="595">
        <v>-0.1037740718083878</v>
      </c>
    </row>
    <row r="9" spans="1:9">
      <c r="B9" s="550" t="s">
        <v>795</v>
      </c>
      <c r="C9" s="595">
        <v>4.1879508260470235</v>
      </c>
      <c r="D9" s="595">
        <v>0.25614765582195398</v>
      </c>
      <c r="E9" s="595">
        <v>0.6124566045033345</v>
      </c>
      <c r="F9" s="595">
        <v>-0.46488048348815131</v>
      </c>
      <c r="G9" s="846"/>
      <c r="H9" s="595">
        <v>0.72059141744013666</v>
      </c>
      <c r="I9" s="595">
        <v>-0.93920910861990714</v>
      </c>
    </row>
    <row r="10" spans="1:9">
      <c r="B10" s="24" t="s">
        <v>796</v>
      </c>
      <c r="C10" s="595">
        <v>3.3154583957229136</v>
      </c>
      <c r="D10" s="595">
        <v>1.179799547635966</v>
      </c>
      <c r="E10" s="595">
        <v>7.3575329729994081</v>
      </c>
      <c r="F10" s="595">
        <v>7.5</v>
      </c>
      <c r="G10" s="595"/>
      <c r="H10" s="595">
        <v>7</v>
      </c>
      <c r="I10" s="595">
        <v>5.5000000000000009</v>
      </c>
    </row>
    <row r="11" spans="1:9">
      <c r="C11" s="25"/>
      <c r="D11" s="25"/>
      <c r="E11" s="25"/>
      <c r="F11" s="25"/>
      <c r="G11" s="25"/>
      <c r="H11" s="25"/>
      <c r="I11" s="25"/>
    </row>
    <row r="13" spans="1:9">
      <c r="B13" s="877" t="s">
        <v>1016</v>
      </c>
    </row>
    <row r="35" spans="2:3" ht="15">
      <c r="B35" s="269" t="s">
        <v>1017</v>
      </c>
      <c r="C35" s="34"/>
    </row>
    <row r="36" spans="2:3" ht="15">
      <c r="B36" s="269" t="s">
        <v>1008</v>
      </c>
      <c r="C36" s="34"/>
    </row>
    <row r="38" spans="2:3">
      <c r="B38" s="703" t="s">
        <v>775</v>
      </c>
    </row>
  </sheetData>
  <hyperlinks>
    <hyperlink ref="B38" location="Contents!B7" display="to contens"/>
  </hyperlinks>
  <pageMargins left="0.7" right="0.7" top="0.75" bottom="0.75" header="0.3" footer="0.3"/>
  <pageSetup paperSize="9" orientation="portrait"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0"/>
  <dimension ref="A2:J43"/>
  <sheetViews>
    <sheetView workbookViewId="0">
      <selection activeCell="B2" sqref="B2"/>
    </sheetView>
  </sheetViews>
  <sheetFormatPr defaultRowHeight="12.75"/>
  <cols>
    <col min="1" max="1" width="10.7109375" style="337" customWidth="1"/>
    <col min="2" max="2" width="11.7109375" style="337" customWidth="1"/>
    <col min="3" max="4" width="14.85546875" style="337" bestFit="1" customWidth="1"/>
    <col min="5" max="7" width="15.85546875" style="337" bestFit="1" customWidth="1"/>
    <col min="8" max="8" width="14.85546875" style="337" bestFit="1" customWidth="1"/>
    <col min="9" max="9" width="18.28515625" style="337" bestFit="1" customWidth="1"/>
    <col min="10" max="10" width="16.5703125" style="337" bestFit="1" customWidth="1"/>
    <col min="11" max="14" width="14.85546875" style="337" bestFit="1" customWidth="1"/>
    <col min="15" max="19" width="15.85546875" style="337" bestFit="1" customWidth="1"/>
    <col min="20" max="20" width="10.85546875" style="337" customWidth="1"/>
    <col min="21" max="25" width="9.140625" style="337"/>
    <col min="26" max="26" width="9.85546875" style="337" bestFit="1" customWidth="1"/>
    <col min="27" max="16384" width="9.140625" style="337"/>
  </cols>
  <sheetData>
    <row r="2" spans="1:10">
      <c r="A2" s="245" t="s">
        <v>340</v>
      </c>
      <c r="B2" s="438" t="s">
        <v>1159</v>
      </c>
    </row>
    <row r="4" spans="1:10" ht="63.75">
      <c r="B4" s="439" t="s">
        <v>5</v>
      </c>
      <c r="C4" s="447" t="s">
        <v>1156</v>
      </c>
      <c r="D4" s="447" t="s">
        <v>1157</v>
      </c>
      <c r="E4" s="447" t="s">
        <v>415</v>
      </c>
      <c r="F4" s="447" t="s">
        <v>416</v>
      </c>
      <c r="G4" s="447" t="s">
        <v>1158</v>
      </c>
      <c r="H4" s="447" t="s">
        <v>417</v>
      </c>
    </row>
    <row r="5" spans="1:10">
      <c r="B5" s="440" t="s">
        <v>11</v>
      </c>
      <c r="C5" s="255">
        <v>0.18550088592943936</v>
      </c>
      <c r="D5" s="255">
        <v>0.14401764583424731</v>
      </c>
      <c r="E5" s="255">
        <v>8.1574478682286455E-2</v>
      </c>
      <c r="F5" s="255">
        <v>5.7305400586075979E-2</v>
      </c>
      <c r="G5" s="441">
        <v>0.25062769841210197</v>
      </c>
      <c r="H5" s="441">
        <v>0.31392329920570189</v>
      </c>
    </row>
    <row r="6" spans="1:10">
      <c r="B6" s="440" t="s">
        <v>44</v>
      </c>
      <c r="C6" s="255">
        <v>0.19181109513896516</v>
      </c>
      <c r="D6" s="255">
        <v>0.14596188551215031</v>
      </c>
      <c r="E6" s="255">
        <v>8.2212004892162349E-2</v>
      </c>
      <c r="F6" s="255">
        <v>5.6579357139446021E-2</v>
      </c>
      <c r="G6" s="441">
        <v>0.25849860803937935</v>
      </c>
      <c r="H6" s="441">
        <v>0.3186756846140924</v>
      </c>
    </row>
    <row r="7" spans="1:10">
      <c r="B7" s="440" t="s">
        <v>45</v>
      </c>
      <c r="C7" s="255">
        <v>0.19605176867672566</v>
      </c>
      <c r="D7" s="255">
        <v>0.1482115921025641</v>
      </c>
      <c r="E7" s="255">
        <v>7.9391580488980068E-2</v>
      </c>
      <c r="F7" s="255">
        <v>5.502393724982467E-2</v>
      </c>
      <c r="G7" s="441">
        <v>0.26532096953192463</v>
      </c>
      <c r="H7" s="441">
        <v>0.3040925959582087</v>
      </c>
    </row>
    <row r="8" spans="1:10">
      <c r="B8" s="440" t="s">
        <v>21</v>
      </c>
      <c r="C8" s="255">
        <v>0.20376381460223209</v>
      </c>
      <c r="D8" s="255">
        <v>0.15062049653372572</v>
      </c>
      <c r="E8" s="255">
        <v>6.9399348146600856E-2</v>
      </c>
      <c r="F8" s="255">
        <v>4.7206603607190478E-2</v>
      </c>
      <c r="G8" s="441">
        <v>0.27392642439540882</v>
      </c>
      <c r="H8" s="441">
        <v>0.27094652478305126</v>
      </c>
    </row>
    <row r="9" spans="1:10">
      <c r="B9" s="440" t="s">
        <v>8</v>
      </c>
      <c r="C9" s="255">
        <v>0.19948189493226323</v>
      </c>
      <c r="D9" s="255">
        <v>0.14906596571860212</v>
      </c>
      <c r="E9" s="255">
        <v>6.8120409762243858E-2</v>
      </c>
      <c r="F9" s="255">
        <v>4.5827117733989044E-2</v>
      </c>
      <c r="G9" s="441">
        <v>0.26798055318608938</v>
      </c>
      <c r="H9" s="441">
        <v>0.2665007688720607</v>
      </c>
    </row>
    <row r="10" spans="1:10">
      <c r="B10" s="440" t="s">
        <v>17</v>
      </c>
      <c r="C10" s="255">
        <v>0.20589455664633705</v>
      </c>
      <c r="D10" s="255">
        <v>0.15092511894568719</v>
      </c>
      <c r="E10" s="255">
        <v>6.53682451649166E-2</v>
      </c>
      <c r="F10" s="255">
        <v>4.6168747290322991E-2</v>
      </c>
      <c r="G10" s="441">
        <v>0.27660001069989265</v>
      </c>
      <c r="H10" s="441">
        <v>0.25572082881122371</v>
      </c>
    </row>
    <row r="11" spans="1:10">
      <c r="B11" s="440" t="s">
        <v>18</v>
      </c>
      <c r="C11" s="255">
        <v>0.20210614478529232</v>
      </c>
      <c r="D11" s="255">
        <v>0.14929169985062715</v>
      </c>
      <c r="E11" s="255">
        <v>6.3107500230077732E-2</v>
      </c>
      <c r="F11" s="255">
        <v>4.5074685121755179E-2</v>
      </c>
      <c r="G11" s="441">
        <v>0.27359260140193553</v>
      </c>
      <c r="H11" s="441">
        <v>0.24152470234341519</v>
      </c>
    </row>
    <row r="12" spans="1:10">
      <c r="B12" s="440" t="s">
        <v>9</v>
      </c>
      <c r="C12" s="255">
        <v>0.19897748888625955</v>
      </c>
      <c r="D12" s="255">
        <v>0.1490967684605197</v>
      </c>
      <c r="E12" s="255">
        <v>6.1441451984177102E-2</v>
      </c>
      <c r="F12" s="255">
        <v>4.3944209886247018E-2</v>
      </c>
      <c r="G12" s="441">
        <v>0.27355967808601456</v>
      </c>
      <c r="H12" s="441">
        <v>0.22536082684448766</v>
      </c>
    </row>
    <row r="14" spans="1:10">
      <c r="I14" s="792"/>
      <c r="J14" s="792"/>
    </row>
    <row r="15" spans="1:10">
      <c r="B15" s="438" t="s">
        <v>1159</v>
      </c>
      <c r="G15" s="792"/>
      <c r="H15" s="792"/>
    </row>
    <row r="16" spans="1:10">
      <c r="G16" s="792"/>
      <c r="H16" s="792"/>
    </row>
    <row r="17" spans="6:8">
      <c r="F17" s="337" t="s">
        <v>82</v>
      </c>
      <c r="G17" s="792"/>
      <c r="H17" s="792"/>
    </row>
    <row r="18" spans="6:8">
      <c r="G18" s="792"/>
      <c r="H18" s="792"/>
    </row>
    <row r="19" spans="6:8">
      <c r="G19" s="792"/>
      <c r="H19" s="792"/>
    </row>
    <row r="20" spans="6:8">
      <c r="G20" s="792"/>
      <c r="H20" s="792"/>
    </row>
    <row r="25" spans="6:8">
      <c r="G25" s="792"/>
      <c r="H25" s="792"/>
    </row>
    <row r="26" spans="6:8">
      <c r="G26" s="792"/>
      <c r="H26" s="792"/>
    </row>
    <row r="27" spans="6:8">
      <c r="G27" s="792"/>
      <c r="H27" s="792"/>
    </row>
    <row r="28" spans="6:8">
      <c r="G28" s="792"/>
      <c r="H28" s="792"/>
    </row>
    <row r="29" spans="6:8">
      <c r="G29" s="792"/>
      <c r="H29" s="792"/>
    </row>
    <row r="30" spans="6:8">
      <c r="G30" s="792"/>
      <c r="H30" s="792"/>
    </row>
    <row r="31" spans="6:8">
      <c r="G31" s="792"/>
      <c r="H31" s="792"/>
    </row>
    <row r="32" spans="6:8">
      <c r="G32" s="792"/>
      <c r="H32" s="792"/>
    </row>
    <row r="33" spans="2:8">
      <c r="G33" s="792"/>
      <c r="H33" s="792"/>
    </row>
    <row r="34" spans="2:8">
      <c r="G34" s="792"/>
      <c r="H34" s="792"/>
    </row>
    <row r="35" spans="2:8" ht="36" customHeight="1"/>
    <row r="36" spans="2:8">
      <c r="D36" s="437"/>
    </row>
    <row r="39" spans="2:8">
      <c r="B39" s="64" t="s">
        <v>414</v>
      </c>
    </row>
    <row r="40" spans="2:8">
      <c r="B40" s="64" t="s">
        <v>342</v>
      </c>
    </row>
    <row r="41" spans="2:8">
      <c r="B41" s="64"/>
    </row>
    <row r="42" spans="2:8">
      <c r="B42" s="703" t="s">
        <v>775</v>
      </c>
    </row>
    <row r="43" spans="2:8">
      <c r="B43" s="245"/>
    </row>
  </sheetData>
  <hyperlinks>
    <hyperlink ref="B42" location="Contents!B62" display="to contents"/>
  </hyperlinks>
  <pageMargins left="0.75" right="0.75" top="1" bottom="1" header="0.5" footer="0.5"/>
  <pageSetup paperSize="9" orientation="portrait"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1"/>
  <dimension ref="A2:E52"/>
  <sheetViews>
    <sheetView workbookViewId="0">
      <selection activeCell="B2" sqref="B2"/>
    </sheetView>
  </sheetViews>
  <sheetFormatPr defaultRowHeight="12.75"/>
  <cols>
    <col min="1" max="1" width="9.85546875" style="245" customWidth="1"/>
    <col min="2" max="2" width="27.7109375" style="245" bestFit="1" customWidth="1"/>
    <col min="3" max="6" width="16.28515625" style="245" customWidth="1"/>
    <col min="7" max="16384" width="9.140625" style="245"/>
  </cols>
  <sheetData>
    <row r="2" spans="1:5">
      <c r="A2" s="245" t="s">
        <v>340</v>
      </c>
      <c r="B2" s="57" t="s">
        <v>293</v>
      </c>
    </row>
    <row r="4" spans="1:5" ht="38.25">
      <c r="B4" s="248"/>
      <c r="C4" s="447" t="s">
        <v>418</v>
      </c>
      <c r="D4" s="447" t="s">
        <v>419</v>
      </c>
      <c r="E4" s="447" t="s">
        <v>420</v>
      </c>
    </row>
    <row r="5" spans="1:5">
      <c r="B5" s="426" t="s">
        <v>421</v>
      </c>
      <c r="C5" s="613">
        <v>3.0321051995960451</v>
      </c>
      <c r="D5" s="490">
        <v>1.1718336409666141</v>
      </c>
      <c r="E5" s="490">
        <v>38.647525855063762</v>
      </c>
    </row>
    <row r="6" spans="1:5">
      <c r="B6" s="426" t="s">
        <v>422</v>
      </c>
      <c r="C6" s="613">
        <v>8.5127232415697147</v>
      </c>
      <c r="D6" s="490">
        <v>2.1022678250682056</v>
      </c>
      <c r="E6" s="490">
        <v>24.695596995357683</v>
      </c>
    </row>
    <row r="7" spans="1:5" ht="25.5">
      <c r="B7" s="426" t="s">
        <v>423</v>
      </c>
      <c r="C7" s="613">
        <v>23.879241134430128</v>
      </c>
      <c r="D7" s="490">
        <v>7.9661286045656921</v>
      </c>
      <c r="E7" s="490">
        <v>33.36005763214888</v>
      </c>
    </row>
    <row r="8" spans="1:5">
      <c r="B8" s="426" t="s">
        <v>424</v>
      </c>
      <c r="C8" s="613">
        <v>18.553149768904781</v>
      </c>
      <c r="D8" s="490">
        <v>4.9885374033945951</v>
      </c>
      <c r="E8" s="490">
        <v>26.887819402802549</v>
      </c>
    </row>
    <row r="9" spans="1:5">
      <c r="B9" s="426" t="s">
        <v>425</v>
      </c>
      <c r="C9" s="613">
        <v>10.392901364728168</v>
      </c>
      <c r="D9" s="490">
        <v>3.3086180622528922</v>
      </c>
      <c r="E9" s="490">
        <v>31.835364795068767</v>
      </c>
    </row>
    <row r="10" spans="1:5">
      <c r="B10" s="426" t="s">
        <v>426</v>
      </c>
      <c r="C10" s="613">
        <v>3.4647472754145805</v>
      </c>
      <c r="D10" s="490">
        <v>1.0270657927531659</v>
      </c>
      <c r="E10" s="490">
        <v>29.643310496009278</v>
      </c>
    </row>
    <row r="11" spans="1:5">
      <c r="B11" s="426" t="s">
        <v>427</v>
      </c>
      <c r="C11" s="613">
        <v>3.730463271455343</v>
      </c>
      <c r="D11" s="490">
        <v>0.53127273833731159</v>
      </c>
      <c r="E11" s="490">
        <v>14.241468141570776</v>
      </c>
    </row>
    <row r="12" spans="1:5">
      <c r="B12" s="426" t="s">
        <v>428</v>
      </c>
      <c r="C12" s="613">
        <v>3.4206348544325609</v>
      </c>
      <c r="D12" s="490">
        <v>0.29119436939984072</v>
      </c>
      <c r="E12" s="490">
        <v>8.5128750010397152</v>
      </c>
    </row>
    <row r="13" spans="1:5" ht="25.5">
      <c r="B13" s="426" t="s">
        <v>429</v>
      </c>
      <c r="C13" s="613">
        <v>9.0834361756187274</v>
      </c>
      <c r="D13" s="490">
        <v>2.5346553689988305</v>
      </c>
      <c r="E13" s="490">
        <v>27.904146844805457</v>
      </c>
    </row>
    <row r="14" spans="1:5">
      <c r="B14" s="426" t="s">
        <v>430</v>
      </c>
      <c r="C14" s="613">
        <v>13.374498205979435</v>
      </c>
      <c r="D14" s="490">
        <v>1.6506552458849961</v>
      </c>
      <c r="E14" s="490">
        <v>12.34181066432104</v>
      </c>
    </row>
    <row r="15" spans="1:5">
      <c r="B15" s="426" t="s">
        <v>431</v>
      </c>
      <c r="C15" s="613">
        <v>1.6920503539441603</v>
      </c>
      <c r="D15" s="490">
        <v>0.40319531843593659</v>
      </c>
      <c r="E15" s="490">
        <v>23.82880140038921</v>
      </c>
    </row>
    <row r="16" spans="1:5">
      <c r="B16" s="443"/>
    </row>
    <row r="18" spans="2:2">
      <c r="B18" s="57" t="s">
        <v>293</v>
      </c>
    </row>
    <row r="40" spans="2:2" ht="12.75" customHeight="1"/>
    <row r="47" spans="2:2">
      <c r="B47" s="64" t="s">
        <v>432</v>
      </c>
    </row>
    <row r="48" spans="2:2">
      <c r="B48" s="64" t="s">
        <v>342</v>
      </c>
    </row>
    <row r="49" spans="2:2">
      <c r="B49" s="64"/>
    </row>
    <row r="50" spans="2:2">
      <c r="B50" s="703" t="s">
        <v>775</v>
      </c>
    </row>
    <row r="52" spans="2:2">
      <c r="B52" s="337"/>
    </row>
  </sheetData>
  <hyperlinks>
    <hyperlink ref="B50" location="Contents!B63" display="to contents"/>
  </hyperlinks>
  <pageMargins left="0.75" right="0.75" top="1" bottom="1" header="0.5" footer="0.5"/>
  <headerFooter alignWithMargins="0"/>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2"/>
  <dimension ref="A2:J19"/>
  <sheetViews>
    <sheetView workbookViewId="0">
      <selection activeCell="F28" sqref="F28"/>
    </sheetView>
  </sheetViews>
  <sheetFormatPr defaultRowHeight="12.75"/>
  <cols>
    <col min="1" max="1" width="9.140625" style="245"/>
    <col min="2" max="2" width="29.85546875" style="245" customWidth="1"/>
    <col min="3" max="4" width="14.28515625" style="245" bestFit="1" customWidth="1"/>
    <col min="5" max="5" width="12.7109375" style="245" bestFit="1" customWidth="1"/>
    <col min="6" max="6" width="13.28515625" style="245" bestFit="1" customWidth="1"/>
    <col min="7" max="10" width="14.28515625" style="245" bestFit="1" customWidth="1"/>
    <col min="11" max="12" width="15.5703125" style="245" bestFit="1" customWidth="1"/>
    <col min="13" max="16384" width="9.140625" style="245"/>
  </cols>
  <sheetData>
    <row r="2" spans="1:10">
      <c r="A2" s="245" t="s">
        <v>340</v>
      </c>
      <c r="B2" s="562" t="s">
        <v>1140</v>
      </c>
    </row>
    <row r="3" spans="1:10">
      <c r="H3" s="444"/>
    </row>
    <row r="4" spans="1:10">
      <c r="B4" s="954"/>
      <c r="C4" s="955" t="s">
        <v>372</v>
      </c>
      <c r="D4" s="956"/>
      <c r="E4" s="957" t="s">
        <v>373</v>
      </c>
      <c r="F4" s="958"/>
      <c r="G4" s="955" t="s">
        <v>374</v>
      </c>
      <c r="H4" s="956"/>
      <c r="I4" s="955" t="s">
        <v>375</v>
      </c>
      <c r="J4" s="956"/>
    </row>
    <row r="5" spans="1:10" ht="38.25">
      <c r="B5" s="954"/>
      <c r="C5" s="447" t="s">
        <v>418</v>
      </c>
      <c r="D5" s="447" t="s">
        <v>433</v>
      </c>
      <c r="E5" s="447" t="s">
        <v>418</v>
      </c>
      <c r="F5" s="447" t="s">
        <v>433</v>
      </c>
      <c r="G5" s="447" t="s">
        <v>418</v>
      </c>
      <c r="H5" s="447" t="s">
        <v>433</v>
      </c>
      <c r="I5" s="447" t="s">
        <v>418</v>
      </c>
      <c r="J5" s="447" t="s">
        <v>433</v>
      </c>
    </row>
    <row r="6" spans="1:10">
      <c r="B6" s="426" t="s">
        <v>428</v>
      </c>
      <c r="C6" s="445">
        <v>2.2946900744092105</v>
      </c>
      <c r="D6" s="445">
        <v>15.706152014516839</v>
      </c>
      <c r="E6" s="445">
        <v>4.8966735995586905</v>
      </c>
      <c r="F6" s="445">
        <v>1.6075276672559899</v>
      </c>
      <c r="G6" s="445">
        <v>3.0915209395506049</v>
      </c>
      <c r="H6" s="445">
        <v>7.2711669061377311</v>
      </c>
      <c r="I6" s="445">
        <v>15.920762877812747</v>
      </c>
      <c r="J6" s="445">
        <v>1.6838716572690735</v>
      </c>
    </row>
    <row r="7" spans="1:10">
      <c r="B7" s="426" t="s">
        <v>421</v>
      </c>
      <c r="C7" s="445">
        <v>2.2000518395266466</v>
      </c>
      <c r="D7" s="445">
        <v>49.134223339241785</v>
      </c>
      <c r="E7" s="445">
        <v>9.9747505170466333</v>
      </c>
      <c r="F7" s="445">
        <v>22.033239805039141</v>
      </c>
      <c r="G7" s="445">
        <v>2.4302601432564681</v>
      </c>
      <c r="H7" s="445">
        <v>53.563073545960179</v>
      </c>
      <c r="I7" s="445">
        <v>4.1087321354755781</v>
      </c>
      <c r="J7" s="445">
        <v>1.871264477828249</v>
      </c>
    </row>
    <row r="8" spans="1:10">
      <c r="B8" s="426" t="s">
        <v>422</v>
      </c>
      <c r="C8" s="445">
        <v>9.017227589401152</v>
      </c>
      <c r="D8" s="445">
        <v>27.118330035059934</v>
      </c>
      <c r="E8" s="445">
        <v>15.242853690848484</v>
      </c>
      <c r="F8" s="445">
        <v>6.7350293768006466</v>
      </c>
      <c r="G8" s="445">
        <v>5.715181386873434</v>
      </c>
      <c r="H8" s="445">
        <v>35.25837336276598</v>
      </c>
      <c r="I8" s="445">
        <v>6.1359331909708876</v>
      </c>
      <c r="J8" s="445">
        <v>20.350803571131788</v>
      </c>
    </row>
    <row r="9" spans="1:10" ht="25.5">
      <c r="B9" s="426" t="s">
        <v>423</v>
      </c>
      <c r="C9" s="445">
        <v>32.719816350195678</v>
      </c>
      <c r="D9" s="445">
        <v>33.697576374212979</v>
      </c>
      <c r="E9" s="445">
        <v>9.1637676497134439</v>
      </c>
      <c r="F9" s="445">
        <v>3.2930023397010073</v>
      </c>
      <c r="G9" s="445">
        <v>12.538953840033141</v>
      </c>
      <c r="H9" s="445">
        <v>44.107511511560396</v>
      </c>
      <c r="I9" s="445">
        <v>9.1636468659462409</v>
      </c>
      <c r="J9" s="445">
        <v>3.617088511360917</v>
      </c>
    </row>
    <row r="10" spans="1:10">
      <c r="B10" s="426" t="s">
        <v>424</v>
      </c>
      <c r="C10" s="445">
        <v>17.073697630923796</v>
      </c>
      <c r="D10" s="445">
        <v>37.836252053376541</v>
      </c>
      <c r="E10" s="445">
        <v>19.822436238218348</v>
      </c>
      <c r="F10" s="445">
        <v>3.6022019527924396</v>
      </c>
      <c r="G10" s="445">
        <v>20.85038232399075</v>
      </c>
      <c r="H10" s="445">
        <v>19.094496337896281</v>
      </c>
      <c r="I10" s="445">
        <v>23.155695134956762</v>
      </c>
      <c r="J10" s="445">
        <v>4.5429413554446016</v>
      </c>
    </row>
    <row r="11" spans="1:10">
      <c r="B11" s="426" t="s">
        <v>427</v>
      </c>
      <c r="C11" s="445">
        <v>3.4226833598369222</v>
      </c>
      <c r="D11" s="445">
        <v>16.936796391726531</v>
      </c>
      <c r="E11" s="445">
        <v>8.7103492862218435</v>
      </c>
      <c r="F11" s="445">
        <v>7.7646736544060388</v>
      </c>
      <c r="G11" s="445">
        <v>2.5681375981495238</v>
      </c>
      <c r="H11" s="445">
        <v>17.778705817212753</v>
      </c>
      <c r="I11" s="445">
        <v>4.8406122924574193</v>
      </c>
      <c r="J11" s="445">
        <v>5.1775199963603171</v>
      </c>
    </row>
    <row r="12" spans="1:10">
      <c r="B12" s="426" t="s">
        <v>425</v>
      </c>
      <c r="C12" s="445">
        <v>11.995807000228066</v>
      </c>
      <c r="D12" s="445">
        <v>32.771219790226944</v>
      </c>
      <c r="E12" s="445">
        <v>8.7571859236383762</v>
      </c>
      <c r="F12" s="445">
        <v>1.6559967328024849</v>
      </c>
      <c r="G12" s="445">
        <v>8.3981908906948171</v>
      </c>
      <c r="H12" s="445">
        <v>44.831603487894007</v>
      </c>
      <c r="I12" s="445">
        <v>7.6235070767459643</v>
      </c>
      <c r="J12" s="445">
        <v>6.0560951692625027</v>
      </c>
    </row>
    <row r="13" spans="1:10">
      <c r="B13" s="446" t="s">
        <v>426</v>
      </c>
      <c r="C13" s="445">
        <v>2.5216422154786562</v>
      </c>
      <c r="D13" s="445">
        <v>56.12552819124933</v>
      </c>
      <c r="E13" s="445">
        <v>9.8323522232862022</v>
      </c>
      <c r="F13" s="445">
        <v>0.84762967540386225</v>
      </c>
      <c r="G13" s="445">
        <v>2.5242970779158265</v>
      </c>
      <c r="H13" s="445">
        <v>26.534119062827553</v>
      </c>
      <c r="I13" s="445">
        <v>6.4361186246608799</v>
      </c>
      <c r="J13" s="445">
        <v>5.3873705427363499</v>
      </c>
    </row>
    <row r="14" spans="1:10" ht="25.5">
      <c r="B14" s="426" t="s">
        <v>1102</v>
      </c>
      <c r="C14" s="445">
        <v>8.5674733680555555</v>
      </c>
      <c r="D14" s="445">
        <v>31.488055824006249</v>
      </c>
      <c r="E14" s="445">
        <v>4.5798779267988632</v>
      </c>
      <c r="F14" s="445">
        <v>1.3299412347664812</v>
      </c>
      <c r="G14" s="445">
        <v>9.4522350409768716</v>
      </c>
      <c r="H14" s="445">
        <v>38.153232721541485</v>
      </c>
      <c r="I14" s="445">
        <v>2.8415661324103114</v>
      </c>
      <c r="J14" s="445">
        <v>14.514835935287856</v>
      </c>
    </row>
    <row r="15" spans="1:10">
      <c r="B15" s="426" t="s">
        <v>434</v>
      </c>
      <c r="C15" s="445">
        <v>7.2541046941577356</v>
      </c>
      <c r="D15" s="445">
        <v>14.070146421537894</v>
      </c>
      <c r="E15" s="445">
        <v>5.1009228870875685</v>
      </c>
      <c r="F15" s="445">
        <v>2.0551401091323163</v>
      </c>
      <c r="G15" s="445">
        <v>30.799825831291759</v>
      </c>
      <c r="H15" s="445">
        <v>12.550986376698178</v>
      </c>
      <c r="I15" s="445">
        <v>18.745988546720167</v>
      </c>
      <c r="J15" s="445">
        <v>6.8855009592808685</v>
      </c>
    </row>
    <row r="16" spans="1:10">
      <c r="B16" s="426" t="s">
        <v>431</v>
      </c>
      <c r="C16" s="445">
        <v>2.2074298843128233</v>
      </c>
      <c r="D16" s="445">
        <v>19.060102729286037</v>
      </c>
      <c r="E16" s="445">
        <v>0.24130546621772114</v>
      </c>
      <c r="F16" s="445">
        <v>8.6995648170130355</v>
      </c>
      <c r="G16" s="445">
        <v>1.3328664666309911</v>
      </c>
      <c r="H16" s="445">
        <v>44.764642956622801</v>
      </c>
      <c r="I16" s="445">
        <v>0.67531805414898782</v>
      </c>
      <c r="J16" s="445">
        <v>10.376167900017952</v>
      </c>
    </row>
    <row r="17" spans="2:2">
      <c r="B17" s="64" t="s">
        <v>342</v>
      </c>
    </row>
    <row r="18" spans="2:2">
      <c r="B18" s="64"/>
    </row>
    <row r="19" spans="2:2">
      <c r="B19" s="703" t="s">
        <v>775</v>
      </c>
    </row>
  </sheetData>
  <mergeCells count="5">
    <mergeCell ref="B4:B5"/>
    <mergeCell ref="C4:D4"/>
    <mergeCell ref="E4:F4"/>
    <mergeCell ref="G4:H4"/>
    <mergeCell ref="I4:J4"/>
  </mergeCells>
  <hyperlinks>
    <hyperlink ref="B19" location="Contents!B64" display="to contents"/>
  </hyperlinks>
  <pageMargins left="0.75" right="0.75" top="1" bottom="1" header="0.5" footer="0.5"/>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3"/>
  <dimension ref="A2:H39"/>
  <sheetViews>
    <sheetView workbookViewId="0">
      <selection activeCell="K28" sqref="K28"/>
    </sheetView>
  </sheetViews>
  <sheetFormatPr defaultRowHeight="12.75"/>
  <cols>
    <col min="1" max="1" width="12.85546875" style="245" customWidth="1"/>
    <col min="2" max="2" width="33.85546875" style="245" customWidth="1"/>
    <col min="3" max="3" width="12.42578125" style="245" customWidth="1"/>
    <col min="4" max="4" width="11.140625" style="245" customWidth="1"/>
    <col min="5" max="5" width="12.42578125" style="245" customWidth="1"/>
    <col min="6" max="6" width="11.140625" style="245" customWidth="1"/>
    <col min="7" max="7" width="10.28515625" style="245" customWidth="1"/>
    <col min="8" max="16384" width="9.140625" style="245"/>
  </cols>
  <sheetData>
    <row r="2" spans="1:7">
      <c r="A2" s="245" t="s">
        <v>340</v>
      </c>
      <c r="B2" s="57" t="s">
        <v>294</v>
      </c>
    </row>
    <row r="4" spans="1:7" ht="25.5">
      <c r="B4" s="247"/>
      <c r="C4" s="447" t="s">
        <v>435</v>
      </c>
      <c r="D4" s="447" t="s">
        <v>372</v>
      </c>
      <c r="E4" s="447" t="s">
        <v>373</v>
      </c>
      <c r="F4" s="447" t="s">
        <v>374</v>
      </c>
      <c r="G4" s="447" t="s">
        <v>375</v>
      </c>
    </row>
    <row r="5" spans="1:7">
      <c r="B5" s="426" t="s">
        <v>428</v>
      </c>
      <c r="C5" s="448">
        <v>1.3211202645650604E-2</v>
      </c>
      <c r="D5" s="448">
        <v>1.5799098696815735E-2</v>
      </c>
      <c r="E5" s="448">
        <v>9.6862889732610689E-5</v>
      </c>
      <c r="F5" s="448">
        <v>0</v>
      </c>
      <c r="G5" s="448">
        <v>1.5930888731294779E-2</v>
      </c>
    </row>
    <row r="6" spans="1:7">
      <c r="B6" s="426" t="s">
        <v>436</v>
      </c>
      <c r="C6" s="448">
        <v>0.20666499153075502</v>
      </c>
      <c r="D6" s="448">
        <v>0.24646380921516212</v>
      </c>
      <c r="E6" s="448">
        <v>0.31515673231732527</v>
      </c>
      <c r="F6" s="448">
        <v>0</v>
      </c>
      <c r="G6" s="448">
        <v>3.2331180601861166E-2</v>
      </c>
    </row>
    <row r="7" spans="1:7">
      <c r="B7" s="426" t="s">
        <v>423</v>
      </c>
      <c r="C7" s="448">
        <v>0.41694827333274459</v>
      </c>
      <c r="D7" s="448">
        <v>0.45606984180622795</v>
      </c>
      <c r="E7" s="448">
        <v>9.0959951275964526E-2</v>
      </c>
      <c r="F7" s="448">
        <v>0.36267365185762529</v>
      </c>
      <c r="G7" s="448">
        <v>0</v>
      </c>
    </row>
    <row r="8" spans="1:7">
      <c r="B8" s="426" t="s">
        <v>424</v>
      </c>
      <c r="C8" s="448">
        <v>0.18305557207047038</v>
      </c>
      <c r="D8" s="448">
        <v>0.21209674710380938</v>
      </c>
      <c r="E8" s="448">
        <v>0.32365233152363476</v>
      </c>
      <c r="F8" s="448">
        <v>0</v>
      </c>
      <c r="G8" s="448">
        <v>0.13293585750191872</v>
      </c>
    </row>
    <row r="9" spans="1:7">
      <c r="B9" s="426" t="s">
        <v>427</v>
      </c>
      <c r="C9" s="448">
        <v>4.3913935819577241E-2</v>
      </c>
      <c r="D9" s="448">
        <v>4.0795143407809979E-2</v>
      </c>
      <c r="E9" s="448">
        <v>0.25794941724421228</v>
      </c>
      <c r="F9" s="448">
        <v>0</v>
      </c>
      <c r="G9" s="448">
        <v>0.12133222556774316</v>
      </c>
    </row>
    <row r="10" spans="1:7">
      <c r="B10" s="426" t="s">
        <v>425</v>
      </c>
      <c r="C10" s="448">
        <v>7.1436683782970814E-2</v>
      </c>
      <c r="D10" s="448">
        <v>0</v>
      </c>
      <c r="E10" s="448">
        <v>0</v>
      </c>
      <c r="F10" s="448">
        <v>0.43232822921967251</v>
      </c>
      <c r="G10" s="448">
        <v>0.33137697434650903</v>
      </c>
    </row>
    <row r="11" spans="1:7" ht="25.5">
      <c r="B11" s="426" t="s">
        <v>1102</v>
      </c>
      <c r="C11" s="448">
        <v>3.9030603531005223E-2</v>
      </c>
      <c r="D11" s="448">
        <v>2.8775359770174831E-2</v>
      </c>
      <c r="E11" s="448">
        <v>0</v>
      </c>
      <c r="F11" s="448">
        <v>8.4584676481688673E-2</v>
      </c>
      <c r="G11" s="448">
        <v>0.12139248139416263</v>
      </c>
    </row>
    <row r="12" spans="1:7">
      <c r="B12" s="426" t="s">
        <v>434</v>
      </c>
      <c r="C12" s="448">
        <v>2.5494240053467593E-2</v>
      </c>
      <c r="D12" s="448">
        <v>0</v>
      </c>
      <c r="E12" s="448">
        <v>1.2184704749130505E-2</v>
      </c>
      <c r="F12" s="448">
        <v>0.1204134424410135</v>
      </c>
      <c r="G12" s="448">
        <v>0.23794479108314007</v>
      </c>
    </row>
    <row r="13" spans="1:7">
      <c r="B13" s="426" t="s">
        <v>431</v>
      </c>
      <c r="C13" s="448">
        <v>2.4449723335853322E-4</v>
      </c>
      <c r="D13" s="448">
        <v>0</v>
      </c>
      <c r="E13" s="448">
        <v>0</v>
      </c>
      <c r="F13" s="448">
        <v>0</v>
      </c>
      <c r="G13" s="448">
        <v>6.7556007733704333E-3</v>
      </c>
    </row>
    <row r="15" spans="1:7">
      <c r="B15" s="57" t="s">
        <v>294</v>
      </c>
    </row>
    <row r="37" spans="2:8">
      <c r="B37" s="959" t="s">
        <v>342</v>
      </c>
      <c r="C37" s="959"/>
      <c r="D37" s="959"/>
      <c r="E37" s="959"/>
      <c r="F37" s="959"/>
      <c r="G37" s="959"/>
      <c r="H37" s="959"/>
    </row>
    <row r="39" spans="2:8">
      <c r="B39" s="703" t="s">
        <v>775</v>
      </c>
    </row>
  </sheetData>
  <mergeCells count="1">
    <mergeCell ref="B37:H37"/>
  </mergeCells>
  <hyperlinks>
    <hyperlink ref="B39" location="Contents!B65" display="to contents"/>
  </hyperlinks>
  <pageMargins left="0.75" right="0.75" top="1" bottom="1" header="0.5" footer="0.5"/>
  <headerFooter alignWithMargins="0"/>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4"/>
  <dimension ref="A2:I38"/>
  <sheetViews>
    <sheetView workbookViewId="0">
      <selection activeCell="I32" sqref="I32"/>
    </sheetView>
  </sheetViews>
  <sheetFormatPr defaultRowHeight="12.75"/>
  <cols>
    <col min="1" max="1" width="10.42578125" style="337" customWidth="1"/>
    <col min="2" max="2" width="33.5703125" style="337" customWidth="1"/>
    <col min="3" max="6" width="13.28515625" style="337" customWidth="1"/>
    <col min="7" max="7" width="15.140625" style="337" customWidth="1"/>
    <col min="8" max="8" width="16" style="337" customWidth="1"/>
    <col min="9" max="9" width="15" style="337" customWidth="1"/>
    <col min="10" max="11" width="16.5703125" style="337" bestFit="1" customWidth="1"/>
    <col min="12" max="16384" width="9.140625" style="337"/>
  </cols>
  <sheetData>
    <row r="2" spans="1:9">
      <c r="A2" s="245" t="s">
        <v>340</v>
      </c>
      <c r="B2" s="438" t="s">
        <v>437</v>
      </c>
    </row>
    <row r="4" spans="1:9" s="438" customFormat="1">
      <c r="B4" s="427"/>
      <c r="C4" s="449" t="s">
        <v>30</v>
      </c>
      <c r="D4" s="449" t="s">
        <v>31</v>
      </c>
      <c r="E4" s="449" t="s">
        <v>83</v>
      </c>
      <c r="F4" s="449" t="s">
        <v>84</v>
      </c>
      <c r="G4" s="449" t="s">
        <v>85</v>
      </c>
      <c r="H4" s="449" t="s">
        <v>23</v>
      </c>
      <c r="I4" s="449" t="s">
        <v>86</v>
      </c>
    </row>
    <row r="5" spans="1:9" ht="25.5">
      <c r="B5" s="426" t="s">
        <v>1103</v>
      </c>
      <c r="C5" s="450">
        <v>112.33271799599714</v>
      </c>
      <c r="D5" s="450">
        <v>78.904559175958099</v>
      </c>
      <c r="E5" s="450">
        <v>59.449015829032646</v>
      </c>
      <c r="F5" s="450">
        <v>39.874599233440847</v>
      </c>
      <c r="G5" s="450">
        <v>26.437379268513268</v>
      </c>
      <c r="H5" s="450">
        <v>20.665483978018727</v>
      </c>
      <c r="I5" s="450">
        <v>14.957332099527477</v>
      </c>
    </row>
    <row r="6" spans="1:9">
      <c r="B6" s="426" t="s">
        <v>438</v>
      </c>
      <c r="C6" s="450">
        <v>4.3456812327401879</v>
      </c>
      <c r="D6" s="450">
        <v>4.0061629692417187</v>
      </c>
      <c r="E6" s="450">
        <v>4.0936963557406774</v>
      </c>
      <c r="F6" s="450">
        <v>3.9329288606155597</v>
      </c>
      <c r="G6" s="450">
        <v>4.0560401344392583</v>
      </c>
      <c r="H6" s="450">
        <v>3.655967520728693</v>
      </c>
      <c r="I6" s="450">
        <v>3.7794655165694069</v>
      </c>
    </row>
    <row r="7" spans="1:9">
      <c r="B7" s="426" t="s">
        <v>1104</v>
      </c>
      <c r="C7" s="450">
        <v>2.8937248498390957</v>
      </c>
      <c r="D7" s="450">
        <v>2.5826318023805919</v>
      </c>
      <c r="E7" s="450">
        <v>2.6723935885678292</v>
      </c>
      <c r="F7" s="450">
        <v>2.6126077381422266</v>
      </c>
      <c r="G7" s="450">
        <v>2.7159120221891109</v>
      </c>
      <c r="H7" s="450">
        <v>2.5600690435549818</v>
      </c>
      <c r="I7" s="450">
        <v>2.6908875934619405</v>
      </c>
    </row>
    <row r="9" spans="1:9" ht="15">
      <c r="B9" s="438" t="s">
        <v>437</v>
      </c>
      <c r="F9" s="793"/>
      <c r="G9" s="787"/>
      <c r="H9" s="787"/>
      <c r="I9" s="794"/>
    </row>
    <row r="10" spans="1:9" ht="15">
      <c r="E10" s="793"/>
      <c r="F10" s="787"/>
      <c r="G10" s="787"/>
      <c r="H10" s="794"/>
    </row>
    <row r="11" spans="1:9" ht="15">
      <c r="E11" s="793"/>
      <c r="F11" s="787"/>
      <c r="G11" s="787"/>
      <c r="H11" s="794"/>
    </row>
    <row r="13" spans="1:9">
      <c r="F13" s="795"/>
      <c r="G13" s="795"/>
      <c r="H13" s="795"/>
    </row>
    <row r="14" spans="1:9">
      <c r="A14" s="796"/>
      <c r="F14" s="795"/>
      <c r="G14" s="795"/>
      <c r="H14" s="795"/>
    </row>
    <row r="15" spans="1:9">
      <c r="F15" s="797"/>
      <c r="G15" s="797"/>
      <c r="H15" s="797"/>
    </row>
    <row r="22" spans="2:8">
      <c r="H22" s="798"/>
    </row>
    <row r="27" spans="2:8">
      <c r="F27" s="799"/>
    </row>
    <row r="29" spans="2:8">
      <c r="B29" s="960" t="s">
        <v>1160</v>
      </c>
      <c r="C29" s="960"/>
      <c r="D29" s="960"/>
      <c r="E29" s="960"/>
      <c r="F29" s="960"/>
    </row>
    <row r="30" spans="2:8">
      <c r="B30" s="960"/>
      <c r="C30" s="960"/>
      <c r="D30" s="960"/>
      <c r="E30" s="960"/>
      <c r="F30" s="960"/>
    </row>
    <row r="31" spans="2:8">
      <c r="B31" s="959" t="s">
        <v>1008</v>
      </c>
      <c r="C31" s="959"/>
      <c r="D31" s="959"/>
      <c r="E31" s="959"/>
      <c r="F31" s="959"/>
      <c r="G31" s="959"/>
      <c r="H31" s="959"/>
    </row>
    <row r="32" spans="2:8">
      <c r="B32" s="245"/>
      <c r="C32" s="245"/>
      <c r="D32" s="245"/>
      <c r="E32" s="245"/>
      <c r="F32" s="245"/>
      <c r="G32" s="245"/>
      <c r="H32" s="245"/>
    </row>
    <row r="33" spans="2:8">
      <c r="B33" s="703" t="s">
        <v>775</v>
      </c>
      <c r="C33" s="245"/>
      <c r="D33" s="245"/>
      <c r="E33" s="245"/>
      <c r="F33" s="245"/>
      <c r="G33" s="245"/>
      <c r="H33" s="245"/>
    </row>
    <row r="34" spans="2:8" ht="12.75" customHeight="1">
      <c r="B34" s="451" t="s">
        <v>87</v>
      </c>
      <c r="C34" s="451"/>
      <c r="D34" s="451"/>
      <c r="E34" s="451"/>
      <c r="F34" s="451"/>
    </row>
    <row r="35" spans="2:8">
      <c r="B35" s="451"/>
      <c r="C35" s="451"/>
      <c r="D35" s="451"/>
      <c r="E35" s="451"/>
      <c r="F35" s="451"/>
    </row>
    <row r="36" spans="2:8">
      <c r="B36" s="451"/>
      <c r="C36" s="451"/>
      <c r="D36" s="451"/>
      <c r="E36" s="451"/>
      <c r="F36" s="451"/>
    </row>
    <row r="37" spans="2:8">
      <c r="B37" s="451"/>
      <c r="C37" s="451"/>
      <c r="D37" s="451"/>
      <c r="E37" s="451"/>
      <c r="F37" s="451"/>
    </row>
    <row r="38" spans="2:8">
      <c r="C38" s="451"/>
      <c r="D38" s="451"/>
      <c r="E38" s="451"/>
      <c r="F38" s="451"/>
      <c r="G38" s="451"/>
    </row>
  </sheetData>
  <mergeCells count="2">
    <mergeCell ref="B31:H31"/>
    <mergeCell ref="B29:F30"/>
  </mergeCells>
  <hyperlinks>
    <hyperlink ref="B33" location="Contents!B66" display="to contents"/>
  </hyperlinks>
  <pageMargins left="0.75" right="0.75" top="1" bottom="1" header="0.5" footer="0.5"/>
  <pageSetup paperSize="9" orientation="portrait" r:id="rId1"/>
  <headerFooter alignWithMargins="0"/>
  <drawing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5"/>
  <dimension ref="A2:S38"/>
  <sheetViews>
    <sheetView workbookViewId="0">
      <selection activeCell="N22" sqref="N22"/>
    </sheetView>
  </sheetViews>
  <sheetFormatPr defaultRowHeight="12.75"/>
  <cols>
    <col min="1" max="1" width="13.7109375" style="453" customWidth="1"/>
    <col min="2" max="2" width="30.140625" style="453" customWidth="1"/>
    <col min="3" max="9" width="11.140625" style="453" customWidth="1"/>
    <col min="10" max="10" width="11.140625" style="466" bestFit="1" customWidth="1"/>
    <col min="11" max="11" width="9.140625" style="453"/>
    <col min="12" max="14" width="14.140625" style="453" bestFit="1" customWidth="1"/>
    <col min="15" max="15" width="11.140625" style="453" bestFit="1" customWidth="1"/>
    <col min="16" max="16" width="9.140625" style="453"/>
    <col min="17" max="19" width="14.140625" style="453" bestFit="1" customWidth="1"/>
    <col min="20" max="20" width="11.140625" style="453" bestFit="1" customWidth="1"/>
    <col min="21" max="21" width="9.140625" style="453"/>
    <col min="22" max="24" width="14.140625" style="453" bestFit="1" customWidth="1"/>
    <col min="25" max="25" width="11.140625" style="453" bestFit="1" customWidth="1"/>
    <col min="26" max="16384" width="9.140625" style="453"/>
  </cols>
  <sheetData>
    <row r="2" spans="1:19">
      <c r="A2" s="245" t="s">
        <v>340</v>
      </c>
      <c r="B2" s="57" t="s">
        <v>1005</v>
      </c>
      <c r="C2" s="452"/>
      <c r="D2" s="452"/>
      <c r="E2" s="452"/>
      <c r="F2" s="452"/>
      <c r="G2" s="452"/>
      <c r="H2" s="452"/>
      <c r="J2" s="454"/>
      <c r="K2" s="454"/>
      <c r="L2" s="454"/>
      <c r="M2" s="454"/>
      <c r="N2" s="454"/>
      <c r="O2" s="454"/>
      <c r="P2" s="454"/>
      <c r="Q2" s="455"/>
      <c r="R2" s="455"/>
      <c r="S2" s="455"/>
    </row>
    <row r="3" spans="1:19">
      <c r="C3" s="456"/>
      <c r="D3" s="456"/>
      <c r="E3" s="456"/>
      <c r="F3" s="456"/>
      <c r="G3" s="456"/>
      <c r="H3" s="456"/>
      <c r="J3" s="457"/>
      <c r="K3" s="457"/>
      <c r="L3" s="457"/>
      <c r="M3" s="457"/>
      <c r="N3" s="457"/>
      <c r="O3" s="457"/>
      <c r="P3" s="457"/>
      <c r="Q3" s="455"/>
      <c r="R3" s="455"/>
      <c r="S3" s="455"/>
    </row>
    <row r="4" spans="1:19">
      <c r="B4" s="714" t="s">
        <v>439</v>
      </c>
      <c r="C4" s="668" t="s">
        <v>11</v>
      </c>
      <c r="D4" s="668" t="s">
        <v>44</v>
      </c>
      <c r="E4" s="668" t="s">
        <v>45</v>
      </c>
      <c r="F4" s="668" t="s">
        <v>21</v>
      </c>
      <c r="G4" s="668" t="s">
        <v>8</v>
      </c>
      <c r="H4" s="668" t="s">
        <v>17</v>
      </c>
      <c r="I4" s="668" t="s">
        <v>18</v>
      </c>
      <c r="J4" s="457"/>
      <c r="K4" s="457"/>
      <c r="L4" s="457"/>
      <c r="M4" s="457"/>
      <c r="N4" s="457"/>
      <c r="O4" s="457"/>
      <c r="P4" s="457"/>
      <c r="Q4" s="455"/>
      <c r="R4" s="455"/>
      <c r="S4" s="455"/>
    </row>
    <row r="5" spans="1:19" ht="25.5">
      <c r="B5" s="458" t="s">
        <v>440</v>
      </c>
      <c r="C5" s="619">
        <v>2.1138211382113821</v>
      </c>
      <c r="D5" s="619">
        <v>0.98039215686274506</v>
      </c>
      <c r="E5" s="619">
        <v>2.1943573667711598</v>
      </c>
      <c r="F5" s="619">
        <v>2.7181688125894135</v>
      </c>
      <c r="G5" s="619">
        <v>1.8597997138769671</v>
      </c>
      <c r="H5" s="619">
        <v>1.5736766809728182</v>
      </c>
      <c r="I5" s="619">
        <v>2.0114942528735633</v>
      </c>
      <c r="J5" s="459"/>
      <c r="K5" s="459"/>
      <c r="L5" s="457"/>
      <c r="M5" s="457"/>
      <c r="N5" s="457"/>
      <c r="O5" s="457"/>
      <c r="P5" s="457"/>
      <c r="Q5" s="455"/>
      <c r="R5" s="455"/>
      <c r="S5" s="455"/>
    </row>
    <row r="6" spans="1:19" ht="25.5">
      <c r="B6" s="458" t="s">
        <v>441</v>
      </c>
      <c r="C6" s="619">
        <v>18.211382113821138</v>
      </c>
      <c r="D6" s="619">
        <v>19.77124183006536</v>
      </c>
      <c r="E6" s="619">
        <v>18.181818181818183</v>
      </c>
      <c r="F6" s="619">
        <v>15.736766809728184</v>
      </c>
      <c r="G6" s="619">
        <v>14.163090128755366</v>
      </c>
      <c r="H6" s="619">
        <v>14.735336194563665</v>
      </c>
      <c r="I6" s="619">
        <v>15.086206896551724</v>
      </c>
      <c r="J6" s="459"/>
      <c r="K6" s="459"/>
      <c r="L6" s="457"/>
      <c r="M6" s="457"/>
      <c r="N6" s="457"/>
      <c r="O6" s="457"/>
      <c r="P6" s="457"/>
      <c r="Q6" s="455"/>
      <c r="R6" s="455"/>
      <c r="S6" s="455"/>
    </row>
    <row r="7" spans="1:19" ht="25.5">
      <c r="B7" s="458" t="s">
        <v>442</v>
      </c>
      <c r="C7" s="619">
        <v>42.647058823529399</v>
      </c>
      <c r="D7" s="619">
        <v>43.089430894308947</v>
      </c>
      <c r="E7" s="619">
        <v>39.184952978056423</v>
      </c>
      <c r="F7" s="619">
        <v>38.569206842923791</v>
      </c>
      <c r="G7" s="619">
        <v>40</v>
      </c>
      <c r="H7" s="619">
        <v>39.162929745889386</v>
      </c>
      <c r="I7" s="619">
        <v>38.626609442060087</v>
      </c>
      <c r="J7" s="459"/>
      <c r="K7" s="459"/>
      <c r="L7" s="457"/>
      <c r="M7" s="457"/>
      <c r="N7" s="457"/>
      <c r="O7" s="457"/>
      <c r="P7" s="457"/>
      <c r="Q7" s="455"/>
      <c r="R7" s="455"/>
      <c r="S7" s="455"/>
    </row>
    <row r="8" spans="1:19" ht="25.5">
      <c r="B8" s="460" t="s">
        <v>443</v>
      </c>
      <c r="C8" s="620">
        <v>4458.1503366013076</v>
      </c>
      <c r="D8" s="620">
        <v>4424.3534975609764</v>
      </c>
      <c r="E8" s="620">
        <v>4399.7399435736679</v>
      </c>
      <c r="F8" s="620">
        <v>4508.3995692068429</v>
      </c>
      <c r="G8" s="620">
        <v>4618.4767725190841</v>
      </c>
      <c r="H8" s="620">
        <v>4694.925328849029</v>
      </c>
      <c r="I8" s="620">
        <v>4725.8294263233192</v>
      </c>
      <c r="J8" s="457"/>
      <c r="K8" s="457"/>
      <c r="L8" s="457"/>
      <c r="M8" s="457"/>
      <c r="N8" s="457"/>
      <c r="O8" s="457"/>
      <c r="P8" s="457"/>
      <c r="Q8" s="455"/>
      <c r="R8" s="455"/>
      <c r="S8" s="455"/>
    </row>
    <row r="9" spans="1:19">
      <c r="B9" s="461"/>
      <c r="C9" s="461"/>
      <c r="D9" s="461"/>
      <c r="J9" s="457"/>
      <c r="K9" s="457"/>
      <c r="L9" s="457"/>
      <c r="M9" s="457"/>
      <c r="N9" s="457"/>
      <c r="O9" s="457"/>
      <c r="P9" s="457"/>
      <c r="Q9" s="455"/>
      <c r="R9" s="455"/>
      <c r="S9" s="455"/>
    </row>
    <row r="10" spans="1:19">
      <c r="B10" s="57" t="s">
        <v>1005</v>
      </c>
      <c r="F10" s="462"/>
      <c r="G10" s="463"/>
      <c r="I10" s="457"/>
      <c r="J10" s="457"/>
      <c r="K10" s="457"/>
      <c r="L10" s="457"/>
      <c r="M10" s="457"/>
      <c r="N10" s="457"/>
      <c r="O10" s="457"/>
      <c r="P10" s="455"/>
      <c r="Q10" s="455"/>
      <c r="R10" s="455"/>
    </row>
    <row r="11" spans="1:19">
      <c r="B11" s="457"/>
      <c r="C11" s="457"/>
      <c r="D11" s="457"/>
      <c r="E11" s="457"/>
      <c r="F11" s="457"/>
      <c r="G11" s="457"/>
      <c r="I11" s="456"/>
      <c r="J11" s="456"/>
      <c r="K11" s="456"/>
      <c r="L11" s="456"/>
      <c r="M11" s="456"/>
      <c r="N11" s="456"/>
      <c r="O11" s="456"/>
      <c r="P11" s="455"/>
      <c r="Q11" s="455"/>
      <c r="R11" s="455"/>
    </row>
    <row r="12" spans="1:19">
      <c r="B12" s="457"/>
      <c r="C12" s="457"/>
      <c r="D12" s="457"/>
      <c r="E12" s="457"/>
      <c r="F12" s="457"/>
      <c r="G12" s="457"/>
      <c r="H12" s="453" t="s">
        <v>88</v>
      </c>
      <c r="I12" s="455"/>
      <c r="J12" s="464"/>
      <c r="K12" s="455"/>
      <c r="L12" s="455"/>
      <c r="M12" s="455"/>
      <c r="N12" s="455"/>
      <c r="O12" s="455"/>
      <c r="P12" s="455"/>
      <c r="Q12" s="455"/>
      <c r="R12" s="455"/>
    </row>
    <row r="13" spans="1:19">
      <c r="B13" s="457"/>
      <c r="C13" s="457"/>
      <c r="D13" s="457"/>
      <c r="E13" s="457"/>
      <c r="F13" s="457"/>
      <c r="G13" s="457"/>
      <c r="I13" s="465"/>
      <c r="J13" s="464"/>
      <c r="K13" s="455"/>
      <c r="L13" s="455"/>
      <c r="M13" s="455"/>
      <c r="N13" s="455"/>
      <c r="O13" s="455"/>
      <c r="P13" s="455"/>
      <c r="Q13" s="455"/>
      <c r="R13" s="455"/>
    </row>
    <row r="14" spans="1:19">
      <c r="B14" s="457"/>
      <c r="C14" s="457"/>
      <c r="D14" s="457"/>
      <c r="E14" s="457"/>
      <c r="F14" s="457"/>
      <c r="G14" s="457"/>
    </row>
    <row r="15" spans="1:19">
      <c r="B15" s="464"/>
      <c r="C15" s="800"/>
      <c r="D15" s="801"/>
      <c r="E15" s="801"/>
      <c r="F15" s="801"/>
      <c r="G15" s="455"/>
      <c r="I15" s="466"/>
      <c r="J15" s="453"/>
    </row>
    <row r="16" spans="1:19">
      <c r="B16" s="464"/>
      <c r="C16" s="800"/>
      <c r="D16" s="801"/>
      <c r="E16" s="801"/>
      <c r="F16" s="801"/>
      <c r="G16" s="455"/>
      <c r="I16" s="466"/>
      <c r="J16" s="453"/>
    </row>
    <row r="17" spans="2:10">
      <c r="B17" s="467"/>
      <c r="C17" s="467"/>
      <c r="D17" s="467"/>
      <c r="E17" s="467"/>
      <c r="F17" s="467"/>
      <c r="G17" s="467"/>
      <c r="I17" s="466"/>
      <c r="J17" s="453"/>
    </row>
    <row r="18" spans="2:10">
      <c r="B18" s="467"/>
      <c r="C18" s="467"/>
      <c r="D18" s="467"/>
      <c r="E18" s="467"/>
      <c r="F18" s="467"/>
      <c r="G18" s="467"/>
      <c r="I18" s="466"/>
      <c r="J18" s="453"/>
    </row>
    <row r="19" spans="2:10">
      <c r="B19" s="467"/>
      <c r="C19" s="467"/>
      <c r="D19" s="467"/>
      <c r="E19" s="467"/>
      <c r="F19" s="467"/>
      <c r="G19" s="467"/>
      <c r="I19" s="466"/>
      <c r="J19" s="453"/>
    </row>
    <row r="20" spans="2:10">
      <c r="B20" s="467"/>
      <c r="C20" s="467"/>
      <c r="D20" s="467"/>
      <c r="E20" s="467"/>
      <c r="F20" s="467"/>
      <c r="G20" s="467"/>
      <c r="I20" s="466"/>
      <c r="J20" s="453"/>
    </row>
    <row r="21" spans="2:10">
      <c r="B21" s="464"/>
      <c r="C21" s="800"/>
      <c r="D21" s="801"/>
      <c r="E21" s="801"/>
      <c r="F21" s="801"/>
      <c r="I21" s="466"/>
      <c r="J21" s="453"/>
    </row>
    <row r="22" spans="2:10">
      <c r="B22" s="464"/>
      <c r="C22" s="800"/>
      <c r="D22" s="801"/>
      <c r="E22" s="801"/>
      <c r="F22" s="801"/>
      <c r="I22" s="466"/>
      <c r="J22" s="453"/>
    </row>
    <row r="23" spans="2:10">
      <c r="B23" s="464"/>
      <c r="C23" s="800"/>
      <c r="D23" s="801"/>
      <c r="E23" s="801"/>
      <c r="F23" s="801"/>
      <c r="I23" s="466"/>
      <c r="J23" s="453"/>
    </row>
    <row r="24" spans="2:10">
      <c r="B24" s="464"/>
      <c r="C24" s="800"/>
      <c r="D24" s="801"/>
      <c r="E24" s="801"/>
      <c r="F24" s="801"/>
      <c r="I24" s="466"/>
      <c r="J24" s="453"/>
    </row>
    <row r="25" spans="2:10">
      <c r="B25" s="464"/>
      <c r="C25" s="800"/>
      <c r="D25" s="801"/>
      <c r="E25" s="801"/>
      <c r="F25" s="801"/>
      <c r="I25" s="466"/>
      <c r="J25" s="453"/>
    </row>
    <row r="26" spans="2:10">
      <c r="B26" s="464"/>
      <c r="C26" s="800"/>
      <c r="D26" s="801"/>
      <c r="E26" s="801"/>
      <c r="F26" s="801"/>
      <c r="I26" s="466"/>
      <c r="J26" s="453"/>
    </row>
    <row r="27" spans="2:10">
      <c r="B27" s="464"/>
      <c r="C27" s="800"/>
      <c r="D27" s="801"/>
      <c r="E27" s="801"/>
      <c r="F27" s="801"/>
      <c r="I27" s="466"/>
      <c r="J27" s="453"/>
    </row>
    <row r="28" spans="2:10">
      <c r="B28" s="464"/>
      <c r="C28" s="800"/>
      <c r="D28" s="801"/>
      <c r="E28" s="801"/>
      <c r="F28" s="801"/>
      <c r="I28" s="466"/>
      <c r="J28" s="453"/>
    </row>
    <row r="29" spans="2:10">
      <c r="B29" s="464"/>
      <c r="C29" s="464"/>
      <c r="D29" s="464"/>
      <c r="E29" s="464"/>
      <c r="F29" s="455"/>
      <c r="I29" s="466"/>
      <c r="J29" s="453"/>
    </row>
    <row r="30" spans="2:10">
      <c r="B30" s="455"/>
      <c r="C30" s="455"/>
      <c r="D30" s="455"/>
      <c r="E30" s="455"/>
      <c r="F30" s="455"/>
      <c r="I30" s="466"/>
      <c r="J30" s="453"/>
    </row>
    <row r="31" spans="2:10" ht="12.75" customHeight="1"/>
    <row r="33" spans="2:8">
      <c r="B33" s="468" t="s">
        <v>384</v>
      </c>
    </row>
    <row r="34" spans="2:8" ht="12.75" customHeight="1">
      <c r="B34" s="468" t="s">
        <v>444</v>
      </c>
    </row>
    <row r="35" spans="2:8">
      <c r="B35" s="468" t="s">
        <v>1107</v>
      </c>
    </row>
    <row r="36" spans="2:8">
      <c r="B36" s="959" t="s">
        <v>1106</v>
      </c>
      <c r="C36" s="959"/>
      <c r="D36" s="959"/>
      <c r="E36" s="959"/>
      <c r="F36" s="959"/>
      <c r="G36" s="959"/>
      <c r="H36" s="959"/>
    </row>
    <row r="38" spans="2:8">
      <c r="B38" s="703" t="s">
        <v>775</v>
      </c>
    </row>
  </sheetData>
  <mergeCells count="1">
    <mergeCell ref="B36:H36"/>
  </mergeCells>
  <hyperlinks>
    <hyperlink ref="B38" location="Contents!B67" display="to contents"/>
  </hyperlinks>
  <pageMargins left="0.75" right="0.75" top="1" bottom="1" header="0.5" footer="0.5"/>
  <headerFooter alignWithMargins="0"/>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6"/>
  <dimension ref="A2:H20"/>
  <sheetViews>
    <sheetView workbookViewId="0">
      <selection activeCell="E28" sqref="E28"/>
    </sheetView>
  </sheetViews>
  <sheetFormatPr defaultRowHeight="12.75"/>
  <cols>
    <col min="1" max="1" width="9.140625" style="245"/>
    <col min="2" max="2" width="39" style="245" customWidth="1"/>
    <col min="3" max="4" width="9.140625" style="245"/>
    <col min="5" max="5" width="12.5703125" style="245" customWidth="1"/>
    <col min="6" max="6" width="9.140625" style="245"/>
    <col min="7" max="7" width="17.85546875" style="245" customWidth="1"/>
    <col min="8" max="16384" width="9.140625" style="245"/>
  </cols>
  <sheetData>
    <row r="2" spans="1:7">
      <c r="A2" s="245" t="s">
        <v>340</v>
      </c>
      <c r="B2" s="57" t="s">
        <v>979</v>
      </c>
    </row>
    <row r="4" spans="1:7">
      <c r="B4" s="248"/>
      <c r="C4" s="469" t="s">
        <v>89</v>
      </c>
      <c r="D4" s="469" t="s">
        <v>90</v>
      </c>
      <c r="E4" s="469" t="s">
        <v>445</v>
      </c>
      <c r="F4" s="469" t="s">
        <v>446</v>
      </c>
      <c r="G4" s="469" t="s">
        <v>447</v>
      </c>
    </row>
    <row r="5" spans="1:7">
      <c r="B5" s="470" t="s">
        <v>428</v>
      </c>
      <c r="C5" s="471">
        <v>27.932389513450257</v>
      </c>
      <c r="D5" s="471">
        <v>5.8015351183366652</v>
      </c>
      <c r="E5" s="471">
        <v>1.2993145918985423</v>
      </c>
      <c r="F5" s="471">
        <v>4.0028629450217021</v>
      </c>
      <c r="G5" s="471">
        <v>2.8719787406280686</v>
      </c>
    </row>
    <row r="6" spans="1:7">
      <c r="B6" s="470" t="s">
        <v>421</v>
      </c>
      <c r="C6" s="471">
        <v>88.027469148223176</v>
      </c>
      <c r="D6" s="471">
        <v>38.910751878757125</v>
      </c>
      <c r="E6" s="471">
        <v>1.6385087435105723</v>
      </c>
      <c r="F6" s="471">
        <v>1.2517493552478252</v>
      </c>
      <c r="G6" s="471">
        <v>0.71996445042547541</v>
      </c>
    </row>
    <row r="7" spans="1:7">
      <c r="B7" s="470" t="s">
        <v>422</v>
      </c>
      <c r="C7" s="471">
        <v>28.472155012739698</v>
      </c>
      <c r="D7" s="471">
        <v>6.1082631393147233</v>
      </c>
      <c r="E7" s="471">
        <v>1.1484016925252858</v>
      </c>
      <c r="F7" s="471">
        <v>3.864480705512694</v>
      </c>
      <c r="G7" s="471">
        <v>2.4663279797305213</v>
      </c>
    </row>
    <row r="8" spans="1:7">
      <c r="B8" s="470" t="s">
        <v>448</v>
      </c>
      <c r="C8" s="471">
        <v>-18.234353809695662</v>
      </c>
      <c r="D8" s="471">
        <v>4.04695725659818</v>
      </c>
      <c r="E8" s="471">
        <v>0.95528110133226329</v>
      </c>
      <c r="F8" s="471">
        <v>-5.6862881713551872</v>
      </c>
      <c r="G8" s="471">
        <v>-2.5276487068391509</v>
      </c>
    </row>
    <row r="9" spans="1:7">
      <c r="B9" s="470" t="s">
        <v>424</v>
      </c>
      <c r="C9" s="471">
        <v>221.2351019632174</v>
      </c>
      <c r="D9" s="471">
        <v>3.7509769043835921</v>
      </c>
      <c r="E9" s="471">
        <v>1.1254703411394813</v>
      </c>
      <c r="F9" s="471">
        <v>59.027288417813367</v>
      </c>
      <c r="G9" s="471">
        <v>13.383341037747371</v>
      </c>
    </row>
    <row r="10" spans="1:7">
      <c r="B10" s="470" t="s">
        <v>427</v>
      </c>
      <c r="C10" s="471">
        <v>41.499090629751926</v>
      </c>
      <c r="D10" s="471">
        <v>4.6320412672103179</v>
      </c>
      <c r="E10" s="471">
        <v>1.3458909802801695</v>
      </c>
      <c r="F10" s="471">
        <v>8.1786256585676202</v>
      </c>
      <c r="G10" s="471">
        <v>5.7836145129657286</v>
      </c>
    </row>
    <row r="11" spans="1:7">
      <c r="B11" s="470" t="s">
        <v>449</v>
      </c>
      <c r="C11" s="471">
        <v>-21.43938362841492</v>
      </c>
      <c r="D11" s="471">
        <v>-3.5197358123697877</v>
      </c>
      <c r="E11" s="471">
        <v>5.7622856962324001</v>
      </c>
      <c r="F11" s="471">
        <v>5.0606436583208705</v>
      </c>
      <c r="G11" s="471">
        <v>4.6485227840568548</v>
      </c>
    </row>
    <row r="12" spans="1:7">
      <c r="B12" s="470" t="s">
        <v>450</v>
      </c>
      <c r="C12" s="471">
        <v>79.00520654002554</v>
      </c>
      <c r="D12" s="471">
        <v>17.750970647780498</v>
      </c>
      <c r="E12" s="471">
        <v>1.1245326191711764</v>
      </c>
      <c r="F12" s="471">
        <v>3.6775975019177043</v>
      </c>
      <c r="G12" s="471">
        <v>2.2527892779528402</v>
      </c>
    </row>
    <row r="13" spans="1:7">
      <c r="B13" s="470" t="s">
        <v>425</v>
      </c>
      <c r="C13" s="471">
        <v>12.079193742896649</v>
      </c>
      <c r="D13" s="471">
        <v>3.6189468185687632</v>
      </c>
      <c r="E13" s="471">
        <v>1.122344072191461</v>
      </c>
      <c r="F13" s="471">
        <v>2.3919096964691646</v>
      </c>
      <c r="G13" s="471">
        <v>1.6975567006121763</v>
      </c>
    </row>
    <row r="14" spans="1:7">
      <c r="B14" s="472" t="s">
        <v>451</v>
      </c>
      <c r="C14" s="471" t="s">
        <v>91</v>
      </c>
      <c r="D14" s="471" t="s">
        <v>92</v>
      </c>
      <c r="E14" s="471" t="s">
        <v>66</v>
      </c>
      <c r="F14" s="471" t="s">
        <v>65</v>
      </c>
      <c r="G14" s="471" t="s">
        <v>93</v>
      </c>
    </row>
    <row r="15" spans="1:7" ht="12" customHeight="1">
      <c r="B15" s="961" t="s">
        <v>1105</v>
      </c>
      <c r="C15" s="961"/>
      <c r="D15" s="961"/>
      <c r="E15" s="961"/>
    </row>
    <row r="16" spans="1:7">
      <c r="B16" s="921"/>
      <c r="C16" s="921"/>
      <c r="D16" s="921"/>
      <c r="E16" s="921"/>
    </row>
    <row r="17" spans="2:8">
      <c r="B17" s="959" t="s">
        <v>1008</v>
      </c>
      <c r="C17" s="959"/>
      <c r="D17" s="959"/>
      <c r="E17" s="959"/>
      <c r="F17" s="959"/>
      <c r="G17" s="959"/>
      <c r="H17" s="959"/>
    </row>
    <row r="18" spans="2:8">
      <c r="B18" s="340"/>
    </row>
    <row r="19" spans="2:8">
      <c r="B19" s="703" t="s">
        <v>775</v>
      </c>
    </row>
    <row r="20" spans="2:8">
      <c r="B20" s="959"/>
      <c r="C20" s="959"/>
      <c r="D20" s="959"/>
      <c r="E20" s="959"/>
      <c r="F20" s="959"/>
      <c r="G20" s="959"/>
    </row>
  </sheetData>
  <mergeCells count="3">
    <mergeCell ref="B20:G20"/>
    <mergeCell ref="B15:E16"/>
    <mergeCell ref="B17:H17"/>
  </mergeCells>
  <hyperlinks>
    <hyperlink ref="B19" location="Contents!B68" display="to contents"/>
  </hyperlinks>
  <pageMargins left="0.75" right="0.75" top="1" bottom="1" header="0.5" footer="0.5"/>
  <headerFooter alignWithMargins="0"/>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7"/>
  <dimension ref="A2:O285"/>
  <sheetViews>
    <sheetView workbookViewId="0">
      <selection activeCell="I16" sqref="I16"/>
    </sheetView>
  </sheetViews>
  <sheetFormatPr defaultColWidth="7.42578125" defaultRowHeight="12.75"/>
  <cols>
    <col min="1" max="1" width="11.7109375" style="464" customWidth="1"/>
    <col min="2" max="2" width="32.85546875" style="464" bestFit="1" customWidth="1"/>
    <col min="3" max="3" width="14.7109375" style="464" customWidth="1"/>
    <col min="4" max="4" width="11.42578125" style="464" customWidth="1"/>
    <col min="5" max="5" width="16.28515625" style="464" customWidth="1"/>
    <col min="6" max="6" width="8.42578125" style="464" customWidth="1"/>
    <col min="7" max="15" width="9.140625" style="464" customWidth="1"/>
    <col min="16" max="249" width="9.140625" style="453" customWidth="1"/>
    <col min="250" max="250" width="31" style="453" customWidth="1"/>
    <col min="251" max="251" width="8" style="453" customWidth="1"/>
    <col min="252" max="252" width="11.140625" style="453" customWidth="1"/>
    <col min="253" max="253" width="9.140625" style="453" customWidth="1"/>
    <col min="254" max="254" width="7.7109375" style="453" customWidth="1"/>
    <col min="255" max="16384" width="7.42578125" style="453"/>
  </cols>
  <sheetData>
    <row r="2" spans="1:15">
      <c r="A2" s="245" t="s">
        <v>340</v>
      </c>
      <c r="B2" s="57" t="s">
        <v>1108</v>
      </c>
      <c r="O2" s="453"/>
    </row>
    <row r="3" spans="1:15">
      <c r="O3" s="453"/>
    </row>
    <row r="4" spans="1:15" ht="38.25">
      <c r="B4" s="473"/>
      <c r="C4" s="669" t="s">
        <v>1109</v>
      </c>
      <c r="D4" s="669" t="s">
        <v>452</v>
      </c>
      <c r="E4" s="669" t="s">
        <v>1110</v>
      </c>
      <c r="N4" s="453"/>
      <c r="O4" s="453"/>
    </row>
    <row r="5" spans="1:15">
      <c r="A5" s="475"/>
      <c r="B5" s="476" t="s">
        <v>428</v>
      </c>
      <c r="C5" s="474">
        <v>-9.0679578697582374E-3</v>
      </c>
      <c r="D5" s="474">
        <v>1.3583959294415058</v>
      </c>
      <c r="E5" s="477">
        <v>3.7108871903409253E-3</v>
      </c>
      <c r="N5" s="453"/>
      <c r="O5" s="453"/>
    </row>
    <row r="6" spans="1:15">
      <c r="A6" s="478"/>
      <c r="B6" s="476" t="s">
        <v>453</v>
      </c>
      <c r="C6" s="474">
        <v>9.2108189755859493E-2</v>
      </c>
      <c r="D6" s="474">
        <v>4.7125291472566255</v>
      </c>
      <c r="E6" s="477">
        <v>0.43150323256077899</v>
      </c>
      <c r="F6" s="467"/>
      <c r="N6" s="453"/>
      <c r="O6" s="453"/>
    </row>
    <row r="7" spans="1:15">
      <c r="A7" s="478"/>
      <c r="B7" s="476" t="s">
        <v>422</v>
      </c>
      <c r="C7" s="474">
        <v>-0.48313045192783621</v>
      </c>
      <c r="D7" s="474">
        <v>0.53590460277376728</v>
      </c>
      <c r="E7" s="477">
        <v>0.19207963516741866</v>
      </c>
      <c r="F7" s="467"/>
      <c r="N7" s="453"/>
      <c r="O7" s="453"/>
    </row>
    <row r="8" spans="1:15">
      <c r="A8" s="478"/>
      <c r="B8" s="476" t="s">
        <v>448</v>
      </c>
      <c r="C8" s="474">
        <v>2.0773334202217014E-3</v>
      </c>
      <c r="D8" s="474">
        <v>14.039598623377701</v>
      </c>
      <c r="E8" s="477">
        <v>3.0922743395981125E-3</v>
      </c>
      <c r="F8" s="467"/>
      <c r="N8" s="453"/>
      <c r="O8" s="453"/>
    </row>
    <row r="9" spans="1:15">
      <c r="A9" s="478"/>
      <c r="B9" s="476" t="s">
        <v>424</v>
      </c>
      <c r="C9" s="474">
        <v>-1.8294234501996707</v>
      </c>
      <c r="D9" s="474">
        <v>0.31763534981884028</v>
      </c>
      <c r="E9" s="477">
        <v>0.14640233486580956</v>
      </c>
      <c r="F9" s="467"/>
      <c r="N9" s="453"/>
      <c r="O9" s="453"/>
    </row>
    <row r="10" spans="1:15">
      <c r="A10" s="478"/>
      <c r="B10" s="476" t="s">
        <v>427</v>
      </c>
      <c r="C10" s="474">
        <v>-4.1786774098759807</v>
      </c>
      <c r="D10" s="474">
        <v>5.1525047540496614</v>
      </c>
      <c r="E10" s="477">
        <v>0.7911756190610999</v>
      </c>
      <c r="F10" s="467"/>
      <c r="N10" s="453"/>
      <c r="O10" s="453"/>
    </row>
    <row r="11" spans="1:15">
      <c r="A11" s="478"/>
      <c r="B11" s="476" t="s">
        <v>449</v>
      </c>
      <c r="C11" s="474">
        <v>-1.269208716279993</v>
      </c>
      <c r="D11" s="474">
        <v>0.51542825983557783</v>
      </c>
      <c r="E11" s="477">
        <v>0.26045015251460124</v>
      </c>
      <c r="F11" s="467"/>
      <c r="N11" s="453"/>
      <c r="O11" s="453"/>
    </row>
    <row r="12" spans="1:15">
      <c r="A12" s="478"/>
      <c r="B12" s="476" t="s">
        <v>450</v>
      </c>
      <c r="C12" s="474">
        <v>0.22588730718228128</v>
      </c>
      <c r="D12" s="474">
        <v>1.2934620812337192</v>
      </c>
      <c r="E12" s="477">
        <v>0.25217596898064226</v>
      </c>
      <c r="F12" s="467"/>
      <c r="N12" s="453"/>
      <c r="O12" s="453"/>
    </row>
    <row r="13" spans="1:15">
      <c r="A13" s="478"/>
      <c r="B13" s="476" t="s">
        <v>454</v>
      </c>
      <c r="C13" s="474">
        <v>-0.27342312438033822</v>
      </c>
      <c r="D13" s="474">
        <v>0.9424972158844751</v>
      </c>
      <c r="E13" s="477">
        <v>0.42446330424138495</v>
      </c>
      <c r="F13" s="467"/>
      <c r="N13" s="453"/>
      <c r="O13" s="453"/>
    </row>
    <row r="14" spans="1:15">
      <c r="A14" s="478"/>
      <c r="B14" s="467"/>
      <c r="C14" s="467"/>
      <c r="E14" s="467"/>
      <c r="F14" s="467"/>
      <c r="G14" s="467"/>
      <c r="O14" s="453"/>
    </row>
    <row r="15" spans="1:15">
      <c r="A15" s="478"/>
      <c r="O15" s="453"/>
    </row>
    <row r="16" spans="1:15">
      <c r="B16" s="57" t="s">
        <v>1108</v>
      </c>
      <c r="O16" s="453"/>
    </row>
    <row r="17" spans="15:15">
      <c r="O17" s="453"/>
    </row>
    <row r="36" spans="2:8" s="464" customFormat="1" ht="39" customHeight="1"/>
    <row r="37" spans="2:8" s="464" customFormat="1">
      <c r="B37" s="479" t="s">
        <v>365</v>
      </c>
    </row>
    <row r="38" spans="2:8" s="464" customFormat="1">
      <c r="B38" s="479" t="s">
        <v>455</v>
      </c>
    </row>
    <row r="39" spans="2:8" s="464" customFormat="1">
      <c r="B39" s="479" t="s">
        <v>1112</v>
      </c>
    </row>
    <row r="40" spans="2:8" s="464" customFormat="1">
      <c r="B40" s="479" t="s">
        <v>1111</v>
      </c>
    </row>
    <row r="41" spans="2:8" s="464" customFormat="1">
      <c r="B41" s="479" t="s">
        <v>456</v>
      </c>
    </row>
    <row r="42" spans="2:8" s="464" customFormat="1">
      <c r="B42" s="959" t="s">
        <v>1008</v>
      </c>
      <c r="C42" s="959"/>
      <c r="D42" s="959"/>
      <c r="E42" s="959"/>
      <c r="F42" s="959"/>
      <c r="G42" s="959"/>
      <c r="H42" s="959"/>
    </row>
    <row r="43" spans="2:8" s="464" customFormat="1"/>
    <row r="44" spans="2:8" s="464" customFormat="1">
      <c r="B44" s="703" t="s">
        <v>775</v>
      </c>
    </row>
    <row r="45" spans="2:8" s="464" customFormat="1"/>
    <row r="46" spans="2:8" s="464" customFormat="1"/>
    <row r="47" spans="2:8" s="464" customFormat="1"/>
    <row r="48" spans="2:8" s="464" customFormat="1"/>
    <row r="49" s="464" customFormat="1"/>
    <row r="50" s="464" customFormat="1"/>
    <row r="51" s="464" customFormat="1"/>
    <row r="52" s="464" customFormat="1"/>
    <row r="53" s="464" customFormat="1"/>
    <row r="54" s="464" customFormat="1"/>
    <row r="55" s="464" customFormat="1"/>
    <row r="56" s="464" customFormat="1"/>
    <row r="57" s="464" customFormat="1"/>
    <row r="58" s="464" customFormat="1"/>
    <row r="59" s="464" customFormat="1"/>
    <row r="60" s="464" customFormat="1"/>
    <row r="61" s="464" customFormat="1"/>
    <row r="62" s="464" customFormat="1"/>
    <row r="63" s="464" customFormat="1"/>
    <row r="64" s="464" customFormat="1"/>
    <row r="65" s="464" customFormat="1"/>
    <row r="66" s="464" customFormat="1"/>
    <row r="67" s="464" customFormat="1"/>
    <row r="68" s="464" customFormat="1"/>
    <row r="69" s="464" customFormat="1"/>
    <row r="70" s="464" customFormat="1"/>
    <row r="71" s="464" customFormat="1"/>
    <row r="72" s="464" customFormat="1"/>
    <row r="73" s="464" customFormat="1"/>
    <row r="74" s="464" customFormat="1"/>
    <row r="75" s="464" customFormat="1"/>
    <row r="76" s="464" customFormat="1"/>
    <row r="77" s="464" customFormat="1"/>
    <row r="78" s="464" customFormat="1"/>
    <row r="79" s="464" customFormat="1"/>
    <row r="80" s="464" customFormat="1"/>
    <row r="81" s="464" customFormat="1"/>
    <row r="82" s="464" customFormat="1"/>
    <row r="83" s="464" customFormat="1"/>
    <row r="84" s="464" customFormat="1"/>
    <row r="85" s="464" customFormat="1"/>
    <row r="86" s="464" customFormat="1"/>
    <row r="87" s="464" customFormat="1"/>
    <row r="88" s="464" customFormat="1"/>
    <row r="89" s="464" customFormat="1"/>
    <row r="90" s="464" customFormat="1"/>
    <row r="91" s="464" customFormat="1"/>
    <row r="92" s="464" customFormat="1"/>
    <row r="93" s="464" customFormat="1"/>
    <row r="94" s="464" customFormat="1"/>
    <row r="95" s="464" customFormat="1"/>
    <row r="96" s="464" customFormat="1"/>
    <row r="97" s="464" customFormat="1"/>
    <row r="98" s="464" customFormat="1"/>
    <row r="99" s="464" customFormat="1"/>
    <row r="100" s="464" customFormat="1"/>
    <row r="101" s="464" customFormat="1"/>
    <row r="102" s="464" customFormat="1"/>
    <row r="103" s="464" customFormat="1"/>
    <row r="104" s="464" customFormat="1"/>
    <row r="105" s="464" customFormat="1"/>
    <row r="106" s="464" customFormat="1"/>
    <row r="107" s="464" customFormat="1"/>
    <row r="108" s="464" customFormat="1"/>
    <row r="109" s="464" customFormat="1"/>
    <row r="110" s="464" customFormat="1"/>
    <row r="111" s="464" customFormat="1"/>
    <row r="112" s="464" customFormat="1"/>
    <row r="113" s="464" customFormat="1"/>
    <row r="114" s="464" customFormat="1"/>
    <row r="115" s="464" customFormat="1"/>
    <row r="116" s="464" customFormat="1"/>
    <row r="117" s="464" customFormat="1"/>
    <row r="118" s="464" customFormat="1"/>
    <row r="119" s="464" customFormat="1"/>
    <row r="120" s="464" customFormat="1"/>
    <row r="121" s="464" customFormat="1"/>
    <row r="122" s="464" customFormat="1"/>
    <row r="123" s="464" customFormat="1"/>
    <row r="124" s="464" customFormat="1"/>
    <row r="125" s="464" customFormat="1"/>
    <row r="126" s="464" customFormat="1"/>
    <row r="127" s="464" customFormat="1"/>
    <row r="128" s="464" customFormat="1"/>
    <row r="129" s="464" customFormat="1"/>
    <row r="130" s="464" customFormat="1"/>
    <row r="131" s="464" customFormat="1"/>
    <row r="132" s="464" customFormat="1"/>
    <row r="133" s="464" customFormat="1"/>
    <row r="134" s="464" customFormat="1"/>
    <row r="135" s="464" customFormat="1"/>
    <row r="136" s="464" customFormat="1"/>
    <row r="137" s="464" customFormat="1"/>
    <row r="138" s="464" customFormat="1"/>
    <row r="139" s="464" customFormat="1"/>
    <row r="140" s="464" customFormat="1"/>
    <row r="141" s="464" customFormat="1"/>
    <row r="142" s="464" customFormat="1"/>
    <row r="143" s="464" customFormat="1"/>
    <row r="144" s="464" customFormat="1"/>
    <row r="145" s="464" customFormat="1"/>
    <row r="146" s="464" customFormat="1"/>
    <row r="147" s="464" customFormat="1"/>
    <row r="148" s="464" customFormat="1"/>
    <row r="149" s="464" customFormat="1"/>
    <row r="150" s="464" customFormat="1"/>
    <row r="151" s="464" customFormat="1"/>
    <row r="152" s="464" customFormat="1"/>
    <row r="153" s="464" customFormat="1"/>
    <row r="154" s="464" customFormat="1"/>
    <row r="155" s="464" customFormat="1"/>
    <row r="156" s="464" customFormat="1"/>
    <row r="157" s="464" customFormat="1"/>
    <row r="158" s="464" customFormat="1"/>
    <row r="159" s="464" customFormat="1"/>
    <row r="160" s="464" customFormat="1"/>
    <row r="161" s="464" customFormat="1"/>
    <row r="162" s="464" customFormat="1"/>
    <row r="163" s="464" customFormat="1"/>
    <row r="164" s="464" customFormat="1"/>
    <row r="165" s="464" customFormat="1"/>
    <row r="166" s="464" customFormat="1"/>
    <row r="167" s="464" customFormat="1"/>
    <row r="168" s="464" customFormat="1"/>
    <row r="169" s="464" customFormat="1"/>
    <row r="170" s="464" customFormat="1"/>
    <row r="171" s="464" customFormat="1"/>
    <row r="172" s="464" customFormat="1"/>
    <row r="173" s="464" customFormat="1"/>
    <row r="174" s="464" customFormat="1"/>
    <row r="175" s="464" customFormat="1"/>
    <row r="176" s="464" customFormat="1"/>
    <row r="177" s="464" customFormat="1"/>
    <row r="178" s="464" customFormat="1"/>
    <row r="179" s="464" customFormat="1"/>
    <row r="180" s="464" customFormat="1"/>
    <row r="181" s="464" customFormat="1"/>
    <row r="182" s="464" customFormat="1"/>
    <row r="183" s="464" customFormat="1"/>
    <row r="184" s="464" customFormat="1"/>
    <row r="185" s="464" customFormat="1"/>
    <row r="186" s="464" customFormat="1"/>
    <row r="187" s="464" customFormat="1"/>
    <row r="188" s="464" customFormat="1"/>
    <row r="189" s="464" customFormat="1"/>
    <row r="190" s="464" customFormat="1"/>
    <row r="191" s="464" customFormat="1"/>
    <row r="192" s="464" customFormat="1"/>
    <row r="193" s="464" customFormat="1"/>
    <row r="194" s="464" customFormat="1"/>
    <row r="195" s="464" customFormat="1"/>
    <row r="196" s="464" customFormat="1"/>
    <row r="197" s="464" customFormat="1"/>
    <row r="198" s="464" customFormat="1"/>
    <row r="199" s="464" customFormat="1"/>
    <row r="200" s="464" customFormat="1"/>
    <row r="201" s="464" customFormat="1"/>
    <row r="202" s="464" customFormat="1"/>
    <row r="203" s="464" customFormat="1"/>
    <row r="204" s="464" customFormat="1"/>
    <row r="205" s="464" customFormat="1"/>
    <row r="206" s="464" customFormat="1"/>
    <row r="207" s="464" customFormat="1"/>
    <row r="208" s="464" customFormat="1"/>
    <row r="209" s="464" customFormat="1"/>
    <row r="210" s="464" customFormat="1"/>
    <row r="211" s="464" customFormat="1"/>
    <row r="212" s="464" customFormat="1"/>
    <row r="213" s="464" customFormat="1"/>
    <row r="214" s="464" customFormat="1"/>
    <row r="215" s="464" customFormat="1"/>
    <row r="216" s="464" customFormat="1"/>
    <row r="217" s="464" customFormat="1"/>
    <row r="218" s="464" customFormat="1"/>
    <row r="219" s="464" customFormat="1"/>
    <row r="220" s="464" customFormat="1"/>
    <row r="221" s="464" customFormat="1"/>
    <row r="222" s="464" customFormat="1"/>
    <row r="223" s="464" customFormat="1"/>
    <row r="224" s="464" customFormat="1"/>
    <row r="225" s="464" customFormat="1"/>
    <row r="226" s="464" customFormat="1"/>
    <row r="227" s="464" customFormat="1"/>
    <row r="228" s="464" customFormat="1"/>
    <row r="229" s="464" customFormat="1"/>
    <row r="230" s="464" customFormat="1"/>
    <row r="231" s="464" customFormat="1"/>
    <row r="232" s="464" customFormat="1"/>
    <row r="233" s="464" customFormat="1"/>
    <row r="234" s="464" customFormat="1"/>
    <row r="235" s="464" customFormat="1"/>
    <row r="236" s="464" customFormat="1"/>
    <row r="237" s="464" customFormat="1"/>
    <row r="238" s="464" customFormat="1"/>
    <row r="239" s="464" customFormat="1"/>
    <row r="240" s="464" customFormat="1"/>
    <row r="241" s="464" customFormat="1"/>
    <row r="242" s="464" customFormat="1"/>
    <row r="243" s="464" customFormat="1"/>
    <row r="244" s="464" customFormat="1"/>
    <row r="245" s="464" customFormat="1"/>
    <row r="246" s="464" customFormat="1"/>
    <row r="247" s="464" customFormat="1"/>
    <row r="248" s="464" customFormat="1"/>
    <row r="249" s="464" customFormat="1"/>
    <row r="250" s="464" customFormat="1"/>
    <row r="251" s="464" customFormat="1"/>
    <row r="252" s="464" customFormat="1"/>
    <row r="253" s="464" customFormat="1"/>
    <row r="254" s="464" customFormat="1"/>
    <row r="255" s="464" customFormat="1"/>
    <row r="256" s="464" customFormat="1"/>
    <row r="257" s="464" customFormat="1"/>
    <row r="258" s="464" customFormat="1"/>
    <row r="259" s="464" customFormat="1"/>
    <row r="260" s="464" customFormat="1"/>
    <row r="261" s="464" customFormat="1"/>
    <row r="262" s="464" customFormat="1"/>
    <row r="263" s="464" customFormat="1"/>
    <row r="264" s="464" customFormat="1"/>
    <row r="265" s="464" customFormat="1"/>
    <row r="266" s="464" customFormat="1"/>
    <row r="267" s="464" customFormat="1"/>
    <row r="268" s="464" customFormat="1"/>
    <row r="269" s="464" customFormat="1"/>
    <row r="270" s="464" customFormat="1"/>
    <row r="271" s="464" customFormat="1"/>
    <row r="272" s="464" customFormat="1"/>
    <row r="273" s="464" customFormat="1"/>
    <row r="274" s="464" customFormat="1"/>
    <row r="275" s="464" customFormat="1"/>
    <row r="276" s="464" customFormat="1"/>
    <row r="277" s="464" customFormat="1"/>
    <row r="278" s="464" customFormat="1"/>
    <row r="279" s="464" customFormat="1"/>
    <row r="280" s="464" customFormat="1"/>
    <row r="281" s="464" customFormat="1"/>
    <row r="282" s="464" customFormat="1"/>
    <row r="283" s="464" customFormat="1"/>
    <row r="284" s="464" customFormat="1"/>
    <row r="285" s="464" customFormat="1"/>
  </sheetData>
  <mergeCells count="1">
    <mergeCell ref="B42:H42"/>
  </mergeCells>
  <hyperlinks>
    <hyperlink ref="B44" location="Contents!B69" display="to contents"/>
  </hyperlinks>
  <pageMargins left="0.75" right="0.75" top="1" bottom="1" header="0.5" footer="0.5"/>
  <pageSetup paperSize="9" orientation="portrait" r:id="rId1"/>
  <headerFooter alignWithMargins="0"/>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8"/>
  <dimension ref="A2:Q37"/>
  <sheetViews>
    <sheetView workbookViewId="0">
      <selection activeCell="P34" sqref="P34"/>
    </sheetView>
  </sheetViews>
  <sheetFormatPr defaultRowHeight="12"/>
  <cols>
    <col min="1" max="1" width="8.85546875" style="480" bestFit="1" customWidth="1"/>
    <col min="2" max="2" width="32.28515625" style="480" customWidth="1"/>
    <col min="3" max="5" width="7.42578125" style="480" bestFit="1" customWidth="1"/>
    <col min="6" max="16" width="7.140625" style="480" customWidth="1"/>
    <col min="17" max="17" width="7.42578125" style="480" bestFit="1" customWidth="1"/>
    <col min="18" max="18" width="9.140625" style="480"/>
    <col min="19" max="19" width="8.7109375" style="480" bestFit="1" customWidth="1"/>
    <col min="20" max="16384" width="9.140625" style="480"/>
  </cols>
  <sheetData>
    <row r="2" spans="1:17" ht="12.75">
      <c r="A2" s="245" t="s">
        <v>340</v>
      </c>
      <c r="B2" s="57" t="s">
        <v>296</v>
      </c>
    </row>
    <row r="4" spans="1:17">
      <c r="B4" s="481" t="s">
        <v>400</v>
      </c>
      <c r="C4" s="482" t="s">
        <v>94</v>
      </c>
      <c r="D4" s="482" t="s">
        <v>95</v>
      </c>
      <c r="E4" s="482" t="s">
        <v>96</v>
      </c>
      <c r="F4" s="482" t="s">
        <v>97</v>
      </c>
      <c r="G4" s="482" t="s">
        <v>98</v>
      </c>
      <c r="H4" s="482" t="s">
        <v>28</v>
      </c>
      <c r="I4" s="482" t="s">
        <v>29</v>
      </c>
      <c r="J4" s="482" t="s">
        <v>30</v>
      </c>
      <c r="K4" s="482" t="s">
        <v>31</v>
      </c>
      <c r="L4" s="482" t="s">
        <v>32</v>
      </c>
      <c r="M4" s="482" t="s">
        <v>33</v>
      </c>
      <c r="N4" s="482" t="s">
        <v>34</v>
      </c>
      <c r="O4" s="482" t="s">
        <v>23</v>
      </c>
      <c r="P4" s="482" t="s">
        <v>25</v>
      </c>
      <c r="Q4" s="482" t="s">
        <v>27</v>
      </c>
    </row>
    <row r="5" spans="1:17">
      <c r="B5" s="483" t="s">
        <v>1113</v>
      </c>
      <c r="C5" s="484">
        <v>0.22570598331887481</v>
      </c>
      <c r="D5" s="552">
        <v>-2.5914924673940334</v>
      </c>
      <c r="E5" s="484">
        <v>-2.7956521248263613</v>
      </c>
      <c r="F5" s="484">
        <v>-4.5701206355380037</v>
      </c>
      <c r="G5" s="484">
        <v>-12.134594729030852</v>
      </c>
      <c r="H5" s="484">
        <v>-10.850236279341971</v>
      </c>
      <c r="I5" s="484">
        <v>-8.6920940385737566</v>
      </c>
      <c r="J5" s="484">
        <v>-5.3511662238012434</v>
      </c>
      <c r="K5" s="484">
        <v>-2.4121955812188389</v>
      </c>
      <c r="L5" s="484">
        <v>3.8134032760958547</v>
      </c>
      <c r="M5" s="484">
        <v>2.8660456940577745</v>
      </c>
      <c r="N5" s="484">
        <v>8.6699837663844193</v>
      </c>
      <c r="O5" s="484">
        <v>10.287277448475578</v>
      </c>
      <c r="P5" s="484">
        <v>8.7949261788837703</v>
      </c>
      <c r="Q5" s="484">
        <v>16.354161327649308</v>
      </c>
    </row>
    <row r="6" spans="1:17" ht="24">
      <c r="B6" s="483" t="s">
        <v>1114</v>
      </c>
      <c r="C6" s="484">
        <v>26.474800513153966</v>
      </c>
      <c r="D6" s="484">
        <v>23.974076603553101</v>
      </c>
      <c r="E6" s="484">
        <v>19.168100806974081</v>
      </c>
      <c r="F6" s="484">
        <v>14.58537837321434</v>
      </c>
      <c r="G6" s="484">
        <v>12.66682281034393</v>
      </c>
      <c r="H6" s="484">
        <v>12.452717157351429</v>
      </c>
      <c r="I6" s="484">
        <v>15.443578446918082</v>
      </c>
      <c r="J6" s="484">
        <v>17.414962530183573</v>
      </c>
      <c r="K6" s="484">
        <v>20.652304550243386</v>
      </c>
      <c r="L6" s="484">
        <v>17.062825121724103</v>
      </c>
      <c r="M6" s="484">
        <v>15.148754751818132</v>
      </c>
      <c r="N6" s="484">
        <v>7.8636893133070487</v>
      </c>
      <c r="O6" s="484">
        <v>5.3776473396296467</v>
      </c>
      <c r="P6" s="484">
        <v>10.776733897095681</v>
      </c>
      <c r="Q6" s="484">
        <v>13.628995817088537</v>
      </c>
    </row>
    <row r="7" spans="1:17">
      <c r="B7" s="483" t="s">
        <v>457</v>
      </c>
      <c r="C7" s="484">
        <v>33.313851320923945</v>
      </c>
      <c r="D7" s="484">
        <v>30.569312062475273</v>
      </c>
      <c r="E7" s="484">
        <v>29.42800127228956</v>
      </c>
      <c r="F7" s="484">
        <v>27.474296914323933</v>
      </c>
      <c r="G7" s="484">
        <v>25.980452580766784</v>
      </c>
      <c r="H7" s="484">
        <v>24.234602919015131</v>
      </c>
      <c r="I7" s="484">
        <v>23.275518733495051</v>
      </c>
      <c r="J7" s="484">
        <v>22.147178738768456</v>
      </c>
      <c r="K7" s="484">
        <v>21.013898860982614</v>
      </c>
      <c r="L7" s="484">
        <v>21.491678536304864</v>
      </c>
      <c r="M7" s="484">
        <v>20.792761317766626</v>
      </c>
      <c r="N7" s="484">
        <v>22.312731646165432</v>
      </c>
      <c r="O7" s="484">
        <v>21.992953462757956</v>
      </c>
      <c r="P7" s="484">
        <v>21.107190089117537</v>
      </c>
      <c r="Q7" s="484">
        <v>21.291434351045144</v>
      </c>
    </row>
    <row r="8" spans="1:17" ht="24.75" customHeight="1">
      <c r="B8" s="483" t="s">
        <v>458</v>
      </c>
      <c r="C8" s="484">
        <v>85.237972234462291</v>
      </c>
      <c r="D8" s="484">
        <v>79.945768625443236</v>
      </c>
      <c r="E8" s="484">
        <v>82.416019852734735</v>
      </c>
      <c r="F8" s="484">
        <v>87.15115108102664</v>
      </c>
      <c r="G8" s="484">
        <v>84.272326871426202</v>
      </c>
      <c r="H8" s="484">
        <v>78.700529502630985</v>
      </c>
      <c r="I8" s="484">
        <v>88.493417098316655</v>
      </c>
      <c r="J8" s="484">
        <v>92.794206032107226</v>
      </c>
      <c r="K8" s="484">
        <v>94.183952415460666</v>
      </c>
      <c r="L8" s="484">
        <v>93.548752095841238</v>
      </c>
      <c r="M8" s="484">
        <v>96.322870818926916</v>
      </c>
      <c r="N8" s="484">
        <v>98.326412793479761</v>
      </c>
      <c r="O8" s="484">
        <v>96.639822714964495</v>
      </c>
      <c r="P8" s="484">
        <v>89.759841529753032</v>
      </c>
      <c r="Q8" s="484">
        <v>91.457680711384896</v>
      </c>
    </row>
    <row r="11" spans="1:17" ht="12.75">
      <c r="B11" s="57" t="s">
        <v>296</v>
      </c>
    </row>
    <row r="35" spans="2:8">
      <c r="B35" s="959" t="s">
        <v>1008</v>
      </c>
      <c r="C35" s="959"/>
      <c r="D35" s="959"/>
      <c r="E35" s="959"/>
      <c r="F35" s="959"/>
      <c r="G35" s="959"/>
      <c r="H35" s="959"/>
    </row>
    <row r="37" spans="2:8" ht="12.75">
      <c r="B37" s="703" t="s">
        <v>775</v>
      </c>
    </row>
  </sheetData>
  <mergeCells count="1">
    <mergeCell ref="B35:H35"/>
  </mergeCells>
  <hyperlinks>
    <hyperlink ref="B37" location="Contents!B70" display="to contents"/>
  </hyperlinks>
  <pageMargins left="0.7" right="0.7" top="0.75" bottom="0.75" header="0.3" footer="0.3"/>
  <headerFooter alignWithMargins="0"/>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9"/>
  <dimension ref="A2:F42"/>
  <sheetViews>
    <sheetView workbookViewId="0">
      <selection activeCell="J31" sqref="J31"/>
    </sheetView>
  </sheetViews>
  <sheetFormatPr defaultRowHeight="12.75"/>
  <cols>
    <col min="1" max="1" width="12.28515625" style="245" customWidth="1"/>
    <col min="2" max="2" width="20.85546875" style="245" customWidth="1"/>
    <col min="3" max="6" width="15.85546875" style="245" bestFit="1" customWidth="1"/>
    <col min="7" max="7" width="14.85546875" style="245" bestFit="1" customWidth="1"/>
    <col min="8" max="19" width="15.85546875" style="245" bestFit="1" customWidth="1"/>
    <col min="20" max="20" width="9.140625" style="245"/>
    <col min="21" max="21" width="14.85546875" style="245" bestFit="1" customWidth="1"/>
    <col min="22" max="23" width="9.140625" style="245"/>
    <col min="24" max="24" width="14.85546875" style="245" bestFit="1" customWidth="1"/>
    <col min="25" max="16384" width="9.140625" style="245"/>
  </cols>
  <sheetData>
    <row r="2" spans="1:6">
      <c r="A2" s="245" t="s">
        <v>340</v>
      </c>
      <c r="B2" s="57" t="s">
        <v>980</v>
      </c>
    </row>
    <row r="3" spans="1:6">
      <c r="B3" s="337"/>
      <c r="C3" s="337"/>
      <c r="D3" s="337"/>
    </row>
    <row r="4" spans="1:6" ht="51">
      <c r="B4" s="250"/>
      <c r="C4" s="854" t="s">
        <v>459</v>
      </c>
      <c r="D4" s="854" t="s">
        <v>1161</v>
      </c>
      <c r="E4" s="854" t="s">
        <v>460</v>
      </c>
    </row>
    <row r="5" spans="1:6">
      <c r="B5" s="447" t="s">
        <v>347</v>
      </c>
      <c r="C5" s="255">
        <v>0.7129958205730732</v>
      </c>
      <c r="D5" s="255">
        <v>0.74181591913217881</v>
      </c>
      <c r="E5" s="255">
        <v>0.264018761976336</v>
      </c>
    </row>
    <row r="6" spans="1:6">
      <c r="B6" s="485" t="s">
        <v>372</v>
      </c>
      <c r="C6" s="255">
        <v>0.72098424706351261</v>
      </c>
      <c r="D6" s="255">
        <v>0.69305896212704032</v>
      </c>
      <c r="E6" s="255">
        <v>0.31529284664491647</v>
      </c>
    </row>
    <row r="7" spans="1:6">
      <c r="B7" s="485" t="s">
        <v>373</v>
      </c>
      <c r="C7" s="255">
        <v>0.20489943515516656</v>
      </c>
      <c r="D7" s="255">
        <v>0.63706412465413753</v>
      </c>
      <c r="E7" s="255">
        <v>5.4145145576539946E-2</v>
      </c>
    </row>
    <row r="8" spans="1:6">
      <c r="B8" s="485" t="s">
        <v>374</v>
      </c>
      <c r="C8" s="255">
        <v>0.87218432285278935</v>
      </c>
      <c r="D8" s="255">
        <v>0.88266024451442981</v>
      </c>
      <c r="E8" s="255">
        <v>0.26061984213819434</v>
      </c>
    </row>
    <row r="9" spans="1:6">
      <c r="B9" s="485" t="s">
        <v>375</v>
      </c>
      <c r="C9" s="255">
        <v>0.47025005433334488</v>
      </c>
      <c r="D9" s="255">
        <v>0.89611006577733066</v>
      </c>
      <c r="E9" s="255">
        <v>5.8094131286003853E-2</v>
      </c>
    </row>
    <row r="10" spans="1:6">
      <c r="B10" s="621"/>
      <c r="C10" s="622"/>
      <c r="D10" s="622"/>
      <c r="E10" s="622"/>
    </row>
    <row r="11" spans="1:6">
      <c r="D11" s="337"/>
      <c r="E11" s="337"/>
      <c r="F11" s="337"/>
    </row>
    <row r="12" spans="1:6">
      <c r="B12" s="57" t="s">
        <v>980</v>
      </c>
    </row>
    <row r="33" spans="2:6">
      <c r="F33" s="245" t="s">
        <v>99</v>
      </c>
    </row>
    <row r="37" spans="2:6">
      <c r="B37" s="64" t="s">
        <v>1115</v>
      </c>
    </row>
    <row r="38" spans="2:6">
      <c r="B38" s="64" t="s">
        <v>342</v>
      </c>
    </row>
    <row r="40" spans="2:6">
      <c r="C40" s="430"/>
      <c r="D40" s="430"/>
      <c r="E40" s="430"/>
    </row>
    <row r="41" spans="2:6">
      <c r="B41" s="703" t="s">
        <v>775</v>
      </c>
      <c r="C41" s="430"/>
      <c r="D41" s="430"/>
      <c r="E41" s="430"/>
    </row>
    <row r="42" spans="2:6">
      <c r="C42" s="430"/>
      <c r="D42" s="430"/>
      <c r="E42" s="430"/>
    </row>
  </sheetData>
  <hyperlinks>
    <hyperlink ref="B41" location="Contents!B71" display="to contents"/>
  </hyperlinks>
  <pageMargins left="0.75" right="0.75" top="1" bottom="1" header="0.5" footer="0.5"/>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E40"/>
  <sheetViews>
    <sheetView workbookViewId="0">
      <selection activeCell="B16" sqref="B16"/>
    </sheetView>
  </sheetViews>
  <sheetFormatPr defaultRowHeight="15"/>
  <cols>
    <col min="1" max="1" width="9.140625" style="34"/>
    <col min="2" max="2" width="26.5703125" style="34" customWidth="1"/>
    <col min="3" max="3" width="11.140625" style="34" customWidth="1"/>
    <col min="4" max="16384" width="9.140625" style="34"/>
  </cols>
  <sheetData>
    <row r="2" spans="1:5">
      <c r="A2" s="1" t="s">
        <v>340</v>
      </c>
      <c r="B2" s="2" t="s">
        <v>957</v>
      </c>
    </row>
    <row r="4" spans="1:5">
      <c r="B4" s="26"/>
      <c r="C4" s="649">
        <v>40422</v>
      </c>
      <c r="D4" s="649">
        <v>40787</v>
      </c>
      <c r="E4" s="649">
        <v>41153</v>
      </c>
    </row>
    <row r="5" spans="1:5">
      <c r="B5" s="548" t="s">
        <v>782</v>
      </c>
      <c r="C5" s="596">
        <v>29.099999999999994</v>
      </c>
      <c r="D5" s="596">
        <v>11.099999999999994</v>
      </c>
      <c r="E5" s="596">
        <v>42.800000000000011</v>
      </c>
    </row>
    <row r="6" spans="1:5">
      <c r="B6" s="548" t="s">
        <v>421</v>
      </c>
      <c r="C6" s="596">
        <v>10.599999999999994</v>
      </c>
      <c r="D6" s="596">
        <v>-6.5999999999999943</v>
      </c>
      <c r="E6" s="596">
        <v>-7.7999999999999972</v>
      </c>
    </row>
    <row r="7" spans="1:5">
      <c r="B7" s="548" t="s">
        <v>422</v>
      </c>
      <c r="C7" s="596">
        <v>10.099999999999994</v>
      </c>
      <c r="D7" s="596">
        <v>10.400000000000006</v>
      </c>
      <c r="E7" s="596">
        <v>33</v>
      </c>
    </row>
    <row r="8" spans="1:5">
      <c r="B8" s="548" t="s">
        <v>784</v>
      </c>
      <c r="C8" s="596">
        <v>46.5</v>
      </c>
      <c r="D8" s="596">
        <v>-5.7999999999999972</v>
      </c>
      <c r="E8" s="596">
        <v>16.200000000000003</v>
      </c>
    </row>
    <row r="9" spans="1:5">
      <c r="B9" s="548" t="s">
        <v>424</v>
      </c>
      <c r="C9" s="596">
        <v>0.90000000000000568</v>
      </c>
      <c r="D9" s="596">
        <v>4.5</v>
      </c>
      <c r="E9" s="596">
        <v>5.5</v>
      </c>
    </row>
    <row r="10" spans="1:5">
      <c r="B10" s="548" t="s">
        <v>1020</v>
      </c>
      <c r="C10" s="596">
        <v>-41.7</v>
      </c>
      <c r="D10" s="596">
        <v>24.900000000000006</v>
      </c>
      <c r="E10" s="596">
        <v>0.40000000000000568</v>
      </c>
    </row>
    <row r="11" spans="1:5" ht="26.25">
      <c r="B11" s="548" t="s">
        <v>956</v>
      </c>
      <c r="C11" s="596">
        <v>-6.7000000000000028</v>
      </c>
      <c r="D11" s="596">
        <v>21.799999999999997</v>
      </c>
      <c r="E11" s="596">
        <v>43.5</v>
      </c>
    </row>
    <row r="12" spans="1:5" ht="13.5" customHeight="1">
      <c r="B12" s="548" t="s">
        <v>797</v>
      </c>
      <c r="C12" s="596">
        <v>-21.900000000000006</v>
      </c>
      <c r="D12" s="596">
        <v>41.400000000000006</v>
      </c>
      <c r="E12" s="596">
        <v>-12.5</v>
      </c>
    </row>
    <row r="13" spans="1:5">
      <c r="B13" s="548" t="s">
        <v>798</v>
      </c>
      <c r="C13" s="596">
        <v>2.2999999999999972</v>
      </c>
      <c r="D13" s="596">
        <v>20.400000000000006</v>
      </c>
      <c r="E13" s="596">
        <v>-13.299999999999997</v>
      </c>
    </row>
    <row r="16" spans="1:5">
      <c r="B16" s="2" t="s">
        <v>957</v>
      </c>
    </row>
    <row r="37" spans="2:2">
      <c r="B37" s="269" t="s">
        <v>1021</v>
      </c>
    </row>
    <row r="38" spans="2:2">
      <c r="B38" s="12" t="s">
        <v>790</v>
      </c>
    </row>
    <row r="40" spans="2:2">
      <c r="B40" s="703" t="s">
        <v>775</v>
      </c>
    </row>
  </sheetData>
  <hyperlinks>
    <hyperlink ref="B40" location="Contents!B8" display="to contents"/>
  </hyperlinks>
  <pageMargins left="0.7" right="0.7" top="0.75" bottom="0.75" header="0.3" footer="0.3"/>
  <pageSetup paperSize="9" orientation="portrait"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0"/>
  <dimension ref="A2:J18"/>
  <sheetViews>
    <sheetView workbookViewId="0">
      <selection activeCell="J27" sqref="J27"/>
    </sheetView>
  </sheetViews>
  <sheetFormatPr defaultColWidth="24.7109375" defaultRowHeight="12.75"/>
  <cols>
    <col min="1" max="1" width="12.85546875" style="245" customWidth="1"/>
    <col min="2" max="2" width="24.7109375" style="245" customWidth="1"/>
    <col min="3" max="4" width="12.5703125" style="245" bestFit="1" customWidth="1"/>
    <col min="5" max="5" width="12.85546875" style="245" customWidth="1"/>
    <col min="6" max="6" width="10.42578125" style="245" bestFit="1" customWidth="1"/>
    <col min="7" max="7" width="13.5703125" style="245" customWidth="1"/>
    <col min="8" max="8" width="11.28515625" style="245" bestFit="1" customWidth="1"/>
    <col min="9" max="9" width="12.28515625" style="245" customWidth="1"/>
    <col min="10" max="10" width="10.42578125" style="245" bestFit="1" customWidth="1"/>
    <col min="11" max="16384" width="24.7109375" style="245"/>
  </cols>
  <sheetData>
    <row r="2" spans="1:10">
      <c r="A2" s="245" t="s">
        <v>340</v>
      </c>
      <c r="B2" s="424" t="s">
        <v>297</v>
      </c>
      <c r="C2" s="486"/>
      <c r="D2" s="486"/>
      <c r="E2" s="486"/>
      <c r="F2" s="486"/>
      <c r="G2" s="486"/>
      <c r="H2" s="486"/>
      <c r="I2" s="486"/>
      <c r="J2" s="486"/>
    </row>
    <row r="3" spans="1:10">
      <c r="B3" s="487"/>
      <c r="C3" s="486"/>
      <c r="D3" s="486"/>
      <c r="E3" s="486"/>
      <c r="F3" s="486"/>
      <c r="G3" s="486"/>
      <c r="H3" s="486"/>
      <c r="I3" s="486"/>
      <c r="J3" s="486"/>
    </row>
    <row r="4" spans="1:10">
      <c r="B4" s="488"/>
      <c r="C4" s="962" t="s">
        <v>372</v>
      </c>
      <c r="D4" s="962"/>
      <c r="E4" s="963" t="s">
        <v>355</v>
      </c>
      <c r="F4" s="963"/>
      <c r="G4" s="962" t="s">
        <v>374</v>
      </c>
      <c r="H4" s="962"/>
      <c r="I4" s="962" t="s">
        <v>375</v>
      </c>
      <c r="J4" s="962"/>
    </row>
    <row r="5" spans="1:10" ht="51">
      <c r="B5" s="248"/>
      <c r="C5" s="499" t="s">
        <v>461</v>
      </c>
      <c r="D5" s="499" t="s">
        <v>1116</v>
      </c>
      <c r="E5" s="499" t="s">
        <v>461</v>
      </c>
      <c r="F5" s="499" t="s">
        <v>1116</v>
      </c>
      <c r="G5" s="499" t="s">
        <v>461</v>
      </c>
      <c r="H5" s="499" t="s">
        <v>1116</v>
      </c>
      <c r="I5" s="499" t="s">
        <v>461</v>
      </c>
      <c r="J5" s="499" t="s">
        <v>1116</v>
      </c>
    </row>
    <row r="6" spans="1:10">
      <c r="B6" s="426" t="s">
        <v>428</v>
      </c>
      <c r="C6" s="490">
        <v>86.737246927587151</v>
      </c>
      <c r="D6" s="490">
        <v>72.854836391915541</v>
      </c>
      <c r="E6" s="490">
        <v>93.513750198011223</v>
      </c>
      <c r="F6" s="490">
        <v>87.027350953592148</v>
      </c>
      <c r="G6" s="490">
        <v>92.579800481230905</v>
      </c>
      <c r="H6" s="490">
        <v>85.26025426229738</v>
      </c>
      <c r="I6" s="490">
        <v>51.501116829895658</v>
      </c>
      <c r="J6" s="490">
        <v>3.0022336597913029</v>
      </c>
    </row>
    <row r="7" spans="1:10">
      <c r="B7" s="426" t="s">
        <v>436</v>
      </c>
      <c r="C7" s="490">
        <v>61.643941540548298</v>
      </c>
      <c r="D7" s="490">
        <v>64.142001095648354</v>
      </c>
      <c r="E7" s="490">
        <v>47.561414611982947</v>
      </c>
      <c r="F7" s="490">
        <v>89.2435754356855</v>
      </c>
      <c r="G7" s="490">
        <v>93.129727729630218</v>
      </c>
      <c r="H7" s="490">
        <v>86.263594878066996</v>
      </c>
      <c r="I7" s="490">
        <v>112.89161121326264</v>
      </c>
      <c r="J7" s="490">
        <v>100</v>
      </c>
    </row>
    <row r="8" spans="1:10" ht="25.5">
      <c r="B8" s="426" t="s">
        <v>423</v>
      </c>
      <c r="C8" s="490">
        <v>70.152881264830015</v>
      </c>
      <c r="D8" s="490">
        <v>60.507345374303689</v>
      </c>
      <c r="E8" s="490">
        <v>97.278333990185047</v>
      </c>
      <c r="F8" s="490">
        <v>96.778619925333302</v>
      </c>
      <c r="G8" s="490">
        <v>85.681804694043237</v>
      </c>
      <c r="H8" s="490">
        <v>71.365861545411633</v>
      </c>
      <c r="I8" s="490">
        <v>100</v>
      </c>
      <c r="J8" s="490">
        <v>100</v>
      </c>
    </row>
    <row r="9" spans="1:10">
      <c r="B9" s="426" t="s">
        <v>424</v>
      </c>
      <c r="C9" s="490">
        <v>74.448913467517315</v>
      </c>
      <c r="D9" s="490">
        <v>58.59141561762651</v>
      </c>
      <c r="E9" s="490">
        <v>94.569096744008277</v>
      </c>
      <c r="F9" s="490">
        <v>89.138209962372571</v>
      </c>
      <c r="G9" s="490">
        <v>93.911146020782681</v>
      </c>
      <c r="H9" s="490">
        <v>87.88386456500119</v>
      </c>
      <c r="I9" s="490">
        <v>88.413593253304327</v>
      </c>
      <c r="J9" s="490">
        <v>77.480711651608942</v>
      </c>
    </row>
    <row r="10" spans="1:10" ht="25.5">
      <c r="B10" s="839" t="s">
        <v>427</v>
      </c>
      <c r="C10" s="490">
        <v>78.979015460516266</v>
      </c>
      <c r="D10" s="490">
        <v>68.562990967182813</v>
      </c>
      <c r="E10" s="490">
        <v>75.267556678602915</v>
      </c>
      <c r="F10" s="490">
        <v>99.56809676636108</v>
      </c>
      <c r="G10" s="490">
        <v>97.02246360190405</v>
      </c>
      <c r="H10" s="490">
        <v>94.09826806053087</v>
      </c>
      <c r="I10" s="490">
        <v>109.62470956893218</v>
      </c>
      <c r="J10" s="490">
        <v>100</v>
      </c>
    </row>
    <row r="11" spans="1:10">
      <c r="B11" s="426" t="s">
        <v>425</v>
      </c>
      <c r="C11" s="490">
        <v>75.569736922883408</v>
      </c>
      <c r="D11" s="490">
        <v>59.824756691941651</v>
      </c>
      <c r="E11" s="490">
        <v>82.269360699497966</v>
      </c>
      <c r="F11" s="490">
        <v>79.992355551342982</v>
      </c>
      <c r="G11" s="490">
        <v>86.179493807810488</v>
      </c>
      <c r="H11" s="490">
        <v>71.368015688746596</v>
      </c>
      <c r="I11" s="490">
        <v>83.49347644541254</v>
      </c>
      <c r="J11" s="490">
        <v>67.009148794192669</v>
      </c>
    </row>
    <row r="12" spans="1:10" ht="25.5">
      <c r="B12" s="426" t="s">
        <v>1102</v>
      </c>
      <c r="C12" s="490">
        <v>46.265536400925392</v>
      </c>
      <c r="D12" s="490">
        <v>25.312689821575564</v>
      </c>
      <c r="E12" s="490">
        <v>87.418040939456034</v>
      </c>
      <c r="F12" s="490">
        <v>74.836468136634807</v>
      </c>
      <c r="G12" s="490">
        <v>90.632867102665273</v>
      </c>
      <c r="H12" s="490">
        <v>81.732597495958217</v>
      </c>
      <c r="I12" s="490">
        <v>71.938070208581053</v>
      </c>
      <c r="J12" s="490">
        <v>43.876140417162098</v>
      </c>
    </row>
    <row r="13" spans="1:10" ht="30" customHeight="1">
      <c r="B13" s="839" t="s">
        <v>434</v>
      </c>
      <c r="C13" s="490">
        <v>62.294160016343895</v>
      </c>
      <c r="D13" s="490">
        <v>42.753155822534097</v>
      </c>
      <c r="E13" s="490">
        <v>96.001288205735875</v>
      </c>
      <c r="F13" s="490">
        <v>91.994497072361696</v>
      </c>
      <c r="G13" s="490">
        <v>80.715236074174584</v>
      </c>
      <c r="H13" s="490">
        <v>77.209491404863911</v>
      </c>
      <c r="I13" s="490">
        <v>78.132852448841078</v>
      </c>
      <c r="J13" s="490">
        <v>86.924044266040099</v>
      </c>
    </row>
    <row r="14" spans="1:10">
      <c r="B14" s="426" t="s">
        <v>431</v>
      </c>
      <c r="C14" s="490">
        <v>90.911825517335558</v>
      </c>
      <c r="D14" s="490">
        <v>83.133827814029189</v>
      </c>
      <c r="E14" s="490">
        <v>98.140718160218768</v>
      </c>
      <c r="F14" s="490">
        <v>96.276393060474291</v>
      </c>
      <c r="G14" s="490">
        <v>88.918386456652939</v>
      </c>
      <c r="H14" s="490">
        <v>80.743634312451917</v>
      </c>
      <c r="I14" s="490">
        <v>78.28596657618472</v>
      </c>
      <c r="J14" s="490">
        <v>56.571606109167014</v>
      </c>
    </row>
    <row r="15" spans="1:10" s="57" customFormat="1">
      <c r="B15" s="492" t="s">
        <v>451</v>
      </c>
      <c r="C15" s="491">
        <v>69.305896212704027</v>
      </c>
      <c r="D15" s="491">
        <v>57.421195375046722</v>
      </c>
      <c r="E15" s="491">
        <v>63.706412465413756</v>
      </c>
      <c r="F15" s="491">
        <v>90.435329378732419</v>
      </c>
      <c r="G15" s="491">
        <v>88.266024451442988</v>
      </c>
      <c r="H15" s="491">
        <v>78.847237915465087</v>
      </c>
      <c r="I15" s="491">
        <v>89.611006577733065</v>
      </c>
      <c r="J15" s="491">
        <v>79.441533906822031</v>
      </c>
    </row>
    <row r="16" spans="1:10">
      <c r="B16" s="64" t="s">
        <v>342</v>
      </c>
    </row>
    <row r="18" spans="2:2">
      <c r="B18" s="703" t="s">
        <v>775</v>
      </c>
    </row>
  </sheetData>
  <mergeCells count="4">
    <mergeCell ref="C4:D4"/>
    <mergeCell ref="E4:F4"/>
    <mergeCell ref="G4:H4"/>
    <mergeCell ref="I4:J4"/>
  </mergeCells>
  <hyperlinks>
    <hyperlink ref="B18" location="Contents!B72" display="to contents"/>
  </hyperlinks>
  <pageMargins left="0.75" right="0.75" top="1" bottom="1" header="0.5" footer="0.5"/>
  <pageSetup paperSize="9" orientation="portrait"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1"/>
  <dimension ref="A2:M35"/>
  <sheetViews>
    <sheetView workbookViewId="0">
      <selection activeCell="L26" sqref="L26"/>
    </sheetView>
  </sheetViews>
  <sheetFormatPr defaultRowHeight="12.75"/>
  <cols>
    <col min="1" max="1" width="8.85546875" style="245" bestFit="1" customWidth="1"/>
    <col min="2" max="2" width="32.5703125" style="245" customWidth="1"/>
    <col min="3" max="3" width="9.140625" style="245"/>
    <col min="4" max="5" width="9" style="245" customWidth="1"/>
    <col min="6" max="16384" width="9.140625" style="245"/>
  </cols>
  <sheetData>
    <row r="2" spans="1:13">
      <c r="A2" s="245" t="s">
        <v>340</v>
      </c>
      <c r="B2" s="562" t="s">
        <v>462</v>
      </c>
    </row>
    <row r="3" spans="1:13">
      <c r="B3" s="562"/>
    </row>
    <row r="4" spans="1:13">
      <c r="B4" s="247"/>
      <c r="C4" s="248">
        <v>2002</v>
      </c>
      <c r="D4" s="248">
        <v>2003</v>
      </c>
      <c r="E4" s="248">
        <v>2004</v>
      </c>
      <c r="F4" s="248">
        <v>2005</v>
      </c>
      <c r="G4" s="248">
        <v>2006</v>
      </c>
      <c r="H4" s="248">
        <v>2007</v>
      </c>
      <c r="I4" s="248">
        <v>2008</v>
      </c>
      <c r="J4" s="248">
        <v>2009</v>
      </c>
      <c r="K4" s="248">
        <v>2010</v>
      </c>
      <c r="L4" s="248">
        <v>2011</v>
      </c>
      <c r="M4" s="493" t="s">
        <v>100</v>
      </c>
    </row>
    <row r="5" spans="1:13">
      <c r="B5" s="335" t="s">
        <v>463</v>
      </c>
      <c r="C5" s="494">
        <v>6.3539828277523802E-2</v>
      </c>
      <c r="D5" s="494">
        <v>6.7435399748733985E-2</v>
      </c>
      <c r="E5" s="494">
        <v>7.2634992676967894E-2</v>
      </c>
      <c r="F5" s="494">
        <v>5.9850820218509043E-2</v>
      </c>
      <c r="G5" s="494">
        <v>5.2120927198232268E-2</v>
      </c>
      <c r="H5" s="494">
        <v>6.3600213849693582E-2</v>
      </c>
      <c r="I5" s="494">
        <v>0.1219243331933304</v>
      </c>
      <c r="J5" s="494">
        <v>0.1838949118426641</v>
      </c>
      <c r="K5" s="494">
        <v>0.21826630263573191</v>
      </c>
      <c r="L5" s="494">
        <v>0.22352953834511013</v>
      </c>
      <c r="M5" s="494">
        <v>0.22281449034239795</v>
      </c>
    </row>
    <row r="6" spans="1:13">
      <c r="B6" s="335" t="s">
        <v>464</v>
      </c>
      <c r="C6" s="494">
        <v>1.8669881057062215E-2</v>
      </c>
      <c r="D6" s="494">
        <v>3.6931515053579264E-2</v>
      </c>
      <c r="E6" s="494">
        <v>4.2273429109216443E-2</v>
      </c>
      <c r="F6" s="494">
        <v>6.0617739393857437E-2</v>
      </c>
      <c r="G6" s="494">
        <v>6.5972233838771224E-2</v>
      </c>
      <c r="H6" s="494">
        <v>6.7797702210221716E-2</v>
      </c>
      <c r="I6" s="494">
        <v>3.8357029203131582E-2</v>
      </c>
      <c r="J6" s="494">
        <v>5.9859413647256887E-3</v>
      </c>
      <c r="K6" s="494">
        <v>0</v>
      </c>
      <c r="L6" s="494">
        <v>6.6858543130139947E-3</v>
      </c>
      <c r="M6" s="494">
        <v>1.8409856834159761E-2</v>
      </c>
    </row>
    <row r="7" spans="1:13" ht="25.5">
      <c r="B7" s="335" t="s">
        <v>465</v>
      </c>
      <c r="C7" s="494">
        <v>8.2209709334586017E-2</v>
      </c>
      <c r="D7" s="494">
        <v>0.10436691480231325</v>
      </c>
      <c r="E7" s="494">
        <v>0.11490842178618434</v>
      </c>
      <c r="F7" s="494">
        <v>0.12046855961236648</v>
      </c>
      <c r="G7" s="494">
        <v>0.11809316103700349</v>
      </c>
      <c r="H7" s="494">
        <v>0.1313979160599153</v>
      </c>
      <c r="I7" s="494">
        <v>0.16028136239646198</v>
      </c>
      <c r="J7" s="494">
        <v>0.18988085320738982</v>
      </c>
      <c r="K7" s="494">
        <v>0.21826630263573191</v>
      </c>
      <c r="L7" s="494">
        <v>0.23021539265812413</v>
      </c>
      <c r="M7" s="494">
        <v>0.24122434717655772</v>
      </c>
    </row>
    <row r="10" spans="1:13">
      <c r="B10" s="562" t="s">
        <v>462</v>
      </c>
    </row>
    <row r="31" spans="2:2">
      <c r="B31" s="64" t="s">
        <v>466</v>
      </c>
    </row>
    <row r="32" spans="2:2">
      <c r="B32" s="64" t="s">
        <v>467</v>
      </c>
    </row>
    <row r="33" spans="2:2">
      <c r="B33" s="64" t="s">
        <v>468</v>
      </c>
    </row>
    <row r="35" spans="2:2">
      <c r="B35" s="703" t="s">
        <v>775</v>
      </c>
    </row>
  </sheetData>
  <hyperlinks>
    <hyperlink ref="B35" location="Contents!B73" display="to contents"/>
  </hyperlinks>
  <pageMargins left="0.75" right="0.75" top="1" bottom="1" header="0.5" footer="0.5"/>
  <pageSetup paperSize="9" orientation="portrait" r:id="rId1"/>
  <headerFooter alignWithMargins="0"/>
  <drawing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32"/>
  <sheetViews>
    <sheetView workbookViewId="0">
      <selection activeCell="O26" sqref="O26"/>
    </sheetView>
  </sheetViews>
  <sheetFormatPr defaultRowHeight="12.75"/>
  <cols>
    <col min="1" max="1" width="9.140625" style="245"/>
    <col min="2" max="2" width="31.5703125" style="245" customWidth="1"/>
    <col min="3" max="16384" width="9.140625" style="245"/>
  </cols>
  <sheetData>
    <row r="2" spans="1:13">
      <c r="A2" s="245" t="s">
        <v>340</v>
      </c>
      <c r="B2" s="562" t="s">
        <v>469</v>
      </c>
    </row>
    <row r="4" spans="1:13">
      <c r="B4" s="247"/>
      <c r="C4" s="248">
        <v>2002</v>
      </c>
      <c r="D4" s="248">
        <v>2003</v>
      </c>
      <c r="E4" s="248">
        <v>2004</v>
      </c>
      <c r="F4" s="248">
        <v>2005</v>
      </c>
      <c r="G4" s="248">
        <v>2006</v>
      </c>
      <c r="H4" s="248">
        <v>2007</v>
      </c>
      <c r="I4" s="248">
        <v>2008</v>
      </c>
      <c r="J4" s="248">
        <v>2009</v>
      </c>
      <c r="K4" s="248">
        <v>2010</v>
      </c>
      <c r="L4" s="248">
        <v>2011</v>
      </c>
      <c r="M4" s="493" t="s">
        <v>100</v>
      </c>
    </row>
    <row r="5" spans="1:13">
      <c r="B5" s="335" t="s">
        <v>470</v>
      </c>
      <c r="C5" s="494">
        <v>3.784285579117571E-2</v>
      </c>
      <c r="D5" s="494">
        <v>3.6402193797481996E-2</v>
      </c>
      <c r="E5" s="494">
        <v>2.1749757143336369E-2</v>
      </c>
      <c r="F5" s="494">
        <v>2.3860332755799216E-2</v>
      </c>
      <c r="G5" s="494">
        <v>1.6079718583105782E-2</v>
      </c>
      <c r="H5" s="494">
        <v>2.1896414117001124E-2</v>
      </c>
      <c r="I5" s="494">
        <v>-2.6169098809150344E-4</v>
      </c>
      <c r="J5" s="494">
        <v>9.4524636255528078E-4</v>
      </c>
      <c r="K5" s="494">
        <v>-1.8599253538679635E-2</v>
      </c>
      <c r="L5" s="494">
        <v>6.0726264750769476E-3</v>
      </c>
      <c r="M5" s="494">
        <v>1.2515176861456739E-2</v>
      </c>
    </row>
    <row r="6" spans="1:13" ht="25.5">
      <c r="B6" s="335" t="s">
        <v>471</v>
      </c>
      <c r="C6" s="494">
        <v>1.9172974734113495E-2</v>
      </c>
      <c r="D6" s="494">
        <v>1.2475585874133301E-2</v>
      </c>
      <c r="E6" s="494">
        <v>1.8326225380835312E-3</v>
      </c>
      <c r="F6" s="494">
        <v>-1.1298513825918437E-2</v>
      </c>
      <c r="G6" s="494">
        <v>-1.6841337470697163E-2</v>
      </c>
      <c r="H6" s="494">
        <v>-2.4035806787339085E-6</v>
      </c>
      <c r="I6" s="494">
        <v>2.5148634732407641E-2</v>
      </c>
      <c r="J6" s="494">
        <v>3.1082989592707683E-2</v>
      </c>
      <c r="K6" s="494">
        <v>-1.2897252533669561E-2</v>
      </c>
      <c r="L6" s="494">
        <v>-6.1322783793704694E-4</v>
      </c>
      <c r="M6" s="494">
        <v>2.4537834008289011E-4</v>
      </c>
    </row>
    <row r="7" spans="1:13">
      <c r="M7" s="495"/>
    </row>
    <row r="8" spans="1:13">
      <c r="M8" s="495"/>
    </row>
    <row r="9" spans="1:13">
      <c r="B9" s="562" t="s">
        <v>469</v>
      </c>
      <c r="M9" s="495"/>
    </row>
    <row r="11" spans="1:13" ht="15" customHeight="1"/>
    <row r="13" spans="1:13" ht="12" customHeight="1"/>
    <row r="25" spans="2:8">
      <c r="H25" s="875"/>
    </row>
    <row r="26" spans="2:8" ht="48">
      <c r="B26" s="840" t="s">
        <v>472</v>
      </c>
    </row>
    <row r="27" spans="2:8">
      <c r="B27" s="64" t="s">
        <v>473</v>
      </c>
    </row>
    <row r="28" spans="2:8" ht="24">
      <c r="B28" s="840" t="s">
        <v>474</v>
      </c>
    </row>
    <row r="29" spans="2:8" ht="14.25" customHeight="1">
      <c r="B29" s="64" t="s">
        <v>475</v>
      </c>
    </row>
    <row r="30" spans="2:8">
      <c r="B30" s="64" t="s">
        <v>468</v>
      </c>
    </row>
    <row r="32" spans="2:8">
      <c r="B32" s="703" t="s">
        <v>775</v>
      </c>
    </row>
  </sheetData>
  <hyperlinks>
    <hyperlink ref="B32" location="Contents!B74" display="to contents"/>
  </hyperlinks>
  <pageMargins left="0.75" right="0.75" top="1" bottom="1" header="0.5" footer="0.5"/>
  <pageSetup paperSize="9" orientation="portrait" verticalDpi="0" r:id="rId1"/>
  <headerFooter alignWithMargins="0"/>
  <drawing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3"/>
  <dimension ref="A2:J31"/>
  <sheetViews>
    <sheetView workbookViewId="0">
      <selection activeCell="H19" sqref="H19"/>
    </sheetView>
  </sheetViews>
  <sheetFormatPr defaultRowHeight="15"/>
  <cols>
    <col min="1" max="1" width="12.140625" style="802" customWidth="1"/>
    <col min="2" max="2" width="37.28515625" style="802" customWidth="1"/>
    <col min="3" max="3" width="16.42578125" style="802" customWidth="1"/>
    <col min="4" max="4" width="19.140625" style="802" customWidth="1"/>
    <col min="5" max="5" width="17.28515625" style="802" customWidth="1"/>
    <col min="6" max="6" width="15.85546875" style="802" customWidth="1"/>
    <col min="7" max="7" width="14.28515625" style="802" customWidth="1"/>
    <col min="8" max="8" width="14" style="802" customWidth="1"/>
    <col min="9" max="9" width="9.140625" style="802"/>
    <col min="10" max="10" width="12" style="802" bestFit="1" customWidth="1"/>
    <col min="11" max="11" width="10.28515625" style="802" bestFit="1" customWidth="1"/>
    <col min="12" max="16384" width="9.140625" style="802"/>
  </cols>
  <sheetData>
    <row r="2" spans="1:10">
      <c r="A2" s="245" t="s">
        <v>340</v>
      </c>
      <c r="B2" s="496" t="s">
        <v>300</v>
      </c>
      <c r="J2" s="497"/>
    </row>
    <row r="4" spans="1:10" ht="51">
      <c r="B4" s="498"/>
      <c r="C4" s="469" t="s">
        <v>476</v>
      </c>
      <c r="D4" s="469" t="s">
        <v>477</v>
      </c>
      <c r="E4" s="469" t="s">
        <v>1183</v>
      </c>
      <c r="F4" s="469" t="s">
        <v>1184</v>
      </c>
    </row>
    <row r="5" spans="1:10" ht="39">
      <c r="B5" s="335" t="s">
        <v>478</v>
      </c>
      <c r="C5" s="624">
        <v>0.49068167800047663</v>
      </c>
      <c r="D5" s="624">
        <v>0.56185733569478225</v>
      </c>
      <c r="E5" s="624">
        <v>0.25928151069469457</v>
      </c>
      <c r="F5" s="624">
        <v>0.10435588698369773</v>
      </c>
    </row>
    <row r="6" spans="1:10" ht="57" customHeight="1">
      <c r="B6" s="335" t="s">
        <v>1117</v>
      </c>
      <c r="C6" s="624">
        <v>0.26029999999999998</v>
      </c>
      <c r="D6" s="624">
        <v>0.15802368720283805</v>
      </c>
      <c r="E6" s="624">
        <v>9.5272802208317769E-2</v>
      </c>
      <c r="F6" s="624">
        <v>3.4730009268152846E-2</v>
      </c>
      <c r="H6" s="803"/>
    </row>
    <row r="7" spans="1:10">
      <c r="H7" s="803"/>
    </row>
    <row r="9" spans="1:10">
      <c r="B9" s="496" t="s">
        <v>300</v>
      </c>
    </row>
    <row r="28" spans="2:2">
      <c r="B28" s="339" t="s">
        <v>479</v>
      </c>
    </row>
    <row r="29" spans="2:2">
      <c r="B29" s="64" t="s">
        <v>342</v>
      </c>
    </row>
    <row r="31" spans="2:2">
      <c r="B31" s="703" t="s">
        <v>775</v>
      </c>
    </row>
  </sheetData>
  <hyperlinks>
    <hyperlink ref="B31" location="Contents!B75" display="to contents"/>
  </hyperlinks>
  <pageMargins left="0.7" right="0.7" top="0.75" bottom="0.75" header="0.3" footer="0.3"/>
  <pageSetup paperSize="9" orientation="portrait" r:id="rId1"/>
  <headerFooter alignWithMargins="0"/>
  <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4"/>
  <dimension ref="A2:D23"/>
  <sheetViews>
    <sheetView topLeftCell="A2" workbookViewId="0">
      <selection activeCell="K14" sqref="K14"/>
    </sheetView>
  </sheetViews>
  <sheetFormatPr defaultRowHeight="12.75"/>
  <cols>
    <col min="1" max="1" width="9.140625" style="245"/>
    <col min="2" max="2" width="54.7109375" style="245" customWidth="1"/>
    <col min="3" max="3" width="20.28515625" style="245" customWidth="1"/>
    <col min="4" max="16384" width="9.140625" style="245"/>
  </cols>
  <sheetData>
    <row r="2" spans="1:3">
      <c r="A2" s="245" t="s">
        <v>340</v>
      </c>
      <c r="B2" s="496" t="s">
        <v>1177</v>
      </c>
    </row>
    <row r="4" spans="1:3">
      <c r="B4" s="499" t="s">
        <v>480</v>
      </c>
      <c r="C4" s="499">
        <v>2013</v>
      </c>
    </row>
    <row r="5" spans="1:3">
      <c r="B5" s="349" t="s">
        <v>481</v>
      </c>
      <c r="C5" s="500"/>
    </row>
    <row r="6" spans="1:3">
      <c r="B6" s="349" t="s">
        <v>1118</v>
      </c>
      <c r="C6" s="856" t="s">
        <v>141</v>
      </c>
    </row>
    <row r="7" spans="1:3">
      <c r="B7" s="349" t="s">
        <v>1180</v>
      </c>
      <c r="C7" s="715">
        <v>4.4999999999999998E-2</v>
      </c>
    </row>
    <row r="8" spans="1:3">
      <c r="B8" s="841" t="s">
        <v>477</v>
      </c>
      <c r="C8" s="855">
        <v>1.7999999999999999E-2</v>
      </c>
    </row>
    <row r="9" spans="1:3" ht="25.5">
      <c r="B9" s="349" t="s">
        <v>1120</v>
      </c>
      <c r="C9" s="964">
        <v>7.1999999999999995E-2</v>
      </c>
    </row>
    <row r="10" spans="1:3">
      <c r="B10" s="349" t="s">
        <v>1119</v>
      </c>
      <c r="C10" s="965"/>
    </row>
    <row r="11" spans="1:3" ht="25.5">
      <c r="B11" s="349" t="s">
        <v>482</v>
      </c>
      <c r="C11" s="856"/>
    </row>
    <row r="12" spans="1:3">
      <c r="B12" s="349" t="s">
        <v>483</v>
      </c>
      <c r="C12" s="855">
        <v>0.04</v>
      </c>
    </row>
    <row r="13" spans="1:3">
      <c r="B13" s="349" t="s">
        <v>1181</v>
      </c>
      <c r="C13" s="715">
        <v>2.3E-2</v>
      </c>
    </row>
    <row r="14" spans="1:3" ht="25.5">
      <c r="B14" s="349" t="s">
        <v>1182</v>
      </c>
      <c r="C14" s="586">
        <v>0.63</v>
      </c>
    </row>
    <row r="15" spans="1:3">
      <c r="B15" s="349" t="s">
        <v>773</v>
      </c>
      <c r="C15" s="716">
        <v>0.124</v>
      </c>
    </row>
    <row r="16" spans="1:3">
      <c r="B16" s="349" t="s">
        <v>774</v>
      </c>
      <c r="C16" s="501">
        <v>0.04</v>
      </c>
    </row>
    <row r="17" spans="2:4" ht="25.5">
      <c r="B17" s="349" t="s">
        <v>1121</v>
      </c>
      <c r="C17" s="856" t="s">
        <v>142</v>
      </c>
    </row>
    <row r="18" spans="2:4" ht="25.5">
      <c r="B18" s="349" t="s">
        <v>1122</v>
      </c>
      <c r="C18" s="856" t="s">
        <v>143</v>
      </c>
    </row>
    <row r="19" spans="2:4" ht="25.5">
      <c r="B19" s="349" t="s">
        <v>1162</v>
      </c>
      <c r="C19" s="855">
        <v>0.215</v>
      </c>
      <c r="D19" s="717"/>
    </row>
    <row r="20" spans="2:4">
      <c r="B20" s="961" t="s">
        <v>1163</v>
      </c>
      <c r="C20" s="961"/>
    </row>
    <row r="21" spans="2:4">
      <c r="B21" s="921"/>
      <c r="C21" s="921"/>
    </row>
    <row r="23" spans="2:4">
      <c r="B23" s="703" t="s">
        <v>775</v>
      </c>
    </row>
  </sheetData>
  <mergeCells count="2">
    <mergeCell ref="C9:C10"/>
    <mergeCell ref="B20:C21"/>
  </mergeCells>
  <hyperlinks>
    <hyperlink ref="B23" location="Contents!B76" display="to contents"/>
  </hyperlinks>
  <pageMargins left="0.75" right="0.75" top="1" bottom="1" header="0.5" footer="0.5"/>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5"/>
  <dimension ref="A2:FL37"/>
  <sheetViews>
    <sheetView workbookViewId="0">
      <selection activeCell="J33" sqref="J32:J33"/>
    </sheetView>
  </sheetViews>
  <sheetFormatPr defaultRowHeight="12.75"/>
  <cols>
    <col min="1" max="1" width="10.5703125" style="81" customWidth="1"/>
    <col min="2" max="2" width="21.85546875" style="81" customWidth="1"/>
    <col min="3" max="57" width="16.5703125" style="81" bestFit="1" customWidth="1"/>
    <col min="58" max="58" width="18.28515625" style="81" bestFit="1" customWidth="1"/>
    <col min="59" max="143" width="16.5703125" style="81" bestFit="1" customWidth="1"/>
    <col min="144" max="148" width="18.28515625" style="81" bestFit="1" customWidth="1"/>
    <col min="149" max="149" width="16.5703125" style="81" bestFit="1" customWidth="1"/>
    <col min="150" max="168" width="18.28515625" style="81" bestFit="1" customWidth="1"/>
    <col min="169" max="16384" width="9.140625" style="81"/>
  </cols>
  <sheetData>
    <row r="2" spans="1:168">
      <c r="A2" s="81" t="s">
        <v>340</v>
      </c>
      <c r="B2" s="275" t="s">
        <v>301</v>
      </c>
    </row>
    <row r="4" spans="1:168">
      <c r="B4" s="545" t="s">
        <v>400</v>
      </c>
      <c r="C4" s="718">
        <v>39104</v>
      </c>
      <c r="D4" s="718">
        <v>39118</v>
      </c>
      <c r="E4" s="718">
        <v>39132</v>
      </c>
      <c r="F4" s="718">
        <v>39146</v>
      </c>
      <c r="G4" s="718">
        <v>39160</v>
      </c>
      <c r="H4" s="718">
        <v>39174</v>
      </c>
      <c r="I4" s="718">
        <v>39188</v>
      </c>
      <c r="J4" s="718">
        <v>39202</v>
      </c>
      <c r="K4" s="718">
        <v>39216</v>
      </c>
      <c r="L4" s="718">
        <v>39230</v>
      </c>
      <c r="M4" s="718">
        <v>39244</v>
      </c>
      <c r="N4" s="718">
        <v>39258</v>
      </c>
      <c r="O4" s="718">
        <v>39272</v>
      </c>
      <c r="P4" s="718">
        <v>39286</v>
      </c>
      <c r="Q4" s="718">
        <v>39300</v>
      </c>
      <c r="R4" s="718">
        <v>39314</v>
      </c>
      <c r="S4" s="718">
        <v>39328</v>
      </c>
      <c r="T4" s="718">
        <v>39342</v>
      </c>
      <c r="U4" s="718">
        <v>39356</v>
      </c>
      <c r="V4" s="718">
        <v>39370</v>
      </c>
      <c r="W4" s="718">
        <v>39384</v>
      </c>
      <c r="X4" s="718">
        <v>39398</v>
      </c>
      <c r="Y4" s="718">
        <v>39412</v>
      </c>
      <c r="Z4" s="718">
        <v>39426</v>
      </c>
      <c r="AA4" s="718">
        <v>39440</v>
      </c>
      <c r="AB4" s="718">
        <v>39454</v>
      </c>
      <c r="AC4" s="718">
        <v>39468</v>
      </c>
      <c r="AD4" s="718">
        <v>39482</v>
      </c>
      <c r="AE4" s="718">
        <v>39496</v>
      </c>
      <c r="AF4" s="718">
        <v>39510</v>
      </c>
      <c r="AG4" s="718">
        <v>39524</v>
      </c>
      <c r="AH4" s="718">
        <v>39538</v>
      </c>
      <c r="AI4" s="718">
        <v>39552</v>
      </c>
      <c r="AJ4" s="718">
        <v>39566</v>
      </c>
      <c r="AK4" s="718">
        <v>39580</v>
      </c>
      <c r="AL4" s="718">
        <v>39594</v>
      </c>
      <c r="AM4" s="718">
        <v>39608</v>
      </c>
      <c r="AN4" s="718">
        <v>39622</v>
      </c>
      <c r="AO4" s="718">
        <v>39636</v>
      </c>
      <c r="AP4" s="718">
        <v>39650</v>
      </c>
      <c r="AQ4" s="718">
        <v>39664</v>
      </c>
      <c r="AR4" s="718">
        <v>39678</v>
      </c>
      <c r="AS4" s="718">
        <v>39692</v>
      </c>
      <c r="AT4" s="718">
        <v>39706</v>
      </c>
      <c r="AU4" s="718">
        <v>39720</v>
      </c>
      <c r="AV4" s="718">
        <v>39734</v>
      </c>
      <c r="AW4" s="718">
        <v>39748</v>
      </c>
      <c r="AX4" s="718">
        <v>39762</v>
      </c>
      <c r="AY4" s="718">
        <v>39776</v>
      </c>
      <c r="AZ4" s="718">
        <v>39790</v>
      </c>
      <c r="BA4" s="718">
        <v>39804</v>
      </c>
      <c r="BB4" s="718">
        <v>39818</v>
      </c>
      <c r="BC4" s="718">
        <v>39832</v>
      </c>
      <c r="BD4" s="718">
        <v>39846</v>
      </c>
      <c r="BE4" s="718">
        <v>39860</v>
      </c>
      <c r="BF4" s="718">
        <v>39874</v>
      </c>
      <c r="BG4" s="718">
        <v>39888</v>
      </c>
      <c r="BH4" s="718">
        <v>39902</v>
      </c>
      <c r="BI4" s="718">
        <v>39916</v>
      </c>
      <c r="BJ4" s="718">
        <v>39930</v>
      </c>
      <c r="BK4" s="718">
        <v>39944</v>
      </c>
      <c r="BL4" s="718">
        <v>39958</v>
      </c>
      <c r="BM4" s="718">
        <v>39972</v>
      </c>
      <c r="BN4" s="718">
        <v>39986</v>
      </c>
      <c r="BO4" s="718">
        <v>40000</v>
      </c>
      <c r="BP4" s="718">
        <v>40014</v>
      </c>
      <c r="BQ4" s="718">
        <v>40028</v>
      </c>
      <c r="BR4" s="718">
        <v>40042</v>
      </c>
      <c r="BS4" s="718">
        <v>40056</v>
      </c>
      <c r="BT4" s="718">
        <v>40070</v>
      </c>
      <c r="BU4" s="718">
        <v>40084</v>
      </c>
      <c r="BV4" s="718">
        <v>40098</v>
      </c>
      <c r="BW4" s="718">
        <v>40112</v>
      </c>
      <c r="BX4" s="718">
        <v>40126</v>
      </c>
      <c r="BY4" s="718">
        <v>40140</v>
      </c>
      <c r="BZ4" s="718">
        <v>40154</v>
      </c>
      <c r="CA4" s="718">
        <v>40168</v>
      </c>
      <c r="CB4" s="718">
        <v>40182</v>
      </c>
      <c r="CC4" s="718">
        <v>40196</v>
      </c>
      <c r="CD4" s="718">
        <v>40210</v>
      </c>
      <c r="CE4" s="718">
        <v>40224</v>
      </c>
      <c r="CF4" s="718">
        <v>40238</v>
      </c>
      <c r="CG4" s="718">
        <v>40252</v>
      </c>
      <c r="CH4" s="718">
        <v>40266</v>
      </c>
      <c r="CI4" s="718">
        <v>40280</v>
      </c>
      <c r="CJ4" s="718">
        <v>40294</v>
      </c>
      <c r="CK4" s="718">
        <v>40308</v>
      </c>
      <c r="CL4" s="718">
        <v>40322</v>
      </c>
      <c r="CM4" s="718">
        <v>40336</v>
      </c>
      <c r="CN4" s="718">
        <v>40350</v>
      </c>
      <c r="CO4" s="718">
        <v>40364</v>
      </c>
      <c r="CP4" s="718">
        <v>40378</v>
      </c>
      <c r="CQ4" s="718">
        <v>40392</v>
      </c>
      <c r="CR4" s="718">
        <v>40406</v>
      </c>
      <c r="CS4" s="718">
        <v>40420</v>
      </c>
      <c r="CT4" s="718">
        <v>40434</v>
      </c>
      <c r="CU4" s="718">
        <v>40448</v>
      </c>
      <c r="CV4" s="718">
        <v>40462</v>
      </c>
      <c r="CW4" s="718">
        <v>40476</v>
      </c>
      <c r="CX4" s="718">
        <v>40490</v>
      </c>
      <c r="CY4" s="718">
        <v>40504</v>
      </c>
      <c r="CZ4" s="718">
        <v>40518</v>
      </c>
      <c r="DA4" s="718">
        <v>40532</v>
      </c>
      <c r="DB4" s="718">
        <v>40546</v>
      </c>
      <c r="DC4" s="718">
        <v>40560</v>
      </c>
      <c r="DD4" s="718">
        <v>40574</v>
      </c>
      <c r="DE4" s="718">
        <v>40588</v>
      </c>
      <c r="DF4" s="718">
        <v>40602</v>
      </c>
      <c r="DG4" s="718">
        <v>40616</v>
      </c>
      <c r="DH4" s="718">
        <v>40630</v>
      </c>
      <c r="DI4" s="718">
        <v>40644</v>
      </c>
      <c r="DJ4" s="718">
        <v>40658</v>
      </c>
      <c r="DK4" s="718">
        <v>40672</v>
      </c>
      <c r="DL4" s="718">
        <v>40686</v>
      </c>
      <c r="DM4" s="718">
        <v>40700</v>
      </c>
      <c r="DN4" s="718">
        <v>40714</v>
      </c>
      <c r="DO4" s="718">
        <v>40728</v>
      </c>
      <c r="DP4" s="718">
        <v>40742</v>
      </c>
      <c r="DQ4" s="718">
        <v>40756</v>
      </c>
      <c r="DR4" s="718">
        <v>40770</v>
      </c>
      <c r="DS4" s="718">
        <v>40784</v>
      </c>
      <c r="DT4" s="718">
        <v>40798</v>
      </c>
      <c r="DU4" s="718">
        <v>40799</v>
      </c>
      <c r="DV4" s="718">
        <v>40800</v>
      </c>
      <c r="DW4" s="718">
        <v>40801</v>
      </c>
      <c r="DX4" s="718">
        <v>40802</v>
      </c>
      <c r="DY4" s="718">
        <v>40803</v>
      </c>
      <c r="DZ4" s="718">
        <v>40804</v>
      </c>
      <c r="EA4" s="718">
        <v>40805</v>
      </c>
      <c r="EB4" s="718">
        <v>40806</v>
      </c>
      <c r="EC4" s="718">
        <v>40807</v>
      </c>
      <c r="ED4" s="718">
        <v>40808</v>
      </c>
      <c r="EE4" s="718">
        <v>40809</v>
      </c>
      <c r="EF4" s="718">
        <v>40810</v>
      </c>
      <c r="EG4" s="718">
        <v>40811</v>
      </c>
      <c r="EH4" s="718">
        <v>40812</v>
      </c>
      <c r="EI4" s="718">
        <v>40813</v>
      </c>
      <c r="EJ4" s="718">
        <v>40814</v>
      </c>
      <c r="EK4" s="718">
        <v>40812</v>
      </c>
      <c r="EL4" s="718">
        <v>40826</v>
      </c>
      <c r="EM4" s="718">
        <v>40840</v>
      </c>
      <c r="EN4" s="718">
        <v>40854</v>
      </c>
      <c r="EO4" s="718">
        <v>40868</v>
      </c>
      <c r="EP4" s="718">
        <v>40882</v>
      </c>
      <c r="EQ4" s="718">
        <v>40896</v>
      </c>
      <c r="ER4" s="718">
        <v>40910</v>
      </c>
      <c r="ES4" s="718">
        <v>40924</v>
      </c>
      <c r="ET4" s="718">
        <v>40938</v>
      </c>
      <c r="EU4" s="718">
        <v>40952</v>
      </c>
      <c r="EV4" s="718">
        <v>40966</v>
      </c>
      <c r="EW4" s="718">
        <v>40980</v>
      </c>
      <c r="EX4" s="718">
        <v>40994</v>
      </c>
      <c r="EY4" s="718">
        <v>41008</v>
      </c>
      <c r="EZ4" s="718">
        <v>41022</v>
      </c>
      <c r="FA4" s="718">
        <v>41036</v>
      </c>
      <c r="FB4" s="718">
        <v>41050</v>
      </c>
      <c r="FC4" s="718">
        <v>41064</v>
      </c>
      <c r="FD4" s="718">
        <v>41078</v>
      </c>
      <c r="FE4" s="718">
        <v>41092</v>
      </c>
      <c r="FF4" s="718">
        <v>41106</v>
      </c>
      <c r="FG4" s="718">
        <v>41120</v>
      </c>
      <c r="FH4" s="718">
        <v>41134</v>
      </c>
      <c r="FI4" s="718">
        <v>41148</v>
      </c>
      <c r="FJ4" s="718">
        <v>41162</v>
      </c>
      <c r="FK4" s="718">
        <v>41176</v>
      </c>
      <c r="FL4" s="718">
        <v>41190</v>
      </c>
    </row>
    <row r="5" spans="1:168">
      <c r="B5" s="276" t="s">
        <v>484</v>
      </c>
      <c r="C5" s="276">
        <v>660302453.28571427</v>
      </c>
      <c r="D5" s="276">
        <v>642468521.71428561</v>
      </c>
      <c r="E5" s="276">
        <v>622233879.57142842</v>
      </c>
      <c r="F5" s="276">
        <v>679708759.57142866</v>
      </c>
      <c r="G5" s="276">
        <v>681694474.35714281</v>
      </c>
      <c r="H5" s="276">
        <v>679577786</v>
      </c>
      <c r="I5" s="276">
        <v>685665892.92857134</v>
      </c>
      <c r="J5" s="276">
        <v>659802711.64285707</v>
      </c>
      <c r="K5" s="276">
        <v>676713838.28571415</v>
      </c>
      <c r="L5" s="276">
        <v>659272290.07142854</v>
      </c>
      <c r="M5" s="276">
        <v>716920017.5</v>
      </c>
      <c r="N5" s="276">
        <v>723601927.64285707</v>
      </c>
      <c r="O5" s="276">
        <v>763085817.64285696</v>
      </c>
      <c r="P5" s="276">
        <v>751946292.28571415</v>
      </c>
      <c r="Q5" s="276">
        <v>749937865.92857134</v>
      </c>
      <c r="R5" s="276">
        <v>758609595.99999976</v>
      </c>
      <c r="S5" s="276">
        <v>830909849.00000012</v>
      </c>
      <c r="T5" s="276">
        <v>866386883.78571415</v>
      </c>
      <c r="U5" s="276">
        <v>840105766.78571427</v>
      </c>
      <c r="V5" s="276">
        <v>846907585.57142854</v>
      </c>
      <c r="W5" s="276">
        <v>852184914.42857146</v>
      </c>
      <c r="X5" s="276">
        <v>794386590.28571439</v>
      </c>
      <c r="Y5" s="276">
        <v>802541687.78571415</v>
      </c>
      <c r="Z5" s="276">
        <v>814585801.42714286</v>
      </c>
      <c r="AA5" s="276">
        <v>813095626.4285717</v>
      </c>
      <c r="AB5" s="276">
        <v>778997559.92857146</v>
      </c>
      <c r="AC5" s="276">
        <v>770421119.35714304</v>
      </c>
      <c r="AD5" s="276">
        <v>820529884.78571427</v>
      </c>
      <c r="AE5" s="276">
        <v>832888138.28571451</v>
      </c>
      <c r="AF5" s="276">
        <v>800803639.92857146</v>
      </c>
      <c r="AG5" s="276">
        <v>813419164.28571451</v>
      </c>
      <c r="AH5" s="276">
        <v>806100525.64285731</v>
      </c>
      <c r="AI5" s="276">
        <v>788363751.57142854</v>
      </c>
      <c r="AJ5" s="276">
        <v>751637160.14285719</v>
      </c>
      <c r="AK5" s="276">
        <v>789391569.85714281</v>
      </c>
      <c r="AL5" s="276">
        <v>790616645.64285719</v>
      </c>
      <c r="AM5" s="276">
        <v>805462311.35714257</v>
      </c>
      <c r="AN5" s="276">
        <v>766239121.4285717</v>
      </c>
      <c r="AO5" s="276">
        <v>774396683.42857134</v>
      </c>
      <c r="AP5" s="276">
        <v>749384745.85714281</v>
      </c>
      <c r="AQ5" s="276">
        <v>793758555.64285731</v>
      </c>
      <c r="AR5" s="276">
        <v>683837074.78571427</v>
      </c>
      <c r="AS5" s="276">
        <v>705407531.42857146</v>
      </c>
      <c r="AT5" s="276">
        <v>683625180.07142854</v>
      </c>
      <c r="AU5" s="276">
        <v>688923804.78571427</v>
      </c>
      <c r="AV5" s="276">
        <v>694957436.49999988</v>
      </c>
      <c r="AW5" s="276">
        <v>666369503.92857122</v>
      </c>
      <c r="AX5" s="276">
        <v>655532572.42857146</v>
      </c>
      <c r="AY5" s="276">
        <v>651756609.14285707</v>
      </c>
      <c r="AZ5" s="276">
        <v>482621643.42857134</v>
      </c>
      <c r="BA5" s="276">
        <v>522032974.64285719</v>
      </c>
      <c r="BB5" s="276">
        <v>487276955.64285707</v>
      </c>
      <c r="BC5" s="276">
        <v>489959537.64285725</v>
      </c>
      <c r="BD5" s="276">
        <v>559086156.00000012</v>
      </c>
      <c r="BE5" s="276">
        <v>937117616.71428549</v>
      </c>
      <c r="BF5" s="276">
        <v>1013948655.4999999</v>
      </c>
      <c r="BG5" s="276">
        <v>914911265.71428585</v>
      </c>
      <c r="BH5" s="276">
        <v>987852307.78571415</v>
      </c>
      <c r="BI5" s="276">
        <v>804885836.50000012</v>
      </c>
      <c r="BJ5" s="276">
        <v>899509944.71428597</v>
      </c>
      <c r="BK5" s="276">
        <v>757000906.07142866</v>
      </c>
      <c r="BL5" s="276">
        <v>779902633.42857146</v>
      </c>
      <c r="BM5" s="276">
        <v>798142067.35714281</v>
      </c>
      <c r="BN5" s="276">
        <v>709572359.21428573</v>
      </c>
      <c r="BO5" s="276">
        <v>689786026.57142854</v>
      </c>
      <c r="BP5" s="276">
        <v>661668150.07142878</v>
      </c>
      <c r="BQ5" s="276">
        <v>682726185.71428561</v>
      </c>
      <c r="BR5" s="276">
        <v>783120712.57142854</v>
      </c>
      <c r="BS5" s="276">
        <v>826305088.64285707</v>
      </c>
      <c r="BT5" s="276">
        <v>844392229.21428561</v>
      </c>
      <c r="BU5" s="276">
        <v>856730969.07142866</v>
      </c>
      <c r="BV5" s="276">
        <v>897291451.71428573</v>
      </c>
      <c r="BW5" s="276">
        <v>891641918.57142866</v>
      </c>
      <c r="BX5" s="276">
        <v>881001146.78571427</v>
      </c>
      <c r="BY5" s="276">
        <v>910053567.78571439</v>
      </c>
      <c r="BZ5" s="276">
        <v>818368405.28571439</v>
      </c>
      <c r="CA5" s="276">
        <v>641721611</v>
      </c>
      <c r="CB5" s="276">
        <v>673224812.28571427</v>
      </c>
      <c r="CC5" s="276">
        <v>691289740.78571415</v>
      </c>
      <c r="CD5" s="276">
        <v>708342464.71428585</v>
      </c>
      <c r="CE5" s="276">
        <v>716819270.49999988</v>
      </c>
      <c r="CF5" s="276">
        <v>695686130.85714281</v>
      </c>
      <c r="CG5" s="276">
        <v>685755484.21428585</v>
      </c>
      <c r="CH5" s="276">
        <v>639702085.49999988</v>
      </c>
      <c r="CI5" s="276">
        <v>747857989.14285731</v>
      </c>
      <c r="CJ5" s="276">
        <v>695832675.07142866</v>
      </c>
      <c r="CK5" s="276">
        <v>688145614.5</v>
      </c>
      <c r="CL5" s="276">
        <v>683998571.35714293</v>
      </c>
      <c r="CM5" s="276">
        <v>691598483.21428573</v>
      </c>
      <c r="CN5" s="276">
        <v>675037671.35714293</v>
      </c>
      <c r="CO5" s="276">
        <v>794651783.71428585</v>
      </c>
      <c r="CP5" s="276">
        <v>741547915.07142854</v>
      </c>
      <c r="CQ5" s="276">
        <v>645827052.78571451</v>
      </c>
      <c r="CR5" s="276">
        <v>605657480.28571427</v>
      </c>
      <c r="CS5" s="276">
        <v>593242894.14285719</v>
      </c>
      <c r="CT5" s="276">
        <v>628872200</v>
      </c>
      <c r="CU5" s="276">
        <v>658102463.64285719</v>
      </c>
      <c r="CV5" s="276">
        <v>601385576.50000012</v>
      </c>
      <c r="CW5" s="276">
        <v>621949148.42857146</v>
      </c>
      <c r="CX5" s="276">
        <v>687546346</v>
      </c>
      <c r="CY5" s="276">
        <v>667601311.78571451</v>
      </c>
      <c r="CZ5" s="276">
        <v>679273238.57142854</v>
      </c>
      <c r="DA5" s="276">
        <v>620433390.57142866</v>
      </c>
      <c r="DB5" s="276">
        <v>651219094.57142854</v>
      </c>
      <c r="DC5" s="276">
        <v>584924816.07142866</v>
      </c>
      <c r="DD5" s="276">
        <v>655895454.78571415</v>
      </c>
      <c r="DE5" s="276">
        <v>644684628.07142854</v>
      </c>
      <c r="DF5" s="276">
        <v>645561071.42857146</v>
      </c>
      <c r="DG5" s="276">
        <v>608935005.28571415</v>
      </c>
      <c r="DH5" s="276">
        <v>651217999.57142854</v>
      </c>
      <c r="DI5" s="276">
        <v>702646456.57142854</v>
      </c>
      <c r="DJ5" s="276">
        <v>624455480.78571439</v>
      </c>
      <c r="DK5" s="276">
        <v>703385980.57142854</v>
      </c>
      <c r="DL5" s="276">
        <v>681994789.07142854</v>
      </c>
      <c r="DM5" s="276">
        <v>646332016.64285707</v>
      </c>
      <c r="DN5" s="276">
        <v>609088281.57142854</v>
      </c>
      <c r="DO5" s="276">
        <v>648792366.64285707</v>
      </c>
      <c r="DP5" s="276">
        <v>606768044.57142866</v>
      </c>
      <c r="DQ5" s="276">
        <v>609539398.5</v>
      </c>
      <c r="DR5" s="276">
        <v>664234130.14285719</v>
      </c>
      <c r="DS5" s="276">
        <v>750161134.71428585</v>
      </c>
      <c r="DT5" s="276">
        <v>784751432.07142866</v>
      </c>
      <c r="DU5" s="276">
        <v>784751432.07142866</v>
      </c>
      <c r="DV5" s="276">
        <v>784751432.07142866</v>
      </c>
      <c r="DW5" s="276">
        <v>784751432.07142866</v>
      </c>
      <c r="DX5" s="276">
        <v>784751432.07142866</v>
      </c>
      <c r="DY5" s="276">
        <v>784751432.07142866</v>
      </c>
      <c r="DZ5" s="276">
        <v>784751432.07142866</v>
      </c>
      <c r="EA5" s="276">
        <v>784751432.07142866</v>
      </c>
      <c r="EB5" s="276">
        <v>784751432.07142866</v>
      </c>
      <c r="EC5" s="276">
        <v>784751432.07142866</v>
      </c>
      <c r="ED5" s="276">
        <v>784751432.07142866</v>
      </c>
      <c r="EE5" s="276">
        <v>784751432.07142866</v>
      </c>
      <c r="EF5" s="276">
        <v>784751432.07142866</v>
      </c>
      <c r="EG5" s="276">
        <v>784751432.07142866</v>
      </c>
      <c r="EH5" s="276">
        <v>784751432.07142866</v>
      </c>
      <c r="EI5" s="276">
        <v>784751432.07142866</v>
      </c>
      <c r="EJ5" s="276">
        <v>784751432.07142866</v>
      </c>
      <c r="EK5" s="276">
        <v>830819757.57142866</v>
      </c>
      <c r="EL5" s="276">
        <v>794498518.21428561</v>
      </c>
      <c r="EM5" s="276">
        <v>953764792.78571439</v>
      </c>
      <c r="EN5" s="276">
        <v>1069581988.5714287</v>
      </c>
      <c r="EO5" s="276">
        <v>1085639856.9285715</v>
      </c>
      <c r="EP5" s="276">
        <v>1129524860.7857141</v>
      </c>
      <c r="EQ5" s="276">
        <v>1043492626.0714285</v>
      </c>
      <c r="ER5" s="276">
        <v>1096968046.5000002</v>
      </c>
      <c r="ES5" s="276">
        <v>997375598.64285707</v>
      </c>
      <c r="ET5" s="276">
        <v>1328400064.1428573</v>
      </c>
      <c r="EU5" s="276">
        <v>1407133853.9285717</v>
      </c>
      <c r="EV5" s="276">
        <v>1466578231.1428576</v>
      </c>
      <c r="EW5" s="276">
        <v>1406164173.8571432</v>
      </c>
      <c r="EX5" s="276">
        <v>1241942619.9999998</v>
      </c>
      <c r="EY5" s="276">
        <v>1105509060.7857144</v>
      </c>
      <c r="EZ5" s="276">
        <v>1103969520.4285715</v>
      </c>
      <c r="FA5" s="276">
        <v>1505515938.2857144</v>
      </c>
      <c r="FB5" s="276">
        <v>1471118837.5714288</v>
      </c>
      <c r="FC5" s="276">
        <v>1464942913.1428573</v>
      </c>
      <c r="FD5" s="276">
        <v>1335366379.7857141</v>
      </c>
      <c r="FE5" s="276">
        <v>1397609160.7857141</v>
      </c>
      <c r="FF5" s="276">
        <v>1206780960.9999998</v>
      </c>
      <c r="FG5" s="276">
        <v>1073049806.3571429</v>
      </c>
      <c r="FH5" s="276">
        <v>1006504324.2857144</v>
      </c>
      <c r="FI5" s="276">
        <v>1023337225.9285715</v>
      </c>
      <c r="FJ5" s="276">
        <v>1008512387.4999999</v>
      </c>
      <c r="FK5" s="276">
        <v>1014595704.3571428</v>
      </c>
      <c r="FL5" s="276">
        <v>1001509139.8571427</v>
      </c>
    </row>
    <row r="6" spans="1:168">
      <c r="B6" s="276" t="s">
        <v>485</v>
      </c>
      <c r="C6" s="276">
        <v>539602206.25857139</v>
      </c>
      <c r="D6" s="276">
        <v>535585638.82000011</v>
      </c>
      <c r="E6" s="276">
        <v>559204513.21571422</v>
      </c>
      <c r="F6" s="276">
        <v>571877254.18142855</v>
      </c>
      <c r="G6" s="276">
        <v>585372271.44571447</v>
      </c>
      <c r="H6" s="276">
        <v>586313211.29714298</v>
      </c>
      <c r="I6" s="276">
        <v>608684117.80857146</v>
      </c>
      <c r="J6" s="276">
        <v>606565366.44571447</v>
      </c>
      <c r="K6" s="276">
        <v>599816795.2571429</v>
      </c>
      <c r="L6" s="276">
        <v>614171382.15571439</v>
      </c>
      <c r="M6" s="276">
        <v>634162986.43999994</v>
      </c>
      <c r="N6" s="276">
        <v>644374544.55142856</v>
      </c>
      <c r="O6" s="276">
        <v>673858477.39142871</v>
      </c>
      <c r="P6" s="276">
        <v>671823049.83428562</v>
      </c>
      <c r="Q6" s="276">
        <v>683724469.79999995</v>
      </c>
      <c r="R6" s="276">
        <v>702839673.0128572</v>
      </c>
      <c r="S6" s="276">
        <v>708726070.99428558</v>
      </c>
      <c r="T6" s="276">
        <v>707261407.12857175</v>
      </c>
      <c r="U6" s="276">
        <v>692357529.7514286</v>
      </c>
      <c r="V6" s="276">
        <v>707296691.96285713</v>
      </c>
      <c r="W6" s="276">
        <v>647315678.62285697</v>
      </c>
      <c r="X6" s="276">
        <v>645956840.49571431</v>
      </c>
      <c r="Y6" s="276">
        <v>652422535.12285709</v>
      </c>
      <c r="Z6" s="276">
        <v>650982651.05142868</v>
      </c>
      <c r="AA6" s="276">
        <v>655697210.6171428</v>
      </c>
      <c r="AB6" s="276">
        <v>652654440.63857138</v>
      </c>
      <c r="AC6" s="276">
        <v>658448355.52285707</v>
      </c>
      <c r="AD6" s="276">
        <v>653919348.6314286</v>
      </c>
      <c r="AE6" s="276">
        <v>660366691.91285729</v>
      </c>
      <c r="AF6" s="276">
        <v>657568120.30857134</v>
      </c>
      <c r="AG6" s="276">
        <v>665457166.20857143</v>
      </c>
      <c r="AH6" s="276">
        <v>662118128.66428578</v>
      </c>
      <c r="AI6" s="276">
        <v>663870875.62571418</v>
      </c>
      <c r="AJ6" s="276">
        <v>663405719.39571428</v>
      </c>
      <c r="AK6" s="276">
        <v>661039418.70714283</v>
      </c>
      <c r="AL6" s="276">
        <v>665312033.8900001</v>
      </c>
      <c r="AM6" s="276">
        <v>668763692.73285699</v>
      </c>
      <c r="AN6" s="276">
        <v>674698771.12142861</v>
      </c>
      <c r="AO6" s="276">
        <v>673737751.23428571</v>
      </c>
      <c r="AP6" s="276">
        <v>680525345.44571412</v>
      </c>
      <c r="AQ6" s="276">
        <v>679582820.34571433</v>
      </c>
      <c r="AR6" s="276">
        <v>582122825.04000008</v>
      </c>
      <c r="AS6" s="276">
        <v>599333617.755</v>
      </c>
      <c r="AT6" s="276">
        <v>600702308.14571416</v>
      </c>
      <c r="AU6" s="276">
        <v>601135712.66214287</v>
      </c>
      <c r="AV6" s="276">
        <v>593360911.26571441</v>
      </c>
      <c r="AW6" s="276">
        <v>586004060.18785739</v>
      </c>
      <c r="AX6" s="276">
        <v>574122406.1435715</v>
      </c>
      <c r="AY6" s="276">
        <v>573245957.60214281</v>
      </c>
      <c r="AZ6" s="276">
        <v>236654801.98285714</v>
      </c>
      <c r="BA6" s="276">
        <v>235190097.88357142</v>
      </c>
      <c r="BB6" s="276">
        <v>235828567.97285715</v>
      </c>
      <c r="BC6" s="276">
        <v>234678097.16499999</v>
      </c>
      <c r="BD6" s="276">
        <v>232753278.06785712</v>
      </c>
      <c r="BE6" s="276">
        <v>249182894.27071425</v>
      </c>
      <c r="BF6" s="276">
        <v>270022765.54571426</v>
      </c>
      <c r="BG6" s="276">
        <v>246359683.19071427</v>
      </c>
      <c r="BH6" s="276">
        <v>227614594.42142853</v>
      </c>
      <c r="BI6" s="276">
        <v>230253305.61428577</v>
      </c>
      <c r="BJ6" s="276">
        <v>225606401.84142858</v>
      </c>
      <c r="BK6" s="276">
        <v>222539368.60107139</v>
      </c>
      <c r="BL6" s="276">
        <v>220014143.3742857</v>
      </c>
      <c r="BM6" s="276">
        <v>219464137.78928566</v>
      </c>
      <c r="BN6" s="276">
        <v>218534540.09892854</v>
      </c>
      <c r="BO6" s="276">
        <v>218309563.91535714</v>
      </c>
      <c r="BP6" s="276">
        <v>220277203.69035718</v>
      </c>
      <c r="BQ6" s="276">
        <v>220525088.38571432</v>
      </c>
      <c r="BR6" s="276">
        <v>223554827.42571434</v>
      </c>
      <c r="BS6" s="276">
        <v>225652656.72142857</v>
      </c>
      <c r="BT6" s="276">
        <v>225214007.62785715</v>
      </c>
      <c r="BU6" s="276">
        <v>226600750.8028571</v>
      </c>
      <c r="BV6" s="276">
        <v>226983790.76607141</v>
      </c>
      <c r="BW6" s="276">
        <v>226296197.98857144</v>
      </c>
      <c r="BX6" s="276">
        <v>224446320.86535719</v>
      </c>
      <c r="BY6" s="276">
        <v>222830924.98607144</v>
      </c>
      <c r="BZ6" s="276">
        <v>132187381.75464286</v>
      </c>
      <c r="CA6" s="276">
        <v>128314273.66142856</v>
      </c>
      <c r="CB6" s="276">
        <v>127692522.78107139</v>
      </c>
      <c r="CC6" s="276">
        <v>127116101.77357143</v>
      </c>
      <c r="CD6" s="276">
        <v>127947479.53928569</v>
      </c>
      <c r="CE6" s="276">
        <v>128769157.80607142</v>
      </c>
      <c r="CF6" s="276">
        <v>129943512.68499999</v>
      </c>
      <c r="CG6" s="276">
        <v>129257728.29714286</v>
      </c>
      <c r="CH6" s="276">
        <v>130175318.03321427</v>
      </c>
      <c r="CI6" s="276">
        <v>132385184.86892857</v>
      </c>
      <c r="CJ6" s="276">
        <v>132107407.3117857</v>
      </c>
      <c r="CK6" s="276">
        <v>132748828.38107143</v>
      </c>
      <c r="CL6" s="276">
        <v>139811241.07928571</v>
      </c>
      <c r="CM6" s="276">
        <v>138320105.1671429</v>
      </c>
      <c r="CN6" s="276">
        <v>139018436.54785717</v>
      </c>
      <c r="CO6" s="276">
        <v>140237302.54535714</v>
      </c>
      <c r="CP6" s="276">
        <v>141255195.97928569</v>
      </c>
      <c r="CQ6" s="276">
        <v>140525959.85749999</v>
      </c>
      <c r="CR6" s="276">
        <v>141448106.97142857</v>
      </c>
      <c r="CS6" s="276">
        <v>141758292.2767857</v>
      </c>
      <c r="CT6" s="276">
        <v>139682595.7296429</v>
      </c>
      <c r="CU6" s="276">
        <v>148876935.61821428</v>
      </c>
      <c r="CV6" s="276">
        <v>163184886.13535717</v>
      </c>
      <c r="CW6" s="276">
        <v>164110529.07357141</v>
      </c>
      <c r="CX6" s="276">
        <v>166158435.49857149</v>
      </c>
      <c r="CY6" s="276">
        <v>166447468.56464288</v>
      </c>
      <c r="CZ6" s="276">
        <v>164639022.62464282</v>
      </c>
      <c r="DA6" s="276">
        <v>165437460.04071426</v>
      </c>
      <c r="DB6" s="276">
        <v>165802948.39500004</v>
      </c>
      <c r="DC6" s="276">
        <v>166382990.56857148</v>
      </c>
      <c r="DD6" s="276">
        <v>169145252.45464286</v>
      </c>
      <c r="DE6" s="276">
        <v>171139511.89821431</v>
      </c>
      <c r="DF6" s="276">
        <v>173378976.9985714</v>
      </c>
      <c r="DG6" s="276">
        <v>173161866.73178571</v>
      </c>
      <c r="DH6" s="276">
        <v>176992874.6178571</v>
      </c>
      <c r="DI6" s="276">
        <v>175364594.59035712</v>
      </c>
      <c r="DJ6" s="276">
        <v>175249981.96357143</v>
      </c>
      <c r="DK6" s="276">
        <v>174829371.59857139</v>
      </c>
      <c r="DL6" s="276">
        <v>177930114.29357141</v>
      </c>
      <c r="DM6" s="276">
        <v>177451345.96107146</v>
      </c>
      <c r="DN6" s="276">
        <v>299996475.97107148</v>
      </c>
      <c r="DO6" s="276">
        <v>304861635.68964291</v>
      </c>
      <c r="DP6" s="276">
        <v>301882676.3246429</v>
      </c>
      <c r="DQ6" s="276">
        <v>303703096.95428574</v>
      </c>
      <c r="DR6" s="276">
        <v>307676129.10714293</v>
      </c>
      <c r="DS6" s="276">
        <v>305327993.71500003</v>
      </c>
      <c r="DT6" s="276">
        <v>300373092.16392851</v>
      </c>
      <c r="DU6" s="276">
        <v>300373092.16392851</v>
      </c>
      <c r="DV6" s="276">
        <v>300373092.16392851</v>
      </c>
      <c r="DW6" s="276">
        <v>300373092.16392851</v>
      </c>
      <c r="DX6" s="276">
        <v>300373092.16392851</v>
      </c>
      <c r="DY6" s="276">
        <v>300373092.16392851</v>
      </c>
      <c r="DZ6" s="276">
        <v>300373092.16392851</v>
      </c>
      <c r="EA6" s="276">
        <v>300373092.16392851</v>
      </c>
      <c r="EB6" s="276">
        <v>300373092.16392851</v>
      </c>
      <c r="EC6" s="276">
        <v>300373092.16392851</v>
      </c>
      <c r="ED6" s="276">
        <v>300373092.16392851</v>
      </c>
      <c r="EE6" s="276">
        <v>300373092.16392851</v>
      </c>
      <c r="EF6" s="276">
        <v>300373092.16392851</v>
      </c>
      <c r="EG6" s="276">
        <v>300373092.16392851</v>
      </c>
      <c r="EH6" s="276">
        <v>300373092.16392851</v>
      </c>
      <c r="EI6" s="276">
        <v>300373092.16392851</v>
      </c>
      <c r="EJ6" s="276">
        <v>300373092.16392851</v>
      </c>
      <c r="EK6" s="276">
        <v>303706629.54035711</v>
      </c>
      <c r="EL6" s="276">
        <v>304174705.94178575</v>
      </c>
      <c r="EM6" s="276">
        <v>310103850.10107148</v>
      </c>
      <c r="EN6" s="276">
        <v>305407083.22107142</v>
      </c>
      <c r="EO6" s="276">
        <v>303763302.45178574</v>
      </c>
      <c r="EP6" s="276">
        <v>300890105.02607149</v>
      </c>
      <c r="EQ6" s="276">
        <v>299645194.11821431</v>
      </c>
      <c r="ER6" s="276">
        <v>301804038.05714291</v>
      </c>
      <c r="ES6" s="276">
        <v>297924423.48535717</v>
      </c>
      <c r="ET6" s="276">
        <v>297228715.20571423</v>
      </c>
      <c r="EU6" s="276">
        <v>299713731.25821429</v>
      </c>
      <c r="EV6" s="276">
        <v>303318006.15607142</v>
      </c>
      <c r="EW6" s="276">
        <v>301528356.08178568</v>
      </c>
      <c r="EX6" s="276">
        <v>304457023.08750004</v>
      </c>
      <c r="EY6" s="276">
        <v>306036361.99392861</v>
      </c>
      <c r="EZ6" s="276">
        <v>307959357.49678576</v>
      </c>
      <c r="FA6" s="276">
        <v>315743171.79714292</v>
      </c>
      <c r="FB6" s="276">
        <v>305204405.15964288</v>
      </c>
      <c r="FC6" s="276">
        <v>263617866.51642856</v>
      </c>
      <c r="FD6" s="276">
        <v>258693861.17642862</v>
      </c>
      <c r="FE6" s="276">
        <v>260440458.76607144</v>
      </c>
      <c r="FF6" s="276">
        <v>261039422.5585714</v>
      </c>
      <c r="FG6" s="276">
        <v>259834715.05321422</v>
      </c>
      <c r="FH6" s="276">
        <v>262212237.9982143</v>
      </c>
      <c r="FI6" s="276">
        <v>263213503.78500003</v>
      </c>
      <c r="FJ6" s="276">
        <v>257697101.1307143</v>
      </c>
      <c r="FK6" s="276">
        <v>258905651.37214282</v>
      </c>
      <c r="FL6" s="276">
        <v>258893869.22857144</v>
      </c>
    </row>
    <row r="7" spans="1:168">
      <c r="B7" s="276" t="s">
        <v>486</v>
      </c>
      <c r="C7" s="276">
        <v>660302453.28571427</v>
      </c>
      <c r="D7" s="276">
        <v>642468521.71428561</v>
      </c>
      <c r="E7" s="276">
        <v>622233879.57142842</v>
      </c>
      <c r="F7" s="276">
        <v>679708759.57142866</v>
      </c>
      <c r="G7" s="276">
        <v>681694474.35714281</v>
      </c>
      <c r="H7" s="276">
        <v>679577786</v>
      </c>
      <c r="I7" s="276">
        <v>685665892.92857134</v>
      </c>
      <c r="J7" s="276">
        <v>659802711.64285707</v>
      </c>
      <c r="K7" s="276">
        <v>676713838.28571415</v>
      </c>
      <c r="L7" s="276">
        <v>659272290.07142854</v>
      </c>
      <c r="M7" s="276">
        <v>716920017.5</v>
      </c>
      <c r="N7" s="276">
        <v>723601927.64285707</v>
      </c>
      <c r="O7" s="276">
        <v>763085817.64285696</v>
      </c>
      <c r="P7" s="276">
        <v>751946292.28571415</v>
      </c>
      <c r="Q7" s="276">
        <v>749937865.92857134</v>
      </c>
      <c r="R7" s="276">
        <v>758609595.99999976</v>
      </c>
      <c r="S7" s="276">
        <v>830909849.00000012</v>
      </c>
      <c r="T7" s="276">
        <v>866386883.78571415</v>
      </c>
      <c r="U7" s="276">
        <v>840105766.78571427</v>
      </c>
      <c r="V7" s="276">
        <v>846907585.57142854</v>
      </c>
      <c r="W7" s="276">
        <v>852184914.42857146</v>
      </c>
      <c r="X7" s="276">
        <v>794386590.28571439</v>
      </c>
      <c r="Y7" s="276">
        <v>802541687.78571415</v>
      </c>
      <c r="Z7" s="276">
        <v>814585801.42714286</v>
      </c>
      <c r="AA7" s="276">
        <v>813095626.4285717</v>
      </c>
      <c r="AB7" s="276">
        <v>778997559.92857146</v>
      </c>
      <c r="AC7" s="276">
        <v>770421119.35714304</v>
      </c>
      <c r="AD7" s="276">
        <v>820529884.78571427</v>
      </c>
      <c r="AE7" s="276">
        <v>832888138.28571451</v>
      </c>
      <c r="AF7" s="276">
        <v>800803639.92857146</v>
      </c>
      <c r="AG7" s="276">
        <v>813419164.28571451</v>
      </c>
      <c r="AH7" s="276">
        <v>806100525.64285731</v>
      </c>
      <c r="AI7" s="276">
        <v>788363751.57142854</v>
      </c>
      <c r="AJ7" s="276">
        <v>751637160.14285719</v>
      </c>
      <c r="AK7" s="276">
        <v>789391569.85714281</v>
      </c>
      <c r="AL7" s="276">
        <v>790616645.64285719</v>
      </c>
      <c r="AM7" s="276">
        <v>805462311.35714257</v>
      </c>
      <c r="AN7" s="276">
        <v>766239121.4285717</v>
      </c>
      <c r="AO7" s="276">
        <v>774396683.42857134</v>
      </c>
      <c r="AP7" s="276">
        <v>749384745.85714281</v>
      </c>
      <c r="AQ7" s="276">
        <v>793758555.64285731</v>
      </c>
      <c r="AR7" s="276">
        <v>683837074.78571427</v>
      </c>
      <c r="AS7" s="276">
        <v>705407531.42857146</v>
      </c>
      <c r="AT7" s="276">
        <v>683625180.07142854</v>
      </c>
      <c r="AU7" s="276">
        <v>688923804.78571427</v>
      </c>
      <c r="AV7" s="276">
        <v>694957436.49999988</v>
      </c>
      <c r="AW7" s="276">
        <v>666369503.92857122</v>
      </c>
      <c r="AX7" s="276">
        <v>655532572.42857146</v>
      </c>
      <c r="AY7" s="276">
        <v>651756609.14285707</v>
      </c>
      <c r="AZ7" s="276">
        <v>482621643.42857134</v>
      </c>
      <c r="BA7" s="276">
        <v>522032974.64285719</v>
      </c>
      <c r="BB7" s="276">
        <v>487276955.64285707</v>
      </c>
      <c r="BC7" s="276">
        <v>489959537.64285725</v>
      </c>
      <c r="BD7" s="276">
        <v>559086156.00000012</v>
      </c>
      <c r="BE7" s="276">
        <v>937117616.71428549</v>
      </c>
      <c r="BF7" s="276">
        <v>1013948655.4999999</v>
      </c>
      <c r="BG7" s="276">
        <v>914911265.71428585</v>
      </c>
      <c r="BH7" s="276">
        <v>987852307.78571415</v>
      </c>
      <c r="BI7" s="276">
        <v>804885836.50000012</v>
      </c>
      <c r="BJ7" s="276">
        <v>899509944.71428597</v>
      </c>
      <c r="BK7" s="276">
        <v>757000906.07142866</v>
      </c>
      <c r="BL7" s="276">
        <v>779902633.42857146</v>
      </c>
      <c r="BM7" s="276">
        <v>798142067.35714281</v>
      </c>
      <c r="BN7" s="276">
        <v>709572359.21428573</v>
      </c>
      <c r="BO7" s="276">
        <v>689786026.57142854</v>
      </c>
      <c r="BP7" s="276">
        <v>661668150.07142878</v>
      </c>
      <c r="BQ7" s="276">
        <v>682726185.71428561</v>
      </c>
      <c r="BR7" s="276">
        <v>783120712.57142854</v>
      </c>
      <c r="BS7" s="276">
        <v>826305088.64285707</v>
      </c>
      <c r="BT7" s="276">
        <v>844392229.21428561</v>
      </c>
      <c r="BU7" s="276">
        <v>856730969.07142866</v>
      </c>
      <c r="BV7" s="276">
        <v>897291451.71428573</v>
      </c>
      <c r="BW7" s="276">
        <v>891641918.57142866</v>
      </c>
      <c r="BX7" s="276">
        <v>881001146.78571427</v>
      </c>
      <c r="BY7" s="276">
        <v>910053567.78571439</v>
      </c>
      <c r="BZ7" s="276">
        <v>818368405.28571439</v>
      </c>
      <c r="CA7" s="276">
        <v>641721611</v>
      </c>
      <c r="CB7" s="276">
        <v>673224812.28571427</v>
      </c>
      <c r="CC7" s="276">
        <v>691289740.78571415</v>
      </c>
      <c r="CD7" s="276">
        <v>708342464.71428585</v>
      </c>
      <c r="CE7" s="276">
        <v>716819270.49999988</v>
      </c>
      <c r="CF7" s="276">
        <v>695686130.85714281</v>
      </c>
      <c r="CG7" s="276">
        <v>685755484.21428585</v>
      </c>
      <c r="CH7" s="276">
        <v>639702085.49999988</v>
      </c>
      <c r="CI7" s="276">
        <v>747857989.14285731</v>
      </c>
      <c r="CJ7" s="276">
        <v>695832675.07142866</v>
      </c>
      <c r="CK7" s="276">
        <v>688145614.5</v>
      </c>
      <c r="CL7" s="276">
        <v>683998571.35714293</v>
      </c>
      <c r="CM7" s="276">
        <v>691598483.21428573</v>
      </c>
      <c r="CN7" s="276">
        <v>675037671.35714293</v>
      </c>
      <c r="CO7" s="276">
        <v>794651783.71428585</v>
      </c>
      <c r="CP7" s="276">
        <v>741547915.07142854</v>
      </c>
      <c r="CQ7" s="276">
        <v>645827052.78571451</v>
      </c>
      <c r="CR7" s="276">
        <v>605657480.28571427</v>
      </c>
      <c r="CS7" s="276">
        <v>593242894.14285719</v>
      </c>
      <c r="CT7" s="276">
        <v>628872200</v>
      </c>
      <c r="CU7" s="276">
        <v>658102463.64285719</v>
      </c>
      <c r="CV7" s="276">
        <v>601385576.50000012</v>
      </c>
      <c r="CW7" s="276">
        <v>621949148.42857146</v>
      </c>
      <c r="CX7" s="276">
        <v>687546346</v>
      </c>
      <c r="CY7" s="276">
        <v>667601311.78571451</v>
      </c>
      <c r="CZ7" s="276">
        <v>679273238.57142854</v>
      </c>
      <c r="DA7" s="276">
        <v>620433390.57142866</v>
      </c>
      <c r="DB7" s="276">
        <v>651219094.57142854</v>
      </c>
      <c r="DC7" s="276">
        <v>584924816.07142866</v>
      </c>
      <c r="DD7" s="276">
        <v>655895454.78571415</v>
      </c>
      <c r="DE7" s="276">
        <v>644684628.07142854</v>
      </c>
      <c r="DF7" s="276">
        <v>645561071.42857146</v>
      </c>
      <c r="DG7" s="276">
        <v>608935005.28571415</v>
      </c>
      <c r="DH7" s="276">
        <v>651217999.57142854</v>
      </c>
      <c r="DI7" s="276">
        <v>702646456.57142854</v>
      </c>
      <c r="DJ7" s="276">
        <v>624455480.78571439</v>
      </c>
      <c r="DK7" s="276">
        <v>703385980.57142854</v>
      </c>
      <c r="DL7" s="276">
        <v>681994789.07142854</v>
      </c>
      <c r="DM7" s="276">
        <v>646332016.64285707</v>
      </c>
      <c r="DN7" s="276">
        <v>609088281.57142854</v>
      </c>
      <c r="DO7" s="276">
        <v>648792366.64285707</v>
      </c>
      <c r="DP7" s="276">
        <v>606768044.57142866</v>
      </c>
      <c r="DQ7" s="276">
        <v>609539398.5</v>
      </c>
      <c r="DR7" s="276">
        <v>664234130.14285719</v>
      </c>
      <c r="DS7" s="276">
        <v>750161134.71428585</v>
      </c>
      <c r="DT7" s="276">
        <v>784751432.07142866</v>
      </c>
      <c r="DU7" s="276">
        <v>784751432.07142866</v>
      </c>
      <c r="DV7" s="276">
        <v>784751432.07142866</v>
      </c>
      <c r="DW7" s="276">
        <v>784751432.07142866</v>
      </c>
      <c r="DX7" s="276">
        <v>784751432.07142866</v>
      </c>
      <c r="DY7" s="276">
        <v>784751432.07142866</v>
      </c>
      <c r="DZ7" s="276">
        <v>784751432.07142866</v>
      </c>
      <c r="EA7" s="276">
        <v>784751432.07142866</v>
      </c>
      <c r="EB7" s="276">
        <v>784751432.07142866</v>
      </c>
      <c r="EC7" s="276">
        <v>784751432.07142866</v>
      </c>
      <c r="ED7" s="276">
        <v>784751432.07142866</v>
      </c>
      <c r="EE7" s="276">
        <v>784751432.07142866</v>
      </c>
      <c r="EF7" s="276">
        <v>784751432.07142866</v>
      </c>
      <c r="EG7" s="276">
        <v>784751432.07142866</v>
      </c>
      <c r="EH7" s="276">
        <v>784751432.07142866</v>
      </c>
      <c r="EI7" s="276">
        <v>784751432.07142866</v>
      </c>
      <c r="EJ7" s="276">
        <v>784751432.07142866</v>
      </c>
      <c r="EK7" s="276">
        <v>830819757.57142866</v>
      </c>
      <c r="EL7" s="276">
        <v>794498518.21428561</v>
      </c>
      <c r="EM7" s="276">
        <v>953764792.78571439</v>
      </c>
      <c r="EN7" s="276">
        <v>1069581988.5714287</v>
      </c>
      <c r="EO7" s="276">
        <v>1085639856.9285715</v>
      </c>
      <c r="EP7" s="276">
        <v>1129524860.7857141</v>
      </c>
      <c r="EQ7" s="276">
        <v>1043492626.0714285</v>
      </c>
      <c r="ER7" s="276">
        <v>1096968046.5000002</v>
      </c>
      <c r="ES7" s="276">
        <v>997375598.64285707</v>
      </c>
      <c r="ET7" s="276">
        <v>1328400064.1428573</v>
      </c>
      <c r="EU7" s="276">
        <v>1407133853.9285717</v>
      </c>
      <c r="EV7" s="276">
        <v>1466578231.1428576</v>
      </c>
      <c r="EW7" s="276">
        <v>1406164173.8571432</v>
      </c>
      <c r="EX7" s="276">
        <v>1241942619.9999998</v>
      </c>
      <c r="EY7" s="276">
        <v>1105509060.7857144</v>
      </c>
      <c r="EZ7" s="276">
        <v>1103969520.4285715</v>
      </c>
      <c r="FA7" s="276">
        <v>1505515938.2857144</v>
      </c>
      <c r="FB7" s="276">
        <v>1471118837.5714288</v>
      </c>
      <c r="FC7" s="276">
        <v>1464942913.1428573</v>
      </c>
      <c r="FD7" s="276">
        <v>1335366379.7857141</v>
      </c>
      <c r="FE7" s="276">
        <v>1397609160.7857141</v>
      </c>
      <c r="FF7" s="276">
        <v>1206780960.9999998</v>
      </c>
      <c r="FG7" s="276">
        <v>1073049806.3571429</v>
      </c>
      <c r="FH7" s="276">
        <v>1006504324.2857144</v>
      </c>
      <c r="FI7" s="276">
        <v>1023337225.9285715</v>
      </c>
      <c r="FJ7" s="276">
        <v>1008512387.4999999</v>
      </c>
      <c r="FK7" s="276">
        <v>1014595704.3571428</v>
      </c>
      <c r="FL7" s="276">
        <v>1001509139.8571427</v>
      </c>
    </row>
    <row r="10" spans="1:168">
      <c r="B10" s="275" t="s">
        <v>301</v>
      </c>
    </row>
    <row r="11" spans="1:168">
      <c r="C11" s="277"/>
    </row>
    <row r="29" spans="2:5">
      <c r="B29" s="591" t="s">
        <v>384</v>
      </c>
    </row>
    <row r="30" spans="2:5">
      <c r="B30" s="966" t="s">
        <v>1123</v>
      </c>
      <c r="C30" s="966"/>
      <c r="D30" s="966"/>
      <c r="E30" s="966"/>
    </row>
    <row r="31" spans="2:5">
      <c r="B31" s="966" t="s">
        <v>487</v>
      </c>
      <c r="C31" s="966"/>
      <c r="D31" s="966"/>
      <c r="E31" s="966"/>
    </row>
    <row r="32" spans="2:5">
      <c r="B32" s="966" t="s">
        <v>1124</v>
      </c>
      <c r="C32" s="966"/>
      <c r="D32" s="966"/>
      <c r="E32" s="966"/>
    </row>
    <row r="33" spans="2:5">
      <c r="B33" s="966" t="s">
        <v>1125</v>
      </c>
      <c r="C33" s="966"/>
      <c r="D33" s="966"/>
      <c r="E33" s="966"/>
    </row>
    <row r="34" spans="2:5">
      <c r="B34" s="592" t="s">
        <v>488</v>
      </c>
      <c r="C34" s="857"/>
      <c r="D34" s="857"/>
      <c r="E34" s="857"/>
    </row>
    <row r="35" spans="2:5">
      <c r="B35" s="91" t="s">
        <v>342</v>
      </c>
      <c r="C35" s="857"/>
      <c r="D35" s="857"/>
      <c r="E35" s="857"/>
    </row>
    <row r="37" spans="2:5">
      <c r="B37" s="703" t="s">
        <v>775</v>
      </c>
    </row>
  </sheetData>
  <mergeCells count="4">
    <mergeCell ref="B30:E30"/>
    <mergeCell ref="B31:E31"/>
    <mergeCell ref="B32:E32"/>
    <mergeCell ref="B33:E33"/>
  </mergeCells>
  <hyperlinks>
    <hyperlink ref="B37" location="Contents!B79" display="to contents"/>
  </hyperlinks>
  <pageMargins left="0.75" right="0.75" top="1" bottom="1" header="0.5" footer="0.5"/>
  <pageSetup paperSize="9" orientation="portrait" r:id="rId1"/>
  <headerFooter alignWithMargins="0"/>
  <drawing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6"/>
  <dimension ref="A2:I44"/>
  <sheetViews>
    <sheetView workbookViewId="0">
      <selection activeCell="M15" sqref="M15"/>
    </sheetView>
  </sheetViews>
  <sheetFormatPr defaultRowHeight="12.75"/>
  <cols>
    <col min="1" max="1" width="9.140625" style="81"/>
    <col min="2" max="2" width="12.5703125" style="81" customWidth="1"/>
    <col min="3" max="16384" width="9.140625" style="81"/>
  </cols>
  <sheetData>
    <row r="2" spans="1:6">
      <c r="A2" s="81" t="s">
        <v>340</v>
      </c>
      <c r="B2" s="275" t="s">
        <v>491</v>
      </c>
    </row>
    <row r="4" spans="1:6">
      <c r="B4" s="82"/>
      <c r="C4" s="967" t="s">
        <v>489</v>
      </c>
      <c r="D4" s="968"/>
      <c r="E4" s="968"/>
      <c r="F4" s="969"/>
    </row>
    <row r="5" spans="1:6">
      <c r="B5" s="719" t="s">
        <v>5</v>
      </c>
      <c r="C5" s="851" t="s">
        <v>12</v>
      </c>
      <c r="D5" s="851" t="s">
        <v>13</v>
      </c>
      <c r="E5" s="851" t="s">
        <v>14</v>
      </c>
      <c r="F5" s="851" t="s">
        <v>15</v>
      </c>
    </row>
    <row r="6" spans="1:6">
      <c r="B6" s="82" t="s">
        <v>16</v>
      </c>
      <c r="C6" s="180">
        <v>1.112308561326433</v>
      </c>
      <c r="D6" s="180">
        <v>6.1672297565044971</v>
      </c>
      <c r="E6" s="180">
        <v>3.3517445661839962</v>
      </c>
      <c r="F6" s="180">
        <v>2.4566491969509934</v>
      </c>
    </row>
    <row r="7" spans="1:6">
      <c r="B7" s="82" t="s">
        <v>11</v>
      </c>
      <c r="C7" s="180">
        <v>1.0101981731803111</v>
      </c>
      <c r="D7" s="180">
        <v>7.5732494499095004</v>
      </c>
      <c r="E7" s="180">
        <v>4.6328876055431873</v>
      </c>
      <c r="F7" s="180">
        <v>2.9314086132047423</v>
      </c>
    </row>
    <row r="8" spans="1:6">
      <c r="B8" s="82" t="s">
        <v>8</v>
      </c>
      <c r="C8" s="180">
        <v>0.89748868413662553</v>
      </c>
      <c r="D8" s="180">
        <v>8.2455813439515246</v>
      </c>
      <c r="E8" s="180">
        <v>4.1895896021718153</v>
      </c>
      <c r="F8" s="180">
        <v>2.70390936489316</v>
      </c>
    </row>
    <row r="9" spans="1:6">
      <c r="B9" s="82" t="s">
        <v>17</v>
      </c>
      <c r="C9" s="180">
        <v>0.88125840477233264</v>
      </c>
      <c r="D9" s="180">
        <v>12.094175442690998</v>
      </c>
      <c r="E9" s="180">
        <v>6.4204941421441388</v>
      </c>
      <c r="F9" s="180">
        <v>3.6543557846475503</v>
      </c>
    </row>
    <row r="10" spans="1:6">
      <c r="B10" s="82" t="s">
        <v>18</v>
      </c>
      <c r="C10" s="180">
        <v>0.95540550527866575</v>
      </c>
      <c r="D10" s="180">
        <v>8.1247504435061408</v>
      </c>
      <c r="E10" s="180">
        <v>4.5966227407466365</v>
      </c>
      <c r="F10" s="180">
        <v>3.0070013427372357</v>
      </c>
    </row>
    <row r="11" spans="1:6">
      <c r="B11" s="254" t="s">
        <v>9</v>
      </c>
      <c r="C11" s="180">
        <v>0.84383751687527486</v>
      </c>
      <c r="D11" s="180">
        <v>7.0430895439277341</v>
      </c>
      <c r="E11" s="180">
        <v>5.0853656911721892</v>
      </c>
      <c r="F11" s="180">
        <v>2.9427428379442926</v>
      </c>
    </row>
    <row r="12" spans="1:6">
      <c r="B12" s="692"/>
      <c r="C12" s="693"/>
      <c r="D12" s="693"/>
      <c r="E12" s="693"/>
      <c r="F12" s="693"/>
    </row>
    <row r="14" spans="1:6">
      <c r="B14" s="275" t="s">
        <v>491</v>
      </c>
    </row>
    <row r="20" spans="1:2">
      <c r="A20" s="128"/>
      <c r="B20" s="128"/>
    </row>
    <row r="35" spans="2:9">
      <c r="B35" s="278" t="s">
        <v>384</v>
      </c>
      <c r="C35" s="804"/>
      <c r="D35" s="804"/>
      <c r="E35" s="804"/>
      <c r="F35" s="804"/>
      <c r="G35" s="804"/>
      <c r="H35" s="804"/>
      <c r="I35" s="804"/>
    </row>
    <row r="36" spans="2:9" ht="38.25" customHeight="1">
      <c r="B36" s="932" t="s">
        <v>1126</v>
      </c>
      <c r="C36" s="932"/>
      <c r="D36" s="932"/>
      <c r="E36" s="932"/>
      <c r="F36" s="932"/>
      <c r="G36" s="932"/>
      <c r="H36" s="932"/>
      <c r="I36" s="932"/>
    </row>
    <row r="37" spans="2:9" ht="16.5" customHeight="1">
      <c r="B37" s="932" t="s">
        <v>487</v>
      </c>
      <c r="C37" s="932"/>
      <c r="D37" s="932"/>
      <c r="E37" s="932"/>
      <c r="F37" s="932"/>
      <c r="G37" s="932"/>
      <c r="H37" s="932"/>
      <c r="I37" s="932"/>
    </row>
    <row r="38" spans="2:9">
      <c r="B38" s="932" t="s">
        <v>1124</v>
      </c>
      <c r="C38" s="932"/>
      <c r="D38" s="932"/>
      <c r="E38" s="932"/>
      <c r="F38" s="932"/>
      <c r="G38" s="932"/>
      <c r="H38" s="932"/>
      <c r="I38" s="932"/>
    </row>
    <row r="39" spans="2:9">
      <c r="B39" s="932" t="s">
        <v>1127</v>
      </c>
      <c r="C39" s="932"/>
      <c r="D39" s="932"/>
      <c r="E39" s="932"/>
      <c r="F39" s="932"/>
      <c r="G39" s="932"/>
      <c r="H39" s="932"/>
      <c r="I39" s="932"/>
    </row>
    <row r="40" spans="2:9">
      <c r="B40" s="932" t="s">
        <v>488</v>
      </c>
      <c r="C40" s="932"/>
      <c r="D40" s="932"/>
      <c r="E40" s="932"/>
      <c r="F40" s="932"/>
      <c r="G40" s="932"/>
      <c r="H40" s="932"/>
      <c r="I40" s="932"/>
    </row>
    <row r="41" spans="2:9">
      <c r="B41" s="91" t="s">
        <v>342</v>
      </c>
      <c r="C41" s="413"/>
      <c r="D41" s="413"/>
      <c r="E41" s="413"/>
      <c r="F41" s="413"/>
      <c r="G41" s="413"/>
      <c r="H41" s="413"/>
    </row>
    <row r="42" spans="2:9" ht="15.75" customHeight="1">
      <c r="C42" s="805"/>
      <c r="D42" s="805"/>
      <c r="E42" s="805"/>
      <c r="F42" s="805"/>
      <c r="G42" s="805"/>
      <c r="H42" s="804"/>
    </row>
    <row r="43" spans="2:9" ht="17.25" customHeight="1">
      <c r="B43" s="703" t="s">
        <v>775</v>
      </c>
      <c r="C43" s="413"/>
      <c r="D43" s="413"/>
      <c r="E43" s="413"/>
      <c r="F43" s="413"/>
      <c r="G43" s="413"/>
      <c r="H43" s="804"/>
    </row>
    <row r="44" spans="2:9" ht="16.5" customHeight="1">
      <c r="C44" s="805"/>
      <c r="D44" s="805"/>
      <c r="E44" s="805"/>
      <c r="F44" s="805"/>
      <c r="G44" s="805"/>
      <c r="H44" s="804"/>
    </row>
  </sheetData>
  <mergeCells count="6">
    <mergeCell ref="B40:I40"/>
    <mergeCell ref="C4:F4"/>
    <mergeCell ref="B36:I36"/>
    <mergeCell ref="B37:I37"/>
    <mergeCell ref="B38:I38"/>
    <mergeCell ref="B39:I39"/>
  </mergeCells>
  <hyperlinks>
    <hyperlink ref="B43" location="Contents!B80" display="to contents"/>
  </hyperlinks>
  <pageMargins left="0.75" right="0.75" top="1" bottom="1" header="0.5" footer="0.5"/>
  <pageSetup paperSize="9" orientation="portrait" r:id="rId1"/>
  <headerFooter alignWithMargins="0"/>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7"/>
  <dimension ref="A2:K33"/>
  <sheetViews>
    <sheetView workbookViewId="0">
      <selection activeCell="P21" sqref="P21"/>
    </sheetView>
  </sheetViews>
  <sheetFormatPr defaultRowHeight="12.75"/>
  <cols>
    <col min="1" max="1" width="9.140625" style="81"/>
    <col min="2" max="2" width="17.140625" style="81" customWidth="1"/>
    <col min="3" max="3" width="8.140625" style="81" customWidth="1"/>
    <col min="4" max="4" width="7.7109375" style="81" customWidth="1"/>
    <col min="5" max="6" width="7.28515625" style="81" customWidth="1"/>
    <col min="7" max="7" width="9.140625" style="81"/>
    <col min="8" max="8" width="6.85546875" style="81" customWidth="1"/>
    <col min="9" max="9" width="7.85546875" style="81" customWidth="1"/>
    <col min="10" max="10" width="7.7109375" style="81" customWidth="1"/>
    <col min="11" max="11" width="8" style="81" customWidth="1"/>
    <col min="12" max="16384" width="9.140625" style="81"/>
  </cols>
  <sheetData>
    <row r="2" spans="1:11">
      <c r="A2" s="81" t="s">
        <v>340</v>
      </c>
      <c r="B2" s="275" t="s">
        <v>492</v>
      </c>
    </row>
    <row r="4" spans="1:11">
      <c r="B4" s="82"/>
      <c r="C4" s="970" t="s">
        <v>493</v>
      </c>
      <c r="D4" s="971"/>
      <c r="E4" s="971"/>
      <c r="F4" s="972"/>
      <c r="G4" s="82"/>
      <c r="H4" s="970" t="s">
        <v>494</v>
      </c>
      <c r="I4" s="971"/>
      <c r="J4" s="971"/>
      <c r="K4" s="972"/>
    </row>
    <row r="5" spans="1:11">
      <c r="B5" s="82"/>
      <c r="C5" s="279" t="s">
        <v>19</v>
      </c>
      <c r="D5" s="279" t="s">
        <v>20</v>
      </c>
      <c r="E5" s="279" t="s">
        <v>21</v>
      </c>
      <c r="F5" s="279" t="s">
        <v>9</v>
      </c>
      <c r="G5" s="279"/>
      <c r="H5" s="279" t="s">
        <v>19</v>
      </c>
      <c r="I5" s="279" t="s">
        <v>20</v>
      </c>
      <c r="J5" s="279" t="s">
        <v>21</v>
      </c>
      <c r="K5" s="279" t="s">
        <v>9</v>
      </c>
    </row>
    <row r="6" spans="1:11">
      <c r="B6" s="82" t="s">
        <v>397</v>
      </c>
      <c r="C6" s="180">
        <v>46.854986677912223</v>
      </c>
      <c r="D6" s="180">
        <v>50.164276624866446</v>
      </c>
      <c r="E6" s="180">
        <v>53.106099618976231</v>
      </c>
      <c r="F6" s="180">
        <v>55.237966403371708</v>
      </c>
      <c r="G6" s="180"/>
      <c r="H6" s="180">
        <v>51.769790005723358</v>
      </c>
      <c r="I6" s="180">
        <v>60.687388714342283</v>
      </c>
      <c r="J6" s="180">
        <v>65.049225358037503</v>
      </c>
      <c r="K6" s="180">
        <v>69.419332554327369</v>
      </c>
    </row>
    <row r="7" spans="1:11">
      <c r="B7" s="82" t="s">
        <v>495</v>
      </c>
      <c r="C7" s="180">
        <v>14.433877578188376</v>
      </c>
      <c r="D7" s="180">
        <v>14.311757681370171</v>
      </c>
      <c r="E7" s="180">
        <v>12.972298706057222</v>
      </c>
      <c r="F7" s="180">
        <v>13.935283293530981</v>
      </c>
      <c r="G7" s="180"/>
      <c r="H7" s="180">
        <v>23.177307244689089</v>
      </c>
      <c r="I7" s="180">
        <v>19.481698939816738</v>
      </c>
      <c r="J7" s="180">
        <v>17.470255453048459</v>
      </c>
      <c r="K7" s="180">
        <v>15.582854366562993</v>
      </c>
    </row>
    <row r="8" spans="1:11">
      <c r="B8" s="82" t="s">
        <v>496</v>
      </c>
      <c r="C8" s="180">
        <v>38.711135743899398</v>
      </c>
      <c r="D8" s="180">
        <v>35.523965693763387</v>
      </c>
      <c r="E8" s="180">
        <v>33.921601674966553</v>
      </c>
      <c r="F8" s="180">
        <v>30.82675030309731</v>
      </c>
      <c r="G8" s="180"/>
      <c r="H8" s="180">
        <v>25.05290274958756</v>
      </c>
      <c r="I8" s="180">
        <v>19.830912345840972</v>
      </c>
      <c r="J8" s="180">
        <v>17.480519188914041</v>
      </c>
      <c r="K8" s="180">
        <v>14.997813079109648</v>
      </c>
    </row>
    <row r="11" spans="1:11">
      <c r="B11" s="275" t="s">
        <v>492</v>
      </c>
    </row>
    <row r="31" spans="2:2">
      <c r="B31" s="91" t="s">
        <v>342</v>
      </c>
    </row>
    <row r="33" spans="2:2">
      <c r="B33" s="703" t="s">
        <v>775</v>
      </c>
    </row>
  </sheetData>
  <mergeCells count="2">
    <mergeCell ref="C4:F4"/>
    <mergeCell ref="H4:K4"/>
  </mergeCells>
  <hyperlinks>
    <hyperlink ref="B33" location="Contents!B81" display="to contents"/>
  </hyperlinks>
  <pageMargins left="0.75" right="0.75" top="1" bottom="1" header="0.5" footer="0.5"/>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8"/>
  <dimension ref="A2:H43"/>
  <sheetViews>
    <sheetView topLeftCell="A13" zoomScaleNormal="100" workbookViewId="0">
      <selection activeCell="I34" sqref="I34"/>
    </sheetView>
  </sheetViews>
  <sheetFormatPr defaultRowHeight="12.75"/>
  <cols>
    <col min="1" max="2" width="9.140625" style="81"/>
    <col min="3" max="3" width="16.5703125" style="81" bestFit="1" customWidth="1"/>
    <col min="4" max="4" width="12" style="81" bestFit="1" customWidth="1"/>
    <col min="5" max="5" width="12.5703125" style="81" bestFit="1" customWidth="1"/>
    <col min="6" max="6" width="14.140625" style="81" customWidth="1"/>
    <col min="7" max="7" width="11.5703125" style="81" bestFit="1" customWidth="1"/>
    <col min="8" max="8" width="12.5703125" style="81" bestFit="1" customWidth="1"/>
    <col min="9" max="16384" width="9.140625" style="81"/>
  </cols>
  <sheetData>
    <row r="2" spans="1:8">
      <c r="A2" s="81" t="s">
        <v>340</v>
      </c>
      <c r="B2" s="275" t="str">
        <f>Contents!C82</f>
        <v>Short-term assets/ liabilities to total assets/ liabilities of banks</v>
      </c>
    </row>
    <row r="4" spans="1:8">
      <c r="B4" s="82"/>
      <c r="C4" s="970" t="s">
        <v>494</v>
      </c>
      <c r="D4" s="971"/>
      <c r="E4" s="972"/>
      <c r="F4" s="970" t="s">
        <v>493</v>
      </c>
      <c r="G4" s="971"/>
      <c r="H4" s="972"/>
    </row>
    <row r="5" spans="1:8">
      <c r="B5" s="280" t="s">
        <v>5</v>
      </c>
      <c r="C5" s="280" t="s">
        <v>1164</v>
      </c>
      <c r="D5" s="280" t="s">
        <v>1165</v>
      </c>
      <c r="E5" s="280" t="s">
        <v>1166</v>
      </c>
      <c r="F5" s="280" t="s">
        <v>1164</v>
      </c>
      <c r="G5" s="280" t="s">
        <v>1165</v>
      </c>
      <c r="H5" s="280" t="s">
        <v>1166</v>
      </c>
    </row>
    <row r="6" spans="1:8">
      <c r="B6" s="82" t="s">
        <v>16</v>
      </c>
      <c r="C6" s="180">
        <v>19.417813460606954</v>
      </c>
      <c r="D6" s="180">
        <v>6.3610443984265563</v>
      </c>
      <c r="E6" s="180">
        <v>5.7247035863956315</v>
      </c>
      <c r="F6" s="180">
        <v>17.49147612680509</v>
      </c>
      <c r="G6" s="180">
        <v>12.164889288976873</v>
      </c>
      <c r="H6" s="180">
        <v>5.5399316209878497</v>
      </c>
    </row>
    <row r="7" spans="1:8">
      <c r="B7" s="82" t="s">
        <v>11</v>
      </c>
      <c r="C7" s="180">
        <v>21.936163954538202</v>
      </c>
      <c r="D7" s="180">
        <v>5.3481534652098039</v>
      </c>
      <c r="E7" s="180">
        <v>6.4808924851681855</v>
      </c>
      <c r="F7" s="180">
        <v>19.737946658628093</v>
      </c>
      <c r="G7" s="180">
        <v>14.345018425957997</v>
      </c>
      <c r="H7" s="180">
        <v>5.575414616433557</v>
      </c>
    </row>
    <row r="8" spans="1:8">
      <c r="B8" s="82" t="s">
        <v>8</v>
      </c>
      <c r="C8" s="180">
        <v>24.900333135105658</v>
      </c>
      <c r="D8" s="180">
        <v>5.8099266680553798</v>
      </c>
      <c r="E8" s="180">
        <v>6.0913616840750739</v>
      </c>
      <c r="F8" s="180">
        <v>24.903350747190718</v>
      </c>
      <c r="G8" s="180">
        <v>9.6321923321343039</v>
      </c>
      <c r="H8" s="180">
        <v>5.4728340360105658</v>
      </c>
    </row>
    <row r="9" spans="1:8">
      <c r="B9" s="82" t="s">
        <v>22</v>
      </c>
      <c r="C9" s="180">
        <v>24.053325635529905</v>
      </c>
      <c r="D9" s="180">
        <v>6.4238706297385511</v>
      </c>
      <c r="E9" s="180">
        <v>5.7689765445548922</v>
      </c>
      <c r="F9" s="180">
        <v>27.54668334598443</v>
      </c>
      <c r="G9" s="180">
        <v>7.9161058192761953</v>
      </c>
      <c r="H9" s="180">
        <v>5.6039108385997514</v>
      </c>
    </row>
    <row r="10" spans="1:8">
      <c r="B10" s="82" t="s">
        <v>23</v>
      </c>
      <c r="C10" s="180">
        <v>25.561537642059573</v>
      </c>
      <c r="D10" s="180">
        <v>5.553569673012916</v>
      </c>
      <c r="E10" s="180">
        <v>5.3691221805543394</v>
      </c>
      <c r="F10" s="180">
        <v>28.019438564184256</v>
      </c>
      <c r="G10" s="180">
        <v>9.0895540059101254</v>
      </c>
      <c r="H10" s="180">
        <v>4.3747875906216631</v>
      </c>
    </row>
    <row r="11" spans="1:8">
      <c r="B11" s="82" t="s">
        <v>17</v>
      </c>
      <c r="C11" s="180">
        <v>26.692594426750489</v>
      </c>
      <c r="D11" s="180">
        <v>5.6066765783699113</v>
      </c>
      <c r="E11" s="180">
        <v>5.3311371753570373</v>
      </c>
      <c r="F11" s="180">
        <v>24.673660941618568</v>
      </c>
      <c r="G11" s="180">
        <v>11.661815462105558</v>
      </c>
      <c r="H11" s="180">
        <v>5.7620771587567745</v>
      </c>
    </row>
    <row r="12" spans="1:8">
      <c r="B12" s="82" t="s">
        <v>24</v>
      </c>
      <c r="C12" s="180">
        <v>26.611447951402695</v>
      </c>
      <c r="D12" s="180">
        <v>5.6155007834182502</v>
      </c>
      <c r="E12" s="180">
        <v>5.7187814079965138</v>
      </c>
      <c r="F12" s="180">
        <v>27.553733602161135</v>
      </c>
      <c r="G12" s="180">
        <v>9.3278938981451009</v>
      </c>
      <c r="H12" s="180">
        <v>5.2447276059035399</v>
      </c>
    </row>
    <row r="13" spans="1:8">
      <c r="B13" s="82" t="s">
        <v>25</v>
      </c>
      <c r="C13" s="180">
        <v>25.393808068987809</v>
      </c>
      <c r="D13" s="180">
        <v>6.2445483814097686</v>
      </c>
      <c r="E13" s="180">
        <v>5.3453964369225835</v>
      </c>
      <c r="F13" s="180">
        <v>26.998898477227517</v>
      </c>
      <c r="G13" s="180">
        <v>8.8974331291947006</v>
      </c>
      <c r="H13" s="180">
        <v>4.3723895511266093</v>
      </c>
    </row>
    <row r="14" spans="1:8">
      <c r="B14" s="82" t="s">
        <v>18</v>
      </c>
      <c r="C14" s="180">
        <v>25.794841319573326</v>
      </c>
      <c r="D14" s="180">
        <v>7.3332420104047751</v>
      </c>
      <c r="E14" s="180">
        <v>4.8173970844862728</v>
      </c>
      <c r="F14" s="180">
        <v>31.687186003185886</v>
      </c>
      <c r="G14" s="180">
        <v>8.1241819131032518</v>
      </c>
      <c r="H14" s="180">
        <v>4.1064772060233183</v>
      </c>
    </row>
    <row r="15" spans="1:8">
      <c r="B15" s="82" t="s">
        <v>26</v>
      </c>
      <c r="C15" s="180">
        <v>25.77607978683854</v>
      </c>
      <c r="D15" s="180">
        <v>5.419489272034907</v>
      </c>
      <c r="E15" s="180">
        <v>5.280604749729962</v>
      </c>
      <c r="F15" s="180">
        <v>28.539768823780676</v>
      </c>
      <c r="G15" s="180">
        <v>11.186466801050637</v>
      </c>
      <c r="H15" s="180">
        <v>4.08256996057814</v>
      </c>
    </row>
    <row r="16" spans="1:8">
      <c r="B16" s="82" t="s">
        <v>27</v>
      </c>
      <c r="C16" s="180">
        <v>24.67590042698486</v>
      </c>
      <c r="D16" s="180">
        <v>7.2404590570652347</v>
      </c>
      <c r="E16" s="180">
        <v>4.7798764369766982</v>
      </c>
      <c r="F16" s="180">
        <v>27.943654479556756</v>
      </c>
      <c r="G16" s="180">
        <v>9.952718958908978</v>
      </c>
      <c r="H16" s="180">
        <v>4.1503782092677799</v>
      </c>
    </row>
    <row r="17" spans="2:8">
      <c r="B17" s="254" t="s">
        <v>9</v>
      </c>
      <c r="C17" s="180">
        <v>24.902051918905453</v>
      </c>
      <c r="D17" s="180">
        <v>1.6840492343799967</v>
      </c>
      <c r="E17" s="180">
        <v>7.9125563618814772</v>
      </c>
      <c r="F17" s="180">
        <v>29.462951410018711</v>
      </c>
      <c r="G17" s="180">
        <v>9.9955350196061854</v>
      </c>
      <c r="H17" s="180">
        <v>6.848307212603129</v>
      </c>
    </row>
    <row r="19" spans="2:8" s="806" customFormat="1"/>
    <row r="20" spans="2:8">
      <c r="B20" s="275" t="s">
        <v>302</v>
      </c>
    </row>
    <row r="41" spans="2:2">
      <c r="B41" s="91" t="s">
        <v>342</v>
      </c>
    </row>
    <row r="43" spans="2:2">
      <c r="B43" s="703" t="s">
        <v>775</v>
      </c>
    </row>
  </sheetData>
  <mergeCells count="2">
    <mergeCell ref="C4:E4"/>
    <mergeCell ref="F4:H4"/>
  </mergeCells>
  <hyperlinks>
    <hyperlink ref="B43" location="Contents!B82" display="to contents"/>
  </hyperlinks>
  <pageMargins left="0.75" right="0.75" top="1" bottom="1" header="0.5" footer="0.5"/>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9"/>
  <dimension ref="A2:J49"/>
  <sheetViews>
    <sheetView workbookViewId="0">
      <selection activeCell="H14" sqref="H14"/>
    </sheetView>
  </sheetViews>
  <sheetFormatPr defaultRowHeight="12.75"/>
  <cols>
    <col min="1" max="1" width="9.140625" style="245"/>
    <col min="2" max="2" width="29.7109375" style="245" bestFit="1" customWidth="1"/>
    <col min="3" max="3" width="7.42578125" style="245" customWidth="1"/>
    <col min="4" max="4" width="14.28515625" style="245" customWidth="1"/>
    <col min="5" max="5" width="13.7109375" style="245" customWidth="1"/>
    <col min="6" max="6" width="12.140625" style="245" customWidth="1"/>
    <col min="7" max="16384" width="9.140625" style="245"/>
  </cols>
  <sheetData>
    <row r="2" spans="1:9">
      <c r="A2" s="245" t="s">
        <v>340</v>
      </c>
      <c r="B2" s="546" t="s">
        <v>303</v>
      </c>
      <c r="C2" s="546"/>
    </row>
    <row r="4" spans="1:9">
      <c r="B4" s="427" t="s">
        <v>400</v>
      </c>
      <c r="C4" s="427" t="s">
        <v>5</v>
      </c>
      <c r="D4" s="248" t="s">
        <v>397</v>
      </c>
      <c r="E4" s="248" t="s">
        <v>398</v>
      </c>
    </row>
    <row r="5" spans="1:9">
      <c r="B5" s="973" t="s">
        <v>392</v>
      </c>
      <c r="C5" s="247" t="s">
        <v>8</v>
      </c>
      <c r="D5" s="336">
        <v>58.839665500938601</v>
      </c>
      <c r="E5" s="336">
        <v>8.1912436984796937</v>
      </c>
    </row>
    <row r="6" spans="1:9">
      <c r="B6" s="974"/>
      <c r="C6" s="547" t="s">
        <v>9</v>
      </c>
      <c r="D6" s="336">
        <v>60.092518878644775</v>
      </c>
      <c r="E6" s="336">
        <v>13.851441765300027</v>
      </c>
    </row>
    <row r="7" spans="1:9">
      <c r="B7" s="807"/>
      <c r="C7" s="547"/>
      <c r="D7" s="336"/>
      <c r="E7" s="336"/>
      <c r="I7" s="808"/>
    </row>
    <row r="8" spans="1:9">
      <c r="B8" s="973" t="s">
        <v>387</v>
      </c>
      <c r="C8" s="247" t="s">
        <v>8</v>
      </c>
      <c r="D8" s="336">
        <v>1.4624708667691615</v>
      </c>
      <c r="E8" s="336">
        <v>1.1256252750795235</v>
      </c>
      <c r="I8" s="625"/>
    </row>
    <row r="9" spans="1:9">
      <c r="B9" s="974"/>
      <c r="C9" s="547" t="s">
        <v>9</v>
      </c>
      <c r="D9" s="336">
        <v>1.7759607854512729</v>
      </c>
      <c r="E9" s="336">
        <v>1.9362984818644013</v>
      </c>
    </row>
    <row r="10" spans="1:9">
      <c r="B10" s="807"/>
      <c r="C10" s="547"/>
      <c r="D10" s="336"/>
      <c r="E10" s="336"/>
    </row>
    <row r="11" spans="1:9">
      <c r="B11" s="973" t="s">
        <v>497</v>
      </c>
      <c r="C11" s="247" t="s">
        <v>8</v>
      </c>
      <c r="D11" s="336">
        <v>0.16086802970134256</v>
      </c>
      <c r="E11" s="336">
        <v>2.8230577226827429</v>
      </c>
    </row>
    <row r="12" spans="1:9">
      <c r="B12" s="974"/>
      <c r="C12" s="547" t="s">
        <v>9</v>
      </c>
      <c r="D12" s="336">
        <v>0.12995856398378197</v>
      </c>
      <c r="E12" s="336">
        <v>3.5652380054343737</v>
      </c>
    </row>
    <row r="13" spans="1:9">
      <c r="B13" s="807"/>
      <c r="C13" s="547"/>
      <c r="D13" s="336"/>
      <c r="E13" s="336"/>
    </row>
    <row r="14" spans="1:9">
      <c r="B14" s="973" t="s">
        <v>498</v>
      </c>
      <c r="C14" s="247" t="s">
        <v>8</v>
      </c>
      <c r="D14" s="336">
        <v>0.95817607808952476</v>
      </c>
      <c r="E14" s="336">
        <v>5.3549067246544197</v>
      </c>
    </row>
    <row r="15" spans="1:9">
      <c r="B15" s="974"/>
      <c r="C15" s="547" t="s">
        <v>9</v>
      </c>
      <c r="D15" s="336">
        <v>1.1256387206790146</v>
      </c>
      <c r="E15" s="336">
        <v>8.06765468154647</v>
      </c>
    </row>
    <row r="16" spans="1:9">
      <c r="B16" s="807"/>
      <c r="C16" s="547"/>
      <c r="D16" s="336"/>
      <c r="E16" s="336"/>
    </row>
    <row r="17" spans="2:10">
      <c r="B17" s="973" t="s">
        <v>499</v>
      </c>
      <c r="C17" s="247" t="s">
        <v>8</v>
      </c>
      <c r="D17" s="336">
        <v>2.2419441427484439</v>
      </c>
      <c r="E17" s="336">
        <v>0.11380835111992033</v>
      </c>
    </row>
    <row r="18" spans="2:10">
      <c r="B18" s="974"/>
      <c r="C18" s="547" t="s">
        <v>9</v>
      </c>
      <c r="D18" s="336">
        <v>1.2281455099055547</v>
      </c>
      <c r="E18" s="336">
        <v>0.57863765005412704</v>
      </c>
    </row>
    <row r="19" spans="2:10">
      <c r="B19" s="807"/>
      <c r="C19" s="547"/>
      <c r="D19" s="336"/>
      <c r="E19" s="336"/>
    </row>
    <row r="20" spans="2:10">
      <c r="B20" s="973" t="s">
        <v>500</v>
      </c>
      <c r="C20" s="247" t="s">
        <v>8</v>
      </c>
      <c r="D20" s="336">
        <v>4.0556645750032896</v>
      </c>
      <c r="E20" s="336">
        <v>12.107414685653335</v>
      </c>
    </row>
    <row r="21" spans="2:10">
      <c r="B21" s="974"/>
      <c r="C21" s="547" t="s">
        <v>9</v>
      </c>
      <c r="D21" s="336">
        <v>4.7535406978446453</v>
      </c>
      <c r="E21" s="336">
        <v>9.3869747287297738</v>
      </c>
    </row>
    <row r="22" spans="2:10">
      <c r="B22" s="807"/>
      <c r="C22" s="547"/>
      <c r="D22" s="336"/>
      <c r="E22" s="336"/>
    </row>
    <row r="23" spans="2:10">
      <c r="B23" s="973" t="s">
        <v>501</v>
      </c>
      <c r="C23" s="247" t="s">
        <v>8</v>
      </c>
      <c r="D23" s="336">
        <v>65.337770088382868</v>
      </c>
      <c r="E23" s="336">
        <v>34.662229911617125</v>
      </c>
    </row>
    <row r="24" spans="2:10">
      <c r="B24" s="974"/>
      <c r="C24" s="547" t="s">
        <v>9</v>
      </c>
      <c r="D24" s="336">
        <v>60.834491365949951</v>
      </c>
      <c r="E24" s="336">
        <v>13.145849354765552</v>
      </c>
    </row>
    <row r="26" spans="2:10">
      <c r="B26" s="567"/>
      <c r="C26" s="567"/>
    </row>
    <row r="27" spans="2:10">
      <c r="B27" s="546" t="s">
        <v>303</v>
      </c>
      <c r="C27" s="546"/>
      <c r="J27" s="809"/>
    </row>
    <row r="47" spans="2:2">
      <c r="B47" s="64" t="s">
        <v>342</v>
      </c>
    </row>
    <row r="49" spans="2:2">
      <c r="B49" s="703" t="s">
        <v>775</v>
      </c>
    </row>
  </sheetData>
  <mergeCells count="7">
    <mergeCell ref="B23:B24"/>
    <mergeCell ref="B5:B6"/>
    <mergeCell ref="B8:B9"/>
    <mergeCell ref="B11:B12"/>
    <mergeCell ref="B14:B15"/>
    <mergeCell ref="B17:B18"/>
    <mergeCell ref="B20:B21"/>
  </mergeCells>
  <hyperlinks>
    <hyperlink ref="B49" location="Contents!B83" display="to contents"/>
  </hyperlinks>
  <pageMargins left="0.75" right="0.75" top="1" bottom="1" header="0.5" footer="0.5"/>
  <pageSetup paperSize="9"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33"/>
  <sheetViews>
    <sheetView workbookViewId="0">
      <selection activeCell="I33" sqref="I33"/>
    </sheetView>
  </sheetViews>
  <sheetFormatPr defaultRowHeight="15"/>
  <cols>
    <col min="1" max="1" width="9.140625" style="34"/>
    <col min="2" max="2" width="7.28515625" style="34" customWidth="1"/>
    <col min="3" max="3" width="12.42578125" style="34" customWidth="1"/>
    <col min="4" max="4" width="11.85546875" style="34" customWidth="1"/>
    <col min="5" max="5" width="8.28515625" style="34" bestFit="1" customWidth="1"/>
    <col min="6" max="6" width="15.85546875" style="34" customWidth="1"/>
    <col min="7" max="7" width="14.28515625" style="34" customWidth="1"/>
    <col min="8" max="16384" width="9.140625" style="34"/>
  </cols>
  <sheetData>
    <row r="2" spans="1:7">
      <c r="A2" s="1" t="s">
        <v>340</v>
      </c>
      <c r="B2" s="2" t="s">
        <v>990</v>
      </c>
    </row>
    <row r="4" spans="1:7" ht="38.25">
      <c r="B4" s="27"/>
      <c r="C4" s="650" t="s">
        <v>1040</v>
      </c>
      <c r="D4" s="650" t="s">
        <v>799</v>
      </c>
      <c r="E4" s="650" t="s">
        <v>800</v>
      </c>
      <c r="F4" s="650" t="s">
        <v>801</v>
      </c>
      <c r="G4" s="650" t="s">
        <v>802</v>
      </c>
    </row>
    <row r="5" spans="1:7">
      <c r="B5" s="551">
        <v>39326</v>
      </c>
      <c r="C5" s="597">
        <v>50.160948079285674</v>
      </c>
      <c r="D5" s="597">
        <v>20.48780330293982</v>
      </c>
      <c r="E5" s="597">
        <v>13.362463334928787</v>
      </c>
      <c r="F5" s="597">
        <v>15.988785282845729</v>
      </c>
      <c r="G5" s="598">
        <v>11.900000000000006</v>
      </c>
    </row>
    <row r="6" spans="1:7">
      <c r="B6" s="551">
        <v>39692</v>
      </c>
      <c r="C6" s="597">
        <v>43.562899631121191</v>
      </c>
      <c r="D6" s="597">
        <v>23.207623838979007</v>
      </c>
      <c r="E6" s="597">
        <v>14.70999537851595</v>
      </c>
      <c r="F6" s="597">
        <v>18.519481151383857</v>
      </c>
      <c r="G6" s="598">
        <v>8.1973547330683516</v>
      </c>
    </row>
    <row r="7" spans="1:7">
      <c r="B7" s="551">
        <v>40057</v>
      </c>
      <c r="C7" s="597">
        <v>32.411067463575833</v>
      </c>
      <c r="D7" s="597">
        <v>41.237325417421751</v>
      </c>
      <c r="E7" s="597">
        <v>9.1138304806064419</v>
      </c>
      <c r="F7" s="597">
        <v>17.237776638395975</v>
      </c>
      <c r="G7" s="598">
        <v>2.1814229445321587</v>
      </c>
    </row>
    <row r="8" spans="1:7">
      <c r="B8" s="551">
        <v>40422</v>
      </c>
      <c r="C8" s="597">
        <v>46.05685651264897</v>
      </c>
      <c r="D8" s="597">
        <v>25.261362830302541</v>
      </c>
      <c r="E8" s="597">
        <v>7.9552026385208707</v>
      </c>
      <c r="F8" s="597">
        <v>20.726578018527618</v>
      </c>
      <c r="G8" s="598">
        <v>-2.1285163285182165</v>
      </c>
    </row>
    <row r="9" spans="1:7">
      <c r="B9" s="551">
        <v>40787</v>
      </c>
      <c r="C9" s="597">
        <v>47.370387078186759</v>
      </c>
      <c r="D9" s="597">
        <v>23.220651139427627</v>
      </c>
      <c r="E9" s="597">
        <v>10.739794124405623</v>
      </c>
      <c r="F9" s="597">
        <v>18.669167657980001</v>
      </c>
      <c r="G9" s="598">
        <v>1.4947158677146319</v>
      </c>
    </row>
    <row r="10" spans="1:7">
      <c r="B10" s="551">
        <v>41153</v>
      </c>
      <c r="C10" s="597">
        <v>54.007420550471544</v>
      </c>
      <c r="D10" s="597">
        <v>14.772233480202216</v>
      </c>
      <c r="E10" s="597">
        <v>11.095798536809196</v>
      </c>
      <c r="F10" s="597">
        <v>20.124547432517055</v>
      </c>
      <c r="G10" s="596">
        <v>3.2999999999999972</v>
      </c>
    </row>
    <row r="11" spans="1:7">
      <c r="A11" s="12"/>
    </row>
    <row r="13" spans="1:7">
      <c r="B13" s="2" t="s">
        <v>990</v>
      </c>
    </row>
    <row r="31" spans="2:2">
      <c r="B31" s="12" t="s">
        <v>790</v>
      </c>
    </row>
    <row r="33" spans="2:2">
      <c r="B33" s="703" t="s">
        <v>775</v>
      </c>
    </row>
  </sheetData>
  <hyperlinks>
    <hyperlink ref="B33" location="Contents!B9" display="to contents"/>
  </hyperlinks>
  <pageMargins left="0.7" right="0.7" top="0.75" bottom="0.75" header="0.3" footer="0.3"/>
  <pageSetup paperSize="9" orientation="portrait" r:id="rId1"/>
  <drawing r:id="rId2"/>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0"/>
  <dimension ref="A2:Q39"/>
  <sheetViews>
    <sheetView workbookViewId="0">
      <selection activeCell="B2" sqref="B2"/>
    </sheetView>
  </sheetViews>
  <sheetFormatPr defaultRowHeight="12.75"/>
  <cols>
    <col min="1" max="1" width="9.140625" style="81"/>
    <col min="2" max="2" width="53.5703125" style="81" customWidth="1"/>
    <col min="3" max="16384" width="9.140625" style="81"/>
  </cols>
  <sheetData>
    <row r="2" spans="1:7">
      <c r="A2" s="81" t="s">
        <v>340</v>
      </c>
      <c r="B2" s="92" t="s">
        <v>1128</v>
      </c>
    </row>
    <row r="4" spans="1:7">
      <c r="B4" s="280" t="s">
        <v>400</v>
      </c>
      <c r="C4" s="851" t="s">
        <v>11</v>
      </c>
      <c r="D4" s="851" t="s">
        <v>8</v>
      </c>
      <c r="E4" s="851" t="s">
        <v>17</v>
      </c>
      <c r="F4" s="851" t="s">
        <v>18</v>
      </c>
      <c r="G4" s="851" t="s">
        <v>9</v>
      </c>
    </row>
    <row r="5" spans="1:7">
      <c r="B5" s="82" t="s">
        <v>502</v>
      </c>
      <c r="C5" s="180">
        <v>67.578228345989928</v>
      </c>
      <c r="D5" s="180">
        <v>65.136365149661614</v>
      </c>
      <c r="E5" s="180">
        <v>65.767843696083219</v>
      </c>
      <c r="F5" s="180">
        <v>64.148950194861143</v>
      </c>
      <c r="G5" s="180">
        <v>61.898961429245283</v>
      </c>
    </row>
    <row r="6" spans="1:7">
      <c r="B6" s="82" t="s">
        <v>1167</v>
      </c>
      <c r="C6" s="180">
        <v>28.316208055994078</v>
      </c>
      <c r="D6" s="180">
        <v>21.555522820852943</v>
      </c>
      <c r="E6" s="180">
        <v>18.744352986416146</v>
      </c>
      <c r="F6" s="180">
        <v>16.034513073605357</v>
      </c>
      <c r="G6" s="180">
        <v>15.896467943474782</v>
      </c>
    </row>
    <row r="7" spans="1:7">
      <c r="B7" s="82" t="s">
        <v>503</v>
      </c>
      <c r="C7" s="180">
        <v>9.0396355126823185</v>
      </c>
      <c r="D7" s="180">
        <v>7.9200527008836934</v>
      </c>
      <c r="E7" s="180">
        <v>7.2652107847846574</v>
      </c>
      <c r="F7" s="180">
        <v>6.5841982310031506</v>
      </c>
      <c r="G7" s="180">
        <v>6.9895360232290971</v>
      </c>
    </row>
    <row r="8" spans="1:7">
      <c r="B8" s="82" t="s">
        <v>504</v>
      </c>
      <c r="C8" s="180">
        <v>32.421771654010072</v>
      </c>
      <c r="D8" s="180">
        <v>34.863634850338393</v>
      </c>
      <c r="E8" s="180">
        <v>34.232156303916788</v>
      </c>
      <c r="F8" s="180">
        <v>35.851049805138864</v>
      </c>
      <c r="G8" s="180">
        <v>38.101038570754717</v>
      </c>
    </row>
    <row r="10" spans="1:7">
      <c r="B10" s="92" t="s">
        <v>1128</v>
      </c>
    </row>
    <row r="14" spans="1:7">
      <c r="F14" s="786"/>
    </row>
    <row r="32" spans="2:2">
      <c r="B32" s="91" t="s">
        <v>342</v>
      </c>
    </row>
    <row r="34" spans="2:17">
      <c r="B34" s="703" t="s">
        <v>775</v>
      </c>
    </row>
    <row r="39" spans="2:17">
      <c r="Q39" s="81" t="s">
        <v>777</v>
      </c>
    </row>
  </sheetData>
  <hyperlinks>
    <hyperlink ref="B34" location="Contents!B84" display="to contents"/>
  </hyperlinks>
  <pageMargins left="0.75" right="0.75" top="1" bottom="1" header="0.5" footer="0.5"/>
  <headerFooter alignWithMargins="0"/>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1"/>
  <dimension ref="A2:G45"/>
  <sheetViews>
    <sheetView topLeftCell="A22" workbookViewId="0">
      <selection activeCell="B45" sqref="B45"/>
    </sheetView>
  </sheetViews>
  <sheetFormatPr defaultRowHeight="12.75"/>
  <cols>
    <col min="1" max="1" width="9.140625" style="81"/>
    <col min="2" max="2" width="15.5703125" style="81" customWidth="1"/>
    <col min="3" max="3" width="9" style="81" customWidth="1"/>
    <col min="4" max="4" width="13.7109375" style="81" bestFit="1" customWidth="1"/>
    <col min="5" max="5" width="16.5703125" style="81" bestFit="1" customWidth="1"/>
    <col min="6" max="6" width="8.85546875" style="81" bestFit="1" customWidth="1"/>
    <col min="7" max="7" width="9.28515625" style="81" bestFit="1" customWidth="1"/>
    <col min="8" max="16384" width="9.140625" style="81"/>
  </cols>
  <sheetData>
    <row r="2" spans="1:7">
      <c r="A2" s="81" t="s">
        <v>340</v>
      </c>
      <c r="B2" s="92" t="s">
        <v>304</v>
      </c>
    </row>
    <row r="4" spans="1:7" ht="12.75" customHeight="1">
      <c r="B4" s="82"/>
      <c r="C4" s="280" t="s">
        <v>5</v>
      </c>
      <c r="D4" s="280" t="s">
        <v>505</v>
      </c>
      <c r="E4" s="280" t="s">
        <v>396</v>
      </c>
      <c r="F4" s="280" t="s">
        <v>506</v>
      </c>
      <c r="G4" s="280" t="s">
        <v>1185</v>
      </c>
    </row>
    <row r="5" spans="1:7" ht="12.75" customHeight="1">
      <c r="B5" s="975" t="s">
        <v>502</v>
      </c>
      <c r="C5" s="254" t="s">
        <v>11</v>
      </c>
      <c r="D5" s="180">
        <v>28.959072558137404</v>
      </c>
      <c r="E5" s="180">
        <v>0.18221580113848704</v>
      </c>
      <c r="F5" s="180">
        <v>38.231833174038719</v>
      </c>
      <c r="G5" s="180">
        <v>0.20510681267531333</v>
      </c>
    </row>
    <row r="6" spans="1:7">
      <c r="B6" s="976"/>
      <c r="C6" s="254" t="s">
        <v>8</v>
      </c>
      <c r="D6" s="180">
        <v>33.144875196531821</v>
      </c>
      <c r="E6" s="180">
        <v>0.10300432732582702</v>
      </c>
      <c r="F6" s="180">
        <v>31.638942053664671</v>
      </c>
      <c r="G6" s="180">
        <v>0.24954357213929304</v>
      </c>
    </row>
    <row r="7" spans="1:7">
      <c r="B7" s="976"/>
      <c r="C7" s="254" t="s">
        <v>17</v>
      </c>
      <c r="D7" s="180">
        <v>35.230631988194069</v>
      </c>
      <c r="E7" s="180">
        <v>6.879863001105424E-2</v>
      </c>
      <c r="F7" s="180">
        <v>30.210217466429629</v>
      </c>
      <c r="G7" s="180">
        <v>0.25819561144845898</v>
      </c>
    </row>
    <row r="8" spans="1:7">
      <c r="B8" s="976"/>
      <c r="C8" s="254" t="s">
        <v>18</v>
      </c>
      <c r="D8" s="180">
        <v>33.762271367621629</v>
      </c>
      <c r="E8" s="180">
        <v>5.032811266789123E-2</v>
      </c>
      <c r="F8" s="180">
        <v>30.074598132420778</v>
      </c>
      <c r="G8" s="180">
        <v>0.26175258215084202</v>
      </c>
    </row>
    <row r="9" spans="1:7">
      <c r="B9" s="977"/>
      <c r="C9" s="254" t="s">
        <v>9</v>
      </c>
      <c r="D9" s="180">
        <v>28.978937878630362</v>
      </c>
      <c r="E9" s="180">
        <v>5.8715137716557661E-2</v>
      </c>
      <c r="F9" s="180">
        <v>32.575421139172647</v>
      </c>
      <c r="G9" s="180">
        <v>0.28588727372571476</v>
      </c>
    </row>
    <row r="10" spans="1:7">
      <c r="B10" s="82"/>
      <c r="C10" s="82"/>
      <c r="D10" s="280" t="s">
        <v>505</v>
      </c>
      <c r="E10" s="280" t="s">
        <v>396</v>
      </c>
      <c r="F10" s="280" t="s">
        <v>506</v>
      </c>
      <c r="G10" s="280" t="s">
        <v>1185</v>
      </c>
    </row>
    <row r="11" spans="1:7">
      <c r="B11" s="975" t="s">
        <v>504</v>
      </c>
      <c r="C11" s="254" t="s">
        <v>11</v>
      </c>
      <c r="D11" s="180">
        <v>3.7851187543647247</v>
      </c>
      <c r="E11" s="180">
        <v>0.53670656836677155</v>
      </c>
      <c r="F11" s="180">
        <v>28.066290488681844</v>
      </c>
      <c r="G11" s="180">
        <v>3.3655842596730323E-2</v>
      </c>
    </row>
    <row r="12" spans="1:7">
      <c r="B12" s="976"/>
      <c r="C12" s="254" t="s">
        <v>8</v>
      </c>
      <c r="D12" s="180">
        <v>4.4118991451743703</v>
      </c>
      <c r="E12" s="180">
        <v>0.50270845244961071</v>
      </c>
      <c r="F12" s="180">
        <v>29.914345666505621</v>
      </c>
      <c r="G12" s="180">
        <v>3.4681586208788258E-2</v>
      </c>
    </row>
    <row r="13" spans="1:7">
      <c r="B13" s="976"/>
      <c r="C13" s="254" t="s">
        <v>17</v>
      </c>
      <c r="D13" s="180">
        <v>3.9118713077096641</v>
      </c>
      <c r="E13" s="180">
        <v>0.45981888281733968</v>
      </c>
      <c r="F13" s="180">
        <v>29.823332913705592</v>
      </c>
      <c r="G13" s="180">
        <v>3.7133199684191397E-2</v>
      </c>
    </row>
    <row r="14" spans="1:7">
      <c r="B14" s="976"/>
      <c r="C14" s="254" t="s">
        <v>18</v>
      </c>
      <c r="D14" s="180">
        <v>4.3740018757952726</v>
      </c>
      <c r="E14" s="180">
        <v>0.48827240193409671</v>
      </c>
      <c r="F14" s="180">
        <v>30.951897469999711</v>
      </c>
      <c r="G14" s="180">
        <v>3.68780574097793E-2</v>
      </c>
    </row>
    <row r="15" spans="1:7">
      <c r="B15" s="977"/>
      <c r="C15" s="254" t="s">
        <v>9</v>
      </c>
      <c r="D15" s="180">
        <v>4.406760225755681</v>
      </c>
      <c r="E15" s="180">
        <v>0.50080284047449908</v>
      </c>
      <c r="F15" s="180">
        <v>33.149712629473626</v>
      </c>
      <c r="G15" s="180">
        <v>4.3762875050911663E-2</v>
      </c>
    </row>
    <row r="18" spans="2:2">
      <c r="B18" s="92" t="s">
        <v>304</v>
      </c>
    </row>
    <row r="43" spans="2:2">
      <c r="B43" s="91" t="s">
        <v>342</v>
      </c>
    </row>
    <row r="45" spans="2:2">
      <c r="B45" s="703" t="s">
        <v>775</v>
      </c>
    </row>
  </sheetData>
  <mergeCells count="2">
    <mergeCell ref="B5:B9"/>
    <mergeCell ref="B11:B15"/>
  </mergeCells>
  <hyperlinks>
    <hyperlink ref="B45" location="Contents!B85" display="to contents"/>
  </hyperlinks>
  <pageMargins left="0.75" right="0.75" top="1" bottom="1" header="0.5" footer="0.5"/>
  <headerFooter alignWithMargins="0"/>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2"/>
  <dimension ref="A2:L40"/>
  <sheetViews>
    <sheetView workbookViewId="0">
      <selection activeCell="M20" sqref="M20"/>
    </sheetView>
  </sheetViews>
  <sheetFormatPr defaultRowHeight="12.75"/>
  <cols>
    <col min="1" max="1" width="9.140625" style="81"/>
    <col min="2" max="2" width="24.42578125" style="81" customWidth="1"/>
    <col min="3" max="16384" width="9.140625" style="81"/>
  </cols>
  <sheetData>
    <row r="2" spans="1:12">
      <c r="A2" s="81" t="s">
        <v>340</v>
      </c>
      <c r="B2" s="92" t="s">
        <v>1129</v>
      </c>
    </row>
    <row r="3" spans="1:12">
      <c r="B3" s="92"/>
    </row>
    <row r="4" spans="1:12">
      <c r="B4" s="851" t="s">
        <v>371</v>
      </c>
      <c r="C4" s="281" t="s">
        <v>28</v>
      </c>
      <c r="D4" s="281" t="s">
        <v>29</v>
      </c>
      <c r="E4" s="281" t="s">
        <v>30</v>
      </c>
      <c r="F4" s="281" t="s">
        <v>31</v>
      </c>
      <c r="G4" s="281" t="s">
        <v>32</v>
      </c>
      <c r="H4" s="281" t="s">
        <v>33</v>
      </c>
      <c r="I4" s="281" t="s">
        <v>34</v>
      </c>
      <c r="J4" s="281" t="s">
        <v>23</v>
      </c>
      <c r="K4" s="281" t="s">
        <v>25</v>
      </c>
      <c r="L4" s="281" t="s">
        <v>27</v>
      </c>
    </row>
    <row r="5" spans="1:12">
      <c r="B5" s="171" t="s">
        <v>1130</v>
      </c>
      <c r="C5" s="282">
        <v>4.9095941001926073</v>
      </c>
      <c r="D5" s="282">
        <v>3.1497642618460731</v>
      </c>
      <c r="E5" s="282">
        <v>7.183085334159081</v>
      </c>
      <c r="F5" s="282">
        <v>2.6359563122633745</v>
      </c>
      <c r="G5" s="282">
        <v>1.6355445186762365</v>
      </c>
      <c r="H5" s="282">
        <v>2.1150932342341751</v>
      </c>
      <c r="I5" s="282">
        <v>0.39135201793351193</v>
      </c>
      <c r="J5" s="282">
        <v>4.8433882172538896</v>
      </c>
      <c r="K5" s="282">
        <v>3.4512414804407143E-2</v>
      </c>
      <c r="L5" s="282">
        <v>0.44967659279901007</v>
      </c>
    </row>
    <row r="6" spans="1:12" ht="15" customHeight="1">
      <c r="B6" s="171" t="s">
        <v>508</v>
      </c>
      <c r="C6" s="180">
        <v>5.6713944475225624</v>
      </c>
      <c r="D6" s="180">
        <v>6.2755321653251261</v>
      </c>
      <c r="E6" s="180">
        <v>8.9119894804670192</v>
      </c>
      <c r="F6" s="180">
        <v>4.865568192435398</v>
      </c>
      <c r="G6" s="180">
        <v>7.2274474993170452</v>
      </c>
      <c r="H6" s="180">
        <v>6.0509337753067411</v>
      </c>
      <c r="I6" s="180">
        <v>6.2162404156957063</v>
      </c>
      <c r="J6" s="180">
        <v>6.4499127480823857</v>
      </c>
      <c r="K6" s="180">
        <v>6.087882880382212</v>
      </c>
      <c r="L6" s="180">
        <v>4.2389261679068868</v>
      </c>
    </row>
    <row r="7" spans="1:12" ht="15.75" customHeight="1">
      <c r="B7" s="171" t="s">
        <v>507</v>
      </c>
      <c r="C7" s="180">
        <v>-2.4547970500963041</v>
      </c>
      <c r="D7" s="180">
        <v>-1.5748821309230363</v>
      </c>
      <c r="E7" s="180">
        <v>-3.5915426670795405</v>
      </c>
      <c r="F7" s="180">
        <v>-1.3179781561316875</v>
      </c>
      <c r="G7" s="180">
        <v>-0.81777225933811859</v>
      </c>
      <c r="H7" s="180">
        <v>-1.0575466171170873</v>
      </c>
      <c r="I7" s="180">
        <v>-0.19567600896675585</v>
      </c>
      <c r="J7" s="180">
        <v>-2.4216941086269443</v>
      </c>
      <c r="K7" s="180">
        <v>-1.7256207402203263E-2</v>
      </c>
      <c r="L7" s="180">
        <v>-0.22483829639950459</v>
      </c>
    </row>
    <row r="8" spans="1:12" ht="25.5">
      <c r="B8" s="171" t="s">
        <v>509</v>
      </c>
      <c r="C8" s="180">
        <v>9.6333521992847011</v>
      </c>
      <c r="D8" s="180">
        <v>21.351796031489641</v>
      </c>
      <c r="E8" s="180">
        <v>25.918635725629329</v>
      </c>
      <c r="F8" s="180">
        <v>27.272196088728833</v>
      </c>
      <c r="G8" s="180">
        <v>26.728306477499132</v>
      </c>
      <c r="H8" s="180">
        <v>22.654407911252392</v>
      </c>
      <c r="I8" s="180">
        <v>14.560193205608599</v>
      </c>
      <c r="J8" s="180">
        <v>21.138484004606184</v>
      </c>
      <c r="K8" s="180">
        <v>13.916540740487321</v>
      </c>
      <c r="L8" s="180">
        <v>13.110444617871892</v>
      </c>
    </row>
    <row r="9" spans="1:12" ht="25.5">
      <c r="B9" s="171" t="s">
        <v>510</v>
      </c>
      <c r="C9" s="180">
        <v>6.8170491631322392</v>
      </c>
      <c r="D9" s="180">
        <v>4.5148098198321662</v>
      </c>
      <c r="E9" s="180">
        <v>7.5525883872920048</v>
      </c>
      <c r="F9" s="180">
        <v>3.9148287246203921</v>
      </c>
      <c r="G9" s="180">
        <v>1.6205477733838052</v>
      </c>
      <c r="H9" s="180">
        <v>1.0430579086442719</v>
      </c>
      <c r="I9" s="180">
        <v>-1.6940632020531865</v>
      </c>
      <c r="J9" s="180">
        <v>0.72388577192896264</v>
      </c>
      <c r="K9" s="180">
        <v>-1.8039003186064377</v>
      </c>
      <c r="L9" s="180">
        <v>0.79171521451813476</v>
      </c>
    </row>
    <row r="12" spans="1:12">
      <c r="B12" s="92" t="s">
        <v>1129</v>
      </c>
    </row>
    <row r="38" spans="2:2">
      <c r="B38" s="91" t="s">
        <v>342</v>
      </c>
    </row>
    <row r="40" spans="2:2">
      <c r="B40" s="703" t="s">
        <v>775</v>
      </c>
    </row>
  </sheetData>
  <hyperlinks>
    <hyperlink ref="B40" location="Contents!B86" display="to contents"/>
  </hyperlinks>
  <pageMargins left="0.75" right="0.75" top="1" bottom="1" header="0.5" footer="0.5"/>
  <pageSetup paperSize="9" orientation="portrait"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3"/>
  <dimension ref="A2:P31"/>
  <sheetViews>
    <sheetView workbookViewId="0">
      <selection activeCell="M21" sqref="M21"/>
    </sheetView>
  </sheetViews>
  <sheetFormatPr defaultRowHeight="12.75"/>
  <cols>
    <col min="1" max="1" width="9.140625" style="81"/>
    <col min="2" max="2" width="16.28515625" style="81" customWidth="1"/>
    <col min="3" max="3" width="7.85546875" style="81" customWidth="1"/>
    <col min="4" max="4" width="8.140625" style="81" customWidth="1"/>
    <col min="5" max="5" width="7.42578125" style="81" bestFit="1" customWidth="1"/>
    <col min="6" max="6" width="7.5703125" style="81" customWidth="1"/>
    <col min="7" max="8" width="7.42578125" style="81" bestFit="1" customWidth="1"/>
    <col min="9" max="9" width="5.7109375" style="81" customWidth="1"/>
    <col min="10" max="15" width="7.42578125" style="81" bestFit="1" customWidth="1"/>
    <col min="16" max="16384" width="9.140625" style="81"/>
  </cols>
  <sheetData>
    <row r="2" spans="1:16">
      <c r="A2" s="81" t="s">
        <v>340</v>
      </c>
      <c r="B2" s="92" t="s">
        <v>1006</v>
      </c>
      <c r="C2" s="804"/>
      <c r="D2" s="804"/>
      <c r="E2" s="804"/>
      <c r="F2" s="804"/>
      <c r="G2" s="804"/>
      <c r="H2" s="804"/>
      <c r="I2" s="804"/>
      <c r="J2" s="804"/>
      <c r="K2" s="804"/>
      <c r="L2" s="804"/>
      <c r="M2" s="804"/>
      <c r="N2" s="804"/>
      <c r="O2" s="804"/>
      <c r="P2" s="804"/>
    </row>
    <row r="3" spans="1:16">
      <c r="B3" s="804"/>
      <c r="C3" s="804"/>
      <c r="D3" s="804"/>
      <c r="E3" s="804"/>
      <c r="F3" s="804"/>
      <c r="G3" s="804"/>
      <c r="H3" s="804"/>
      <c r="I3" s="804"/>
      <c r="J3" s="804"/>
      <c r="K3" s="804"/>
      <c r="L3" s="804"/>
      <c r="M3" s="804"/>
      <c r="N3" s="804"/>
      <c r="O3" s="804"/>
      <c r="P3" s="804"/>
    </row>
    <row r="4" spans="1:16">
      <c r="A4" s="804"/>
      <c r="B4" s="82"/>
      <c r="C4" s="970" t="s">
        <v>511</v>
      </c>
      <c r="D4" s="971"/>
      <c r="E4" s="971"/>
      <c r="F4" s="971"/>
      <c r="G4" s="971"/>
      <c r="H4" s="972"/>
      <c r="I4" s="82"/>
      <c r="J4" s="970" t="s">
        <v>512</v>
      </c>
      <c r="K4" s="971"/>
      <c r="L4" s="971"/>
      <c r="M4" s="971"/>
      <c r="N4" s="971"/>
      <c r="O4" s="972"/>
      <c r="P4" s="804"/>
    </row>
    <row r="5" spans="1:16">
      <c r="A5" s="804"/>
      <c r="B5" s="82"/>
      <c r="C5" s="280" t="s">
        <v>16</v>
      </c>
      <c r="D5" s="280" t="s">
        <v>11</v>
      </c>
      <c r="E5" s="280" t="s">
        <v>8</v>
      </c>
      <c r="F5" s="280" t="s">
        <v>17</v>
      </c>
      <c r="G5" s="280" t="s">
        <v>18</v>
      </c>
      <c r="H5" s="670" t="s">
        <v>9</v>
      </c>
      <c r="I5" s="280"/>
      <c r="J5" s="280" t="s">
        <v>16</v>
      </c>
      <c r="K5" s="280" t="s">
        <v>11</v>
      </c>
      <c r="L5" s="280" t="s">
        <v>8</v>
      </c>
      <c r="M5" s="280" t="s">
        <v>17</v>
      </c>
      <c r="N5" s="280" t="s">
        <v>18</v>
      </c>
      <c r="O5" s="670" t="s">
        <v>9</v>
      </c>
      <c r="P5" s="804"/>
    </row>
    <row r="6" spans="1:16">
      <c r="A6" s="804"/>
      <c r="B6" s="82" t="s">
        <v>397</v>
      </c>
      <c r="C6" s="180">
        <v>1.0132371404335838</v>
      </c>
      <c r="D6" s="180">
        <v>0.82675080391565348</v>
      </c>
      <c r="E6" s="180">
        <v>1.0286730552161183</v>
      </c>
      <c r="F6" s="180">
        <v>1.0207280064267368</v>
      </c>
      <c r="G6" s="180">
        <v>1.0841560418512317</v>
      </c>
      <c r="H6" s="180">
        <v>1.0954943012056195</v>
      </c>
      <c r="I6" s="82"/>
      <c r="J6" s="180">
        <v>0.88684200228676191</v>
      </c>
      <c r="K6" s="180">
        <v>1.0731509517036328</v>
      </c>
      <c r="L6" s="180">
        <v>0.87783544518412149</v>
      </c>
      <c r="M6" s="180">
        <v>0.89246400623731481</v>
      </c>
      <c r="N6" s="180">
        <v>0.84126969337501845</v>
      </c>
      <c r="O6" s="180">
        <v>0.93949880222011495</v>
      </c>
      <c r="P6" s="804"/>
    </row>
    <row r="7" spans="1:16">
      <c r="A7" s="804"/>
      <c r="B7" s="82" t="s">
        <v>495</v>
      </c>
      <c r="C7" s="180">
        <v>0.5133946450605974</v>
      </c>
      <c r="D7" s="180">
        <v>0.60703862365306493</v>
      </c>
      <c r="E7" s="180">
        <v>0.55839499232029666</v>
      </c>
      <c r="F7" s="180">
        <v>0.51585661820207329</v>
      </c>
      <c r="G7" s="180">
        <v>0.61517764207513814</v>
      </c>
      <c r="H7" s="180">
        <v>0.52883717968904531</v>
      </c>
      <c r="I7" s="82"/>
      <c r="J7" s="180">
        <v>0.85785155237961075</v>
      </c>
      <c r="K7" s="180">
        <v>0.87073085296627772</v>
      </c>
      <c r="L7" s="180">
        <v>1.1700366861058884</v>
      </c>
      <c r="M7" s="180">
        <v>1.1838708029448752</v>
      </c>
      <c r="N7" s="180">
        <v>1.4476848985206803</v>
      </c>
      <c r="O7" s="180">
        <v>1.4930067997816421</v>
      </c>
      <c r="P7" s="804"/>
    </row>
    <row r="8" spans="1:16">
      <c r="A8" s="804"/>
      <c r="B8" s="82" t="s">
        <v>496</v>
      </c>
      <c r="C8" s="180">
        <v>1.4134791854503117</v>
      </c>
      <c r="D8" s="180">
        <v>1.5396529467416185</v>
      </c>
      <c r="E8" s="180">
        <v>1.648798762098924</v>
      </c>
      <c r="F8" s="180">
        <v>1.5195801150889343</v>
      </c>
      <c r="G8" s="180">
        <v>1.5822187180839509</v>
      </c>
      <c r="H8" s="180">
        <v>1.5822187180839509</v>
      </c>
      <c r="I8" s="82"/>
      <c r="J8" s="180">
        <v>1.8842792896341845</v>
      </c>
      <c r="K8" s="180">
        <v>1.8587612537593046</v>
      </c>
      <c r="L8" s="180">
        <v>2.3830760730022398</v>
      </c>
      <c r="M8" s="180">
        <v>2.5570863454840786</v>
      </c>
      <c r="N8" s="180">
        <v>2.9000429086635875</v>
      </c>
      <c r="O8" s="180">
        <v>4.4827415121865943</v>
      </c>
      <c r="P8" s="804"/>
    </row>
    <row r="9" spans="1:16">
      <c r="A9" s="804"/>
      <c r="B9" s="804"/>
      <c r="C9" s="804"/>
      <c r="D9" s="804"/>
      <c r="E9" s="804"/>
      <c r="F9" s="804"/>
      <c r="G9" s="804"/>
      <c r="H9" s="804"/>
      <c r="I9" s="804"/>
      <c r="J9" s="804"/>
      <c r="K9" s="804"/>
      <c r="L9" s="804"/>
      <c r="M9" s="804"/>
      <c r="N9" s="804"/>
      <c r="O9" s="804"/>
      <c r="P9" s="804"/>
    </row>
    <row r="10" spans="1:16">
      <c r="A10" s="804"/>
      <c r="B10" s="804"/>
      <c r="C10" s="804"/>
      <c r="D10" s="804"/>
      <c r="E10" s="804"/>
      <c r="F10" s="804"/>
      <c r="G10" s="804"/>
      <c r="H10" s="804"/>
      <c r="I10" s="804"/>
      <c r="J10" s="804"/>
      <c r="K10" s="804"/>
      <c r="L10" s="804"/>
      <c r="M10" s="804"/>
      <c r="N10" s="804"/>
      <c r="O10" s="804"/>
      <c r="P10" s="804"/>
    </row>
    <row r="11" spans="1:16">
      <c r="B11" s="92" t="s">
        <v>1006</v>
      </c>
    </row>
    <row r="29" spans="2:2">
      <c r="B29" s="91" t="s">
        <v>342</v>
      </c>
    </row>
    <row r="31" spans="2:2">
      <c r="B31" s="703" t="s">
        <v>775</v>
      </c>
    </row>
  </sheetData>
  <mergeCells count="2">
    <mergeCell ref="C4:H4"/>
    <mergeCell ref="J4:O4"/>
  </mergeCells>
  <hyperlinks>
    <hyperlink ref="B31" location="Contents!B87" display="to contents"/>
  </hyperlinks>
  <pageMargins left="0.75" right="0.75" top="1" bottom="1" header="0.5" footer="0.5"/>
  <pageSetup paperSize="9" orientation="portrait"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4"/>
  <dimension ref="A2:F44"/>
  <sheetViews>
    <sheetView workbookViewId="0">
      <selection activeCell="M24" sqref="M24"/>
    </sheetView>
  </sheetViews>
  <sheetFormatPr defaultRowHeight="12.75"/>
  <cols>
    <col min="1" max="1" width="9.140625" style="81"/>
    <col min="2" max="2" width="63.42578125" style="81" bestFit="1" customWidth="1"/>
    <col min="3" max="16384" width="9.140625" style="81"/>
  </cols>
  <sheetData>
    <row r="2" spans="1:6">
      <c r="A2" s="81" t="s">
        <v>340</v>
      </c>
      <c r="B2" s="92" t="s">
        <v>1152</v>
      </c>
    </row>
    <row r="4" spans="1:6">
      <c r="B4" s="851" t="s">
        <v>400</v>
      </c>
      <c r="C4" s="105" t="s">
        <v>16</v>
      </c>
      <c r="D4" s="105" t="s">
        <v>11</v>
      </c>
      <c r="E4" s="105" t="s">
        <v>8</v>
      </c>
      <c r="F4" s="105" t="s">
        <v>9</v>
      </c>
    </row>
    <row r="5" spans="1:6">
      <c r="B5" s="82" t="s">
        <v>513</v>
      </c>
      <c r="C5" s="180">
        <v>10.416300445769238</v>
      </c>
      <c r="D5" s="180">
        <v>-9.8265315687947776</v>
      </c>
      <c r="E5" s="180">
        <v>18.23999544827133</v>
      </c>
      <c r="F5" s="180">
        <v>2.112372101115966</v>
      </c>
    </row>
    <row r="6" spans="1:6">
      <c r="B6" s="82" t="s">
        <v>514</v>
      </c>
      <c r="C6" s="180">
        <v>-20.524932585167903</v>
      </c>
      <c r="D6" s="180">
        <v>11.837115733712665</v>
      </c>
      <c r="E6" s="180">
        <v>21.83127463642964</v>
      </c>
      <c r="F6" s="180">
        <v>30.277248743467879</v>
      </c>
    </row>
    <row r="7" spans="1:6">
      <c r="B7" s="82" t="s">
        <v>515</v>
      </c>
      <c r="C7" s="180">
        <v>8.0320114079358831</v>
      </c>
      <c r="D7" s="180">
        <v>-16.195907996542658</v>
      </c>
      <c r="E7" s="180">
        <v>6.2676010346164617</v>
      </c>
      <c r="F7" s="180">
        <v>5.8689636238817826</v>
      </c>
    </row>
    <row r="8" spans="1:6">
      <c r="B8" s="82" t="s">
        <v>1151</v>
      </c>
      <c r="C8" s="180">
        <v>2.2412933498181076</v>
      </c>
      <c r="D8" s="180">
        <v>14.524475419447654</v>
      </c>
      <c r="E8" s="180">
        <v>8.5045879895113643</v>
      </c>
      <c r="F8" s="180">
        <v>13.27219843862315</v>
      </c>
    </row>
    <row r="9" spans="1:6">
      <c r="B9" s="82" t="s">
        <v>516</v>
      </c>
      <c r="C9" s="82">
        <v>37</v>
      </c>
      <c r="D9" s="82">
        <v>32</v>
      </c>
      <c r="E9" s="82">
        <v>29</v>
      </c>
      <c r="F9" s="82">
        <v>31</v>
      </c>
    </row>
    <row r="10" spans="1:6">
      <c r="B10" s="82" t="s">
        <v>517</v>
      </c>
      <c r="C10" s="82">
        <v>16</v>
      </c>
      <c r="D10" s="82">
        <v>19</v>
      </c>
      <c r="E10" s="82">
        <v>17</v>
      </c>
      <c r="F10" s="82">
        <v>16</v>
      </c>
    </row>
    <row r="11" spans="1:6">
      <c r="B11" s="82" t="s">
        <v>1131</v>
      </c>
      <c r="C11" s="82">
        <v>53</v>
      </c>
      <c r="D11" s="82">
        <v>49</v>
      </c>
      <c r="E11" s="82">
        <v>45</v>
      </c>
      <c r="F11" s="82">
        <v>43</v>
      </c>
    </row>
    <row r="14" spans="1:6">
      <c r="B14" s="92" t="s">
        <v>1152</v>
      </c>
    </row>
    <row r="41" spans="2:2">
      <c r="B41" s="12" t="s">
        <v>518</v>
      </c>
    </row>
    <row r="42" spans="2:2">
      <c r="B42" s="91" t="s">
        <v>342</v>
      </c>
    </row>
    <row r="44" spans="2:2">
      <c r="B44" s="703" t="s">
        <v>775</v>
      </c>
    </row>
  </sheetData>
  <hyperlinks>
    <hyperlink ref="B44" location="Contents!B88" display="to contents"/>
  </hyperlinks>
  <pageMargins left="0.75" right="0.75" top="1" bottom="1" header="0.5" footer="0.5"/>
  <headerFooter alignWithMargins="0"/>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5"/>
  <dimension ref="A2:H9"/>
  <sheetViews>
    <sheetView workbookViewId="0">
      <selection activeCell="E27" sqref="E27"/>
    </sheetView>
  </sheetViews>
  <sheetFormatPr defaultRowHeight="12.75"/>
  <cols>
    <col min="1" max="1" width="9.140625" style="81"/>
    <col min="2" max="2" width="26.85546875" style="81" customWidth="1"/>
    <col min="3" max="3" width="17.28515625" style="81" customWidth="1"/>
    <col min="4" max="16384" width="9.140625" style="81"/>
  </cols>
  <sheetData>
    <row r="2" spans="1:8">
      <c r="A2" s="81" t="s">
        <v>340</v>
      </c>
      <c r="B2" s="978" t="s">
        <v>306</v>
      </c>
      <c r="C2" s="978"/>
      <c r="D2" s="979"/>
      <c r="E2" s="979"/>
      <c r="F2" s="979"/>
      <c r="G2" s="979"/>
      <c r="H2" s="979"/>
    </row>
    <row r="3" spans="1:8">
      <c r="B3" s="694"/>
      <c r="C3" s="694"/>
    </row>
    <row r="4" spans="1:8" ht="25.5">
      <c r="B4" s="695" t="s">
        <v>519</v>
      </c>
      <c r="C4" s="696" t="s">
        <v>35</v>
      </c>
    </row>
    <row r="5" spans="1:8">
      <c r="B5" s="697" t="s">
        <v>520</v>
      </c>
      <c r="C5" s="698" t="s">
        <v>36</v>
      </c>
    </row>
    <row r="6" spans="1:8">
      <c r="B6" s="697" t="s">
        <v>521</v>
      </c>
      <c r="C6" s="698" t="s">
        <v>37</v>
      </c>
    </row>
    <row r="7" spans="1:8">
      <c r="B7" s="980" t="s">
        <v>1132</v>
      </c>
      <c r="C7" s="980"/>
    </row>
    <row r="9" spans="1:8">
      <c r="B9" s="866" t="s">
        <v>775</v>
      </c>
    </row>
  </sheetData>
  <mergeCells count="2">
    <mergeCell ref="B2:H2"/>
    <mergeCell ref="B7:C7"/>
  </mergeCells>
  <hyperlinks>
    <hyperlink ref="B9" location="Contents!B89" display="to contents"/>
  </hyperlinks>
  <pageMargins left="0.75" right="0.75" top="1" bottom="1" header="0.5" footer="0.5"/>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6"/>
  <dimension ref="A2:F38"/>
  <sheetViews>
    <sheetView workbookViewId="0">
      <selection activeCell="P24" sqref="P24"/>
    </sheetView>
  </sheetViews>
  <sheetFormatPr defaultRowHeight="12.75"/>
  <cols>
    <col min="1" max="2" width="9.140625" style="81"/>
    <col min="3" max="3" width="17" style="81" customWidth="1"/>
    <col min="4" max="4" width="14.140625" style="81" customWidth="1"/>
    <col min="5" max="5" width="14.85546875" style="81" customWidth="1"/>
    <col min="6" max="6" width="12.140625" style="81" customWidth="1"/>
    <col min="7" max="16384" width="9.140625" style="81"/>
  </cols>
  <sheetData>
    <row r="2" spans="1:6">
      <c r="A2" s="81" t="s">
        <v>340</v>
      </c>
      <c r="B2" s="92" t="s">
        <v>1133</v>
      </c>
    </row>
    <row r="4" spans="1:6" ht="54" customHeight="1">
      <c r="B4" s="112" t="s">
        <v>341</v>
      </c>
      <c r="C4" s="112" t="s">
        <v>522</v>
      </c>
      <c r="D4" s="112" t="s">
        <v>523</v>
      </c>
      <c r="E4" s="112" t="s">
        <v>524</v>
      </c>
      <c r="F4" s="112" t="s">
        <v>525</v>
      </c>
    </row>
    <row r="5" spans="1:6">
      <c r="B5" s="82"/>
      <c r="C5" s="860"/>
      <c r="D5" s="860"/>
      <c r="E5" s="860"/>
      <c r="F5" s="860"/>
    </row>
    <row r="6" spans="1:6">
      <c r="B6" s="584">
        <v>40179</v>
      </c>
      <c r="C6" s="626">
        <v>-10.656397025174035</v>
      </c>
      <c r="D6" s="626">
        <v>0.99461415795546393</v>
      </c>
      <c r="E6" s="860">
        <v>12.5</v>
      </c>
      <c r="F6" s="860">
        <v>30</v>
      </c>
    </row>
    <row r="7" spans="1:6">
      <c r="B7" s="584">
        <v>40544</v>
      </c>
      <c r="C7" s="626">
        <v>75.629318311797903</v>
      </c>
      <c r="D7" s="626">
        <v>-1.5563618947568536</v>
      </c>
      <c r="E7" s="860">
        <v>12.5</v>
      </c>
      <c r="F7" s="860">
        <v>30</v>
      </c>
    </row>
    <row r="8" spans="1:6">
      <c r="B8" s="584">
        <v>40909</v>
      </c>
      <c r="C8" s="626">
        <v>10.584972853529608</v>
      </c>
      <c r="D8" s="626">
        <v>0.1759866481944273</v>
      </c>
      <c r="E8" s="860">
        <v>12.5</v>
      </c>
      <c r="F8" s="860">
        <v>30</v>
      </c>
    </row>
    <row r="9" spans="1:6">
      <c r="B9" s="584">
        <v>41000</v>
      </c>
      <c r="C9" s="626">
        <v>-1.7386598919185554</v>
      </c>
      <c r="D9" s="626">
        <v>-1.9098185103058078</v>
      </c>
      <c r="E9" s="860">
        <v>12.5</v>
      </c>
      <c r="F9" s="860">
        <v>30</v>
      </c>
    </row>
    <row r="10" spans="1:6">
      <c r="B10" s="584">
        <v>41091</v>
      </c>
      <c r="C10" s="626">
        <v>18.926911658378366</v>
      </c>
      <c r="D10" s="626">
        <v>-0.48408634518765509</v>
      </c>
      <c r="E10" s="860">
        <v>12.5</v>
      </c>
      <c r="F10" s="860">
        <v>30</v>
      </c>
    </row>
    <row r="11" spans="1:6">
      <c r="B11" s="279" t="s">
        <v>38</v>
      </c>
      <c r="C11" s="626">
        <v>9.6113331918705569</v>
      </c>
      <c r="D11" s="626">
        <v>-4.3298095687639613</v>
      </c>
      <c r="E11" s="860">
        <v>12.5</v>
      </c>
      <c r="F11" s="860">
        <v>30</v>
      </c>
    </row>
    <row r="14" spans="1:6">
      <c r="B14" s="92" t="s">
        <v>1133</v>
      </c>
    </row>
    <row r="36" spans="2:3" ht="24" customHeight="1">
      <c r="B36" s="981" t="s">
        <v>342</v>
      </c>
      <c r="C36" s="981"/>
    </row>
    <row r="38" spans="2:3" ht="11.25" customHeight="1">
      <c r="B38" s="703" t="s">
        <v>775</v>
      </c>
    </row>
  </sheetData>
  <mergeCells count="1">
    <mergeCell ref="B36:C36"/>
  </mergeCells>
  <hyperlinks>
    <hyperlink ref="B38" location="Contents!B90" display="to contents"/>
  </hyperlinks>
  <pageMargins left="0.75" right="0.75" top="1" bottom="1" header="0.5" footer="0.5"/>
  <headerFooter alignWithMargins="0"/>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7"/>
  <dimension ref="A2:J32"/>
  <sheetViews>
    <sheetView workbookViewId="0">
      <selection activeCell="K19" sqref="K19"/>
    </sheetView>
  </sheetViews>
  <sheetFormatPr defaultRowHeight="12.75"/>
  <cols>
    <col min="1" max="2" width="9.140625" style="81"/>
    <col min="3" max="3" width="13.28515625" style="81" customWidth="1"/>
    <col min="4" max="4" width="14" style="81" customWidth="1"/>
    <col min="5" max="5" width="10.7109375" style="81" customWidth="1"/>
    <col min="6" max="6" width="11.28515625" style="81" customWidth="1"/>
    <col min="7" max="7" width="10.7109375" style="81" customWidth="1"/>
    <col min="8" max="8" width="14.5703125" style="81" customWidth="1"/>
    <col min="9" max="9" width="10.5703125" style="81" bestFit="1" customWidth="1"/>
    <col min="10" max="10" width="9.5703125" style="81" bestFit="1" customWidth="1"/>
    <col min="11" max="16384" width="9.140625" style="81"/>
  </cols>
  <sheetData>
    <row r="2" spans="1:10">
      <c r="A2" s="68" t="s">
        <v>340</v>
      </c>
      <c r="B2" s="275" t="s">
        <v>1168</v>
      </c>
    </row>
    <row r="4" spans="1:10" ht="36" customHeight="1">
      <c r="B4" s="82"/>
      <c r="C4" s="112" t="s">
        <v>526</v>
      </c>
      <c r="D4" s="112" t="s">
        <v>527</v>
      </c>
      <c r="E4" s="112" t="s">
        <v>528</v>
      </c>
      <c r="F4" s="112" t="s">
        <v>529</v>
      </c>
      <c r="G4" s="112" t="s">
        <v>530</v>
      </c>
      <c r="H4" s="112" t="s">
        <v>531</v>
      </c>
      <c r="I4" s="112" t="s">
        <v>532</v>
      </c>
      <c r="J4" s="112" t="s">
        <v>533</v>
      </c>
    </row>
    <row r="5" spans="1:10">
      <c r="B5" s="82" t="s">
        <v>354</v>
      </c>
      <c r="C5" s="221">
        <v>0</v>
      </c>
      <c r="D5" s="221">
        <v>130458134</v>
      </c>
      <c r="E5" s="221">
        <v>1147154</v>
      </c>
      <c r="F5" s="221">
        <v>0</v>
      </c>
      <c r="G5" s="221">
        <v>539082</v>
      </c>
      <c r="H5" s="221">
        <v>38570429</v>
      </c>
      <c r="I5" s="221">
        <v>461726289</v>
      </c>
      <c r="J5" s="221">
        <v>61319602</v>
      </c>
    </row>
    <row r="6" spans="1:10">
      <c r="B6" s="82" t="s">
        <v>355</v>
      </c>
      <c r="C6" s="221">
        <v>10278034</v>
      </c>
      <c r="D6" s="221">
        <v>338161494</v>
      </c>
      <c r="E6" s="221">
        <v>0</v>
      </c>
      <c r="F6" s="221">
        <v>0</v>
      </c>
      <c r="G6" s="221">
        <v>0</v>
      </c>
      <c r="H6" s="221">
        <v>0</v>
      </c>
      <c r="I6" s="221">
        <v>0</v>
      </c>
      <c r="J6" s="221">
        <v>27363609</v>
      </c>
    </row>
    <row r="7" spans="1:10">
      <c r="B7" s="82" t="s">
        <v>356</v>
      </c>
      <c r="C7" s="221">
        <v>71132873</v>
      </c>
      <c r="D7" s="221">
        <v>3368566</v>
      </c>
      <c r="E7" s="221">
        <v>4448125</v>
      </c>
      <c r="F7" s="221">
        <v>22016409</v>
      </c>
      <c r="G7" s="221">
        <v>0</v>
      </c>
      <c r="H7" s="221">
        <v>0</v>
      </c>
      <c r="I7" s="221">
        <v>0</v>
      </c>
      <c r="J7" s="221">
        <v>34845067</v>
      </c>
    </row>
    <row r="9" spans="1:10">
      <c r="C9" s="277"/>
    </row>
    <row r="10" spans="1:10">
      <c r="B10" s="275" t="s">
        <v>1168</v>
      </c>
    </row>
    <row r="30" spans="2:2">
      <c r="B30" s="91" t="s">
        <v>342</v>
      </c>
    </row>
    <row r="32" spans="2:2">
      <c r="B32" s="703" t="s">
        <v>775</v>
      </c>
    </row>
  </sheetData>
  <hyperlinks>
    <hyperlink ref="B32" location="Contents!B91" display="to contents"/>
  </hyperlinks>
  <pageMargins left="0.75" right="0.75" top="1" bottom="1" header="0.5" footer="0.5"/>
  <pageSetup paperSize="9" orientation="portrait"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8"/>
  <dimension ref="A2:D17"/>
  <sheetViews>
    <sheetView workbookViewId="0">
      <selection activeCell="E22" sqref="E22"/>
    </sheetView>
  </sheetViews>
  <sheetFormatPr defaultRowHeight="15"/>
  <cols>
    <col min="1" max="1" width="9.140625" style="34"/>
    <col min="2" max="2" width="49.28515625" style="34" customWidth="1"/>
    <col min="3" max="4" width="27.28515625" style="34" customWidth="1"/>
    <col min="5" max="16384" width="9.140625" style="34"/>
  </cols>
  <sheetData>
    <row r="2" spans="1:4">
      <c r="A2" s="3" t="s">
        <v>340</v>
      </c>
      <c r="B2" s="508" t="s">
        <v>307</v>
      </c>
      <c r="C2" s="414"/>
      <c r="D2" s="414"/>
    </row>
    <row r="3" spans="1:4">
      <c r="C3" s="506"/>
      <c r="D3" s="506"/>
    </row>
    <row r="4" spans="1:4">
      <c r="B4" s="845" t="s">
        <v>534</v>
      </c>
      <c r="C4" s="845" t="s">
        <v>535</v>
      </c>
      <c r="D4" s="845" t="s">
        <v>536</v>
      </c>
    </row>
    <row r="5" spans="1:4" ht="25.5">
      <c r="B5" s="417" t="s">
        <v>537</v>
      </c>
      <c r="C5" s="417" t="s">
        <v>546</v>
      </c>
      <c r="D5" s="417" t="s">
        <v>561</v>
      </c>
    </row>
    <row r="6" spans="1:4">
      <c r="B6" s="417" t="s">
        <v>540</v>
      </c>
      <c r="C6" s="417" t="s">
        <v>547</v>
      </c>
      <c r="D6" s="417" t="s">
        <v>560</v>
      </c>
    </row>
    <row r="7" spans="1:4">
      <c r="B7" s="417" t="s">
        <v>538</v>
      </c>
      <c r="C7" s="417" t="s">
        <v>548</v>
      </c>
      <c r="D7" s="417" t="s">
        <v>550</v>
      </c>
    </row>
    <row r="8" spans="1:4">
      <c r="B8" s="417" t="s">
        <v>541</v>
      </c>
      <c r="C8" s="417" t="s">
        <v>549</v>
      </c>
      <c r="D8" s="417" t="s">
        <v>554</v>
      </c>
    </row>
    <row r="9" spans="1:4">
      <c r="B9" s="417" t="s">
        <v>542</v>
      </c>
      <c r="C9" s="417" t="s">
        <v>551</v>
      </c>
      <c r="D9" s="417" t="s">
        <v>555</v>
      </c>
    </row>
    <row r="10" spans="1:4">
      <c r="B10" s="417" t="s">
        <v>543</v>
      </c>
      <c r="C10" s="699" t="s">
        <v>552</v>
      </c>
      <c r="D10" s="699" t="s">
        <v>556</v>
      </c>
    </row>
    <row r="11" spans="1:4">
      <c r="B11" s="507" t="s">
        <v>544</v>
      </c>
      <c r="C11" s="417" t="s">
        <v>553</v>
      </c>
      <c r="D11" s="507" t="s">
        <v>557</v>
      </c>
    </row>
    <row r="12" spans="1:4">
      <c r="B12" s="507" t="s">
        <v>545</v>
      </c>
      <c r="C12" s="417" t="s">
        <v>559</v>
      </c>
      <c r="D12" s="507" t="s">
        <v>558</v>
      </c>
    </row>
    <row r="13" spans="1:4">
      <c r="B13" s="504" t="s">
        <v>539</v>
      </c>
      <c r="C13" s="505"/>
      <c r="D13" s="505"/>
    </row>
    <row r="14" spans="1:4">
      <c r="B14" s="504" t="s">
        <v>562</v>
      </c>
      <c r="C14" s="503"/>
      <c r="D14" s="503"/>
    </row>
    <row r="15" spans="1:4">
      <c r="B15" s="505" t="s">
        <v>342</v>
      </c>
    </row>
    <row r="17" spans="2:2">
      <c r="B17" s="703" t="s">
        <v>775</v>
      </c>
    </row>
  </sheetData>
  <hyperlinks>
    <hyperlink ref="C5" location="_ftn1" display="_ftn1"/>
    <hyperlink ref="B6" location="_ftn2" display="_ftn2"/>
    <hyperlink ref="B13" location="_ftnref1" display="_ftnref1"/>
    <hyperlink ref="B14" location="_ftnref2" display="_ftnref2"/>
    <hyperlink ref="B17" location="Contents!B94" display="to contents"/>
  </hyperlinks>
  <pageMargins left="0.7" right="0.7" top="0.75" bottom="0.75" header="0.3" footer="0.3"/>
  <pageSetup paperSize="9"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9"/>
  <dimension ref="A2:M28"/>
  <sheetViews>
    <sheetView workbookViewId="0">
      <selection activeCell="Q6" sqref="Q6"/>
    </sheetView>
  </sheetViews>
  <sheetFormatPr defaultRowHeight="15"/>
  <cols>
    <col min="1" max="2" width="9.140625" style="810"/>
    <col min="3" max="3" width="12.5703125" style="810" customWidth="1"/>
    <col min="4" max="4" width="9.140625" style="810" customWidth="1"/>
    <col min="5" max="16384" width="9.140625" style="810"/>
  </cols>
  <sheetData>
    <row r="2" spans="1:13">
      <c r="A2" s="283" t="s">
        <v>340</v>
      </c>
      <c r="B2" s="284" t="s">
        <v>308</v>
      </c>
    </row>
    <row r="3" spans="1:13">
      <c r="A3" s="283"/>
      <c r="B3" s="285"/>
      <c r="C3" s="811"/>
      <c r="D3" s="811"/>
      <c r="E3" s="811"/>
      <c r="F3" s="811"/>
      <c r="G3" s="811"/>
      <c r="H3" s="811"/>
      <c r="I3" s="811"/>
      <c r="J3" s="811"/>
      <c r="K3" s="811"/>
      <c r="L3" s="811"/>
      <c r="M3" s="811"/>
    </row>
    <row r="4" spans="1:13">
      <c r="B4" s="286"/>
      <c r="C4" s="287">
        <v>40816</v>
      </c>
      <c r="D4" s="287">
        <v>40908</v>
      </c>
      <c r="E4" s="287">
        <v>40999</v>
      </c>
      <c r="F4" s="287">
        <v>41090</v>
      </c>
      <c r="G4" s="287">
        <v>41182</v>
      </c>
      <c r="H4" s="287">
        <v>41274</v>
      </c>
      <c r="I4" s="287">
        <v>41364</v>
      </c>
      <c r="J4" s="287">
        <v>41455</v>
      </c>
      <c r="K4" s="287">
        <v>41547</v>
      </c>
    </row>
    <row r="5" spans="1:13" ht="39">
      <c r="B5" s="288" t="s">
        <v>563</v>
      </c>
      <c r="C5" s="289">
        <v>0.16255615252789737</v>
      </c>
      <c r="D5" s="289">
        <v>0.1570379426476618</v>
      </c>
      <c r="E5" s="289">
        <v>0.15989968838745439</v>
      </c>
      <c r="F5" s="289">
        <v>0.15603736485574776</v>
      </c>
      <c r="G5" s="289">
        <v>0.15676278027045687</v>
      </c>
      <c r="H5" s="289">
        <v>0.15329659762335918</v>
      </c>
      <c r="I5" s="289">
        <v>0.1494245410846593</v>
      </c>
      <c r="J5" s="289">
        <v>0.14739835960676134</v>
      </c>
      <c r="K5" s="289">
        <v>0.1441516951118646</v>
      </c>
    </row>
    <row r="6" spans="1:13" ht="26.25">
      <c r="B6" s="288" t="s">
        <v>565</v>
      </c>
      <c r="C6" s="289">
        <v>0.16255615252789737</v>
      </c>
      <c r="D6" s="289">
        <v>0.1570379426476618</v>
      </c>
      <c r="E6" s="289">
        <v>0.15989968838745439</v>
      </c>
      <c r="F6" s="289">
        <v>0.15603736485574776</v>
      </c>
      <c r="G6" s="289">
        <v>0.15676278027045687</v>
      </c>
      <c r="H6" s="289">
        <v>0.14969943186340115</v>
      </c>
      <c r="I6" s="289">
        <v>0.14307231414174984</v>
      </c>
      <c r="J6" s="289">
        <v>0.13482835704862994</v>
      </c>
      <c r="K6" s="289">
        <v>0.12200751268114753</v>
      </c>
    </row>
    <row r="7" spans="1:13" ht="39">
      <c r="B7" s="288" t="s">
        <v>564</v>
      </c>
      <c r="C7" s="289">
        <v>0.11807373354666954</v>
      </c>
      <c r="D7" s="289">
        <v>0.11192717409493845</v>
      </c>
      <c r="E7" s="289">
        <v>0.12108796509116009</v>
      </c>
      <c r="F7" s="289">
        <v>0.11541920792506048</v>
      </c>
      <c r="G7" s="289">
        <v>0.11284198590837453</v>
      </c>
      <c r="H7" s="289">
        <v>0.10937580326127685</v>
      </c>
      <c r="I7" s="289">
        <v>0.10550374672257698</v>
      </c>
      <c r="J7" s="289">
        <v>0.10347756524467903</v>
      </c>
      <c r="K7" s="289">
        <v>0.10023090074978228</v>
      </c>
    </row>
    <row r="8" spans="1:13" ht="39">
      <c r="B8" s="288" t="s">
        <v>566</v>
      </c>
      <c r="C8" s="289">
        <v>0.11807373354666954</v>
      </c>
      <c r="D8" s="289">
        <v>0.11192717409493845</v>
      </c>
      <c r="E8" s="289">
        <v>0.12108796509116009</v>
      </c>
      <c r="F8" s="289">
        <v>0.11541920792506048</v>
      </c>
      <c r="G8" s="289">
        <v>0.11284198590837453</v>
      </c>
      <c r="H8" s="289">
        <v>0.10577863750131883</v>
      </c>
      <c r="I8" s="289">
        <v>9.9151519779667532E-2</v>
      </c>
      <c r="J8" s="289">
        <v>9.0907562686547649E-2</v>
      </c>
      <c r="K8" s="289">
        <v>7.8086718319065218E-2</v>
      </c>
    </row>
    <row r="9" spans="1:13">
      <c r="B9" s="627"/>
      <c r="C9" s="628"/>
      <c r="D9" s="628"/>
      <c r="E9" s="628"/>
      <c r="F9" s="628"/>
      <c r="G9" s="628"/>
      <c r="H9" s="628"/>
      <c r="I9" s="628"/>
      <c r="J9" s="628"/>
      <c r="K9" s="628"/>
    </row>
    <row r="11" spans="1:13">
      <c r="B11" s="284" t="s">
        <v>567</v>
      </c>
      <c r="K11" s="284" t="s">
        <v>568</v>
      </c>
    </row>
    <row r="25" spans="2:11">
      <c r="B25" s="290" t="s">
        <v>569</v>
      </c>
      <c r="K25" s="290" t="s">
        <v>569</v>
      </c>
    </row>
    <row r="26" spans="2:11">
      <c r="B26" s="290" t="s">
        <v>342</v>
      </c>
      <c r="K26" s="290" t="s">
        <v>342</v>
      </c>
    </row>
    <row r="28" spans="2:11">
      <c r="B28" s="703" t="s">
        <v>775</v>
      </c>
    </row>
  </sheetData>
  <hyperlinks>
    <hyperlink ref="B28" location="Contents!B95" display="to contents"/>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35"/>
  <sheetViews>
    <sheetView workbookViewId="0">
      <selection activeCell="M27" sqref="M27"/>
    </sheetView>
  </sheetViews>
  <sheetFormatPr defaultRowHeight="15"/>
  <cols>
    <col min="1" max="1" width="9.140625" style="34"/>
    <col min="2" max="2" width="19.7109375" style="34" customWidth="1"/>
    <col min="3" max="6" width="9.140625" style="34"/>
    <col min="7" max="7" width="12" style="34" customWidth="1"/>
    <col min="8" max="16384" width="9.140625" style="34"/>
  </cols>
  <sheetData>
    <row r="2" spans="1:10">
      <c r="A2" s="1" t="s">
        <v>340</v>
      </c>
      <c r="B2" s="2" t="s">
        <v>1139</v>
      </c>
    </row>
    <row r="3" spans="1:10">
      <c r="A3" s="1"/>
      <c r="B3" s="2"/>
    </row>
    <row r="4" spans="1:10">
      <c r="B4" s="4"/>
      <c r="C4" s="4">
        <v>2008</v>
      </c>
      <c r="D4" s="4">
        <v>2009</v>
      </c>
      <c r="E4" s="4">
        <v>2010</v>
      </c>
      <c r="F4" s="4">
        <v>2011</v>
      </c>
      <c r="G4" s="4"/>
      <c r="H4" s="5">
        <v>40422</v>
      </c>
      <c r="I4" s="5">
        <v>40787</v>
      </c>
      <c r="J4" s="5">
        <v>41153</v>
      </c>
    </row>
    <row r="5" spans="1:10">
      <c r="B5" s="894" t="s">
        <v>803</v>
      </c>
      <c r="C5" s="30">
        <v>3.4141885369893274</v>
      </c>
      <c r="D5" s="30">
        <v>-9.971519262311821</v>
      </c>
      <c r="E5" s="30">
        <v>10.123413313580819</v>
      </c>
      <c r="F5" s="30">
        <v>9.3304939605969377</v>
      </c>
      <c r="G5" s="30"/>
      <c r="H5" s="30">
        <v>8.8030882617128583</v>
      </c>
      <c r="I5" s="30">
        <v>11.10410088862359</v>
      </c>
      <c r="J5" s="30">
        <v>0.92624798948589926</v>
      </c>
    </row>
    <row r="6" spans="1:10">
      <c r="B6" s="894" t="s">
        <v>804</v>
      </c>
      <c r="C6" s="30">
        <v>-1.230967712245187</v>
      </c>
      <c r="D6" s="30">
        <v>-0.42170836967003833</v>
      </c>
      <c r="E6" s="30">
        <v>1.8428242663992764</v>
      </c>
      <c r="F6" s="30">
        <v>2.4871649903211002</v>
      </c>
      <c r="G6" s="30"/>
      <c r="H6" s="30">
        <v>1.9523853505688513</v>
      </c>
      <c r="I6" s="30">
        <v>2.3805044294546858</v>
      </c>
      <c r="J6" s="30">
        <v>2.0733377895637961</v>
      </c>
    </row>
    <row r="7" spans="1:10">
      <c r="B7" s="894" t="s">
        <v>986</v>
      </c>
      <c r="C7" s="30">
        <v>13.865588495536841</v>
      </c>
      <c r="D7" s="30">
        <v>-4.2514870198615915</v>
      </c>
      <c r="E7" s="30">
        <v>8.157287603427319</v>
      </c>
      <c r="F7" s="30">
        <v>12.56533700531938</v>
      </c>
      <c r="G7" s="30"/>
      <c r="H7" s="30">
        <v>5.026632728751439</v>
      </c>
      <c r="I7" s="30">
        <v>16.568602480453247</v>
      </c>
      <c r="J7" s="30">
        <v>-1.8639102642599201</v>
      </c>
    </row>
    <row r="8" spans="1:10">
      <c r="B8" s="894" t="s">
        <v>1041</v>
      </c>
      <c r="C8" s="30">
        <v>-3.309096418442464</v>
      </c>
      <c r="D8" s="30">
        <v>1.2550938589254343</v>
      </c>
      <c r="E8" s="30">
        <v>-0.90653854575225434</v>
      </c>
      <c r="F8" s="30">
        <v>0.79547183206662275</v>
      </c>
      <c r="G8" s="30"/>
      <c r="H8" s="30">
        <v>-0.47063132673990105</v>
      </c>
      <c r="I8" s="30">
        <v>1.0476484969750512</v>
      </c>
      <c r="J8" s="30">
        <v>3.9017882505328609</v>
      </c>
    </row>
    <row r="9" spans="1:10" ht="26.25">
      <c r="B9" s="894" t="s">
        <v>1004</v>
      </c>
      <c r="C9" s="30">
        <v>-1.2378067762483242</v>
      </c>
      <c r="D9" s="30">
        <v>-0.52181564184960894</v>
      </c>
      <c r="E9" s="30">
        <v>0.70651825174913685</v>
      </c>
      <c r="F9" s="30">
        <v>-0.25032572448907625</v>
      </c>
      <c r="G9" s="30"/>
      <c r="H9" s="30">
        <v>0.4811864514820553</v>
      </c>
      <c r="I9" s="30">
        <v>-0.1817623877192667</v>
      </c>
      <c r="J9" s="30">
        <v>-0.23414517616824354</v>
      </c>
    </row>
    <row r="10" spans="1:10">
      <c r="B10" s="894" t="s">
        <v>1042</v>
      </c>
      <c r="C10" s="30">
        <v>28.199845849475878</v>
      </c>
      <c r="D10" s="30">
        <v>0.7976051815901124</v>
      </c>
      <c r="E10" s="30">
        <v>2.7215583154938274</v>
      </c>
      <c r="F10" s="30">
        <v>0</v>
      </c>
      <c r="G10" s="30"/>
      <c r="H10" s="30">
        <v>0.4076714035142851</v>
      </c>
      <c r="I10" s="30">
        <v>2.0047712598594112</v>
      </c>
      <c r="J10" s="30">
        <v>9.803366139197017</v>
      </c>
    </row>
    <row r="13" spans="1:10">
      <c r="B13" s="2" t="s">
        <v>1139</v>
      </c>
    </row>
    <row r="31" spans="2:2">
      <c r="B31" s="12" t="s">
        <v>805</v>
      </c>
    </row>
    <row r="32" spans="2:2">
      <c r="B32" s="12" t="s">
        <v>806</v>
      </c>
    </row>
    <row r="33" spans="2:2">
      <c r="B33" s="269" t="s">
        <v>1023</v>
      </c>
    </row>
    <row r="35" spans="2:2">
      <c r="B35" s="703" t="s">
        <v>775</v>
      </c>
    </row>
  </sheetData>
  <hyperlinks>
    <hyperlink ref="B35" location="Contents!B10" display="to contents"/>
  </hyperlinks>
  <pageMargins left="0.7" right="0.7" top="0.75" bottom="0.75" header="0.3" footer="0.3"/>
  <pageSetup paperSize="9" orientation="portrait" r:id="rId1"/>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0"/>
  <dimension ref="A2:G13"/>
  <sheetViews>
    <sheetView workbookViewId="0">
      <selection activeCell="D22" sqref="D22"/>
    </sheetView>
  </sheetViews>
  <sheetFormatPr defaultRowHeight="15"/>
  <cols>
    <col min="1" max="2" width="9.140625" style="34"/>
    <col min="3" max="3" width="36.42578125" style="34" customWidth="1"/>
    <col min="4" max="4" width="11.42578125" style="34" customWidth="1"/>
    <col min="5" max="5" width="10.28515625" style="34" customWidth="1"/>
    <col min="6" max="16384" width="9.140625" style="34"/>
  </cols>
  <sheetData>
    <row r="2" spans="1:7">
      <c r="A2" s="1" t="s">
        <v>340</v>
      </c>
      <c r="B2" s="2" t="s">
        <v>309</v>
      </c>
      <c r="C2" s="812"/>
    </row>
    <row r="4" spans="1:7" ht="25.5">
      <c r="B4" s="46"/>
      <c r="C4" s="46"/>
      <c r="D4" s="511" t="s">
        <v>570</v>
      </c>
      <c r="E4" s="511" t="s">
        <v>571</v>
      </c>
      <c r="F4" s="511" t="s">
        <v>572</v>
      </c>
      <c r="G4" s="511" t="s">
        <v>573</v>
      </c>
    </row>
    <row r="5" spans="1:7">
      <c r="B5" s="982" t="s">
        <v>101</v>
      </c>
      <c r="C5" s="512" t="s">
        <v>574</v>
      </c>
      <c r="D5" s="513">
        <v>0</v>
      </c>
      <c r="E5" s="513">
        <v>0</v>
      </c>
      <c r="F5" s="513">
        <v>8.3000000000000007</v>
      </c>
      <c r="G5" s="513">
        <v>68.8</v>
      </c>
    </row>
    <row r="6" spans="1:7">
      <c r="B6" s="982"/>
      <c r="C6" s="512" t="s">
        <v>575</v>
      </c>
      <c r="D6" s="513">
        <v>466.3</v>
      </c>
      <c r="E6" s="513">
        <v>403</v>
      </c>
      <c r="F6" s="513">
        <v>324.3</v>
      </c>
      <c r="G6" s="513">
        <v>202</v>
      </c>
    </row>
    <row r="7" spans="1:7" ht="25.5">
      <c r="B7" s="982"/>
      <c r="C7" s="512" t="s">
        <v>576</v>
      </c>
      <c r="D7" s="513">
        <v>466.3</v>
      </c>
      <c r="E7" s="513">
        <v>403</v>
      </c>
      <c r="F7" s="513">
        <v>316</v>
      </c>
      <c r="G7" s="513">
        <v>133.19999999999999</v>
      </c>
    </row>
    <row r="8" spans="1:7">
      <c r="B8" s="982" t="s">
        <v>102</v>
      </c>
      <c r="C8" s="512" t="s">
        <v>574</v>
      </c>
      <c r="D8" s="513">
        <v>0</v>
      </c>
      <c r="E8" s="513">
        <v>0</v>
      </c>
      <c r="F8" s="513">
        <v>0</v>
      </c>
      <c r="G8" s="513">
        <v>16.7</v>
      </c>
    </row>
    <row r="9" spans="1:7">
      <c r="B9" s="982"/>
      <c r="C9" s="512" t="s">
        <v>575</v>
      </c>
      <c r="D9" s="513">
        <v>530.29999999999995</v>
      </c>
      <c r="E9" s="513">
        <v>467.1</v>
      </c>
      <c r="F9" s="513">
        <v>388.4</v>
      </c>
      <c r="G9" s="513">
        <v>266.10000000000002</v>
      </c>
    </row>
    <row r="10" spans="1:7" ht="25.5">
      <c r="B10" s="982"/>
      <c r="C10" s="512" t="s">
        <v>576</v>
      </c>
      <c r="D10" s="513">
        <v>30.3</v>
      </c>
      <c r="E10" s="513">
        <v>46.1</v>
      </c>
      <c r="F10" s="513">
        <v>388.4</v>
      </c>
      <c r="G10" s="513">
        <v>249.4</v>
      </c>
    </row>
    <row r="11" spans="1:7">
      <c r="B11" s="983" t="s">
        <v>342</v>
      </c>
      <c r="C11" s="983"/>
    </row>
    <row r="13" spans="1:7">
      <c r="B13" s="703" t="s">
        <v>775</v>
      </c>
    </row>
  </sheetData>
  <mergeCells count="3">
    <mergeCell ref="B5:B7"/>
    <mergeCell ref="B8:B10"/>
    <mergeCell ref="B11:C11"/>
  </mergeCells>
  <hyperlinks>
    <hyperlink ref="B13" location="Contents!B96" display="to contents"/>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1"/>
  <dimension ref="A2:J29"/>
  <sheetViews>
    <sheetView workbookViewId="0">
      <selection activeCell="K17" sqref="K17"/>
    </sheetView>
  </sheetViews>
  <sheetFormatPr defaultRowHeight="15"/>
  <cols>
    <col min="1" max="1" width="9.140625" style="810"/>
    <col min="2" max="2" width="42.85546875" style="810" customWidth="1"/>
    <col min="3" max="6" width="9.140625" style="810"/>
    <col min="7" max="7" width="8.140625" style="810" customWidth="1"/>
    <col min="8" max="8" width="10.7109375" style="810" customWidth="1"/>
    <col min="9" max="16384" width="9.140625" style="810"/>
  </cols>
  <sheetData>
    <row r="2" spans="1:10">
      <c r="A2" s="283" t="s">
        <v>340</v>
      </c>
      <c r="B2" s="284" t="s">
        <v>310</v>
      </c>
      <c r="J2" s="813"/>
    </row>
    <row r="3" spans="1:10">
      <c r="J3" s="813"/>
    </row>
    <row r="4" spans="1:10">
      <c r="B4" s="720" t="s">
        <v>371</v>
      </c>
      <c r="C4" s="671" t="s">
        <v>577</v>
      </c>
      <c r="D4" s="671" t="s">
        <v>578</v>
      </c>
      <c r="E4" s="671" t="s">
        <v>579</v>
      </c>
      <c r="J4" s="814"/>
    </row>
    <row r="5" spans="1:10" ht="18.75" customHeight="1">
      <c r="B5" s="291" t="s">
        <v>582</v>
      </c>
      <c r="C5" s="292">
        <v>0.33984164414045526</v>
      </c>
      <c r="D5" s="292">
        <v>0.28745704141023093</v>
      </c>
      <c r="E5" s="292">
        <v>0.22170611882072627</v>
      </c>
    </row>
    <row r="6" spans="1:10">
      <c r="B6" s="293" t="s">
        <v>580</v>
      </c>
      <c r="C6" s="294">
        <v>9.1999999999999998E-2</v>
      </c>
      <c r="D6" s="292">
        <v>3.3664606421846613E-2</v>
      </c>
      <c r="E6" s="292">
        <v>2.3389073969182998E-2</v>
      </c>
    </row>
    <row r="7" spans="1:10" ht="15" customHeight="1">
      <c r="B7" s="293" t="s">
        <v>581</v>
      </c>
      <c r="C7" s="291">
        <v>3</v>
      </c>
      <c r="D7" s="291">
        <v>3</v>
      </c>
      <c r="E7" s="291">
        <v>3</v>
      </c>
    </row>
    <row r="8" spans="1:10">
      <c r="C8" s="815"/>
      <c r="D8" s="815"/>
      <c r="E8" s="815"/>
    </row>
    <row r="9" spans="1:10">
      <c r="C9" s="815"/>
      <c r="D9" s="815"/>
      <c r="E9" s="815"/>
    </row>
    <row r="10" spans="1:10">
      <c r="B10" s="284" t="s">
        <v>310</v>
      </c>
    </row>
    <row r="11" spans="1:10">
      <c r="C11" s="816"/>
      <c r="D11" s="816"/>
      <c r="E11" s="817"/>
    </row>
    <row r="12" spans="1:10">
      <c r="C12" s="814"/>
      <c r="D12" s="818"/>
      <c r="E12" s="818"/>
    </row>
    <row r="16" spans="1:10" ht="15" customHeight="1"/>
    <row r="25" spans="2:2">
      <c r="B25" s="295" t="s">
        <v>778</v>
      </c>
    </row>
    <row r="26" spans="2:2">
      <c r="B26" s="296" t="s">
        <v>583</v>
      </c>
    </row>
    <row r="27" spans="2:2">
      <c r="B27" s="296" t="s">
        <v>342</v>
      </c>
    </row>
    <row r="29" spans="2:2">
      <c r="B29" s="703" t="s">
        <v>775</v>
      </c>
    </row>
  </sheetData>
  <hyperlinks>
    <hyperlink ref="B29" location="Contents!B97" display="to contents"/>
  </hyperlinks>
  <pageMargins left="0.7" right="0.7" top="0.75" bottom="0.75" header="0.3" footer="0.3"/>
  <pageSetup paperSize="9" orientation="portrait" r:id="rId1"/>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2"/>
  <dimension ref="A2:L28"/>
  <sheetViews>
    <sheetView workbookViewId="0">
      <selection activeCell="L17" sqref="L17"/>
    </sheetView>
  </sheetViews>
  <sheetFormatPr defaultRowHeight="15"/>
  <cols>
    <col min="1" max="1" width="9.140625" style="34"/>
    <col min="2" max="2" width="27.140625" style="34" customWidth="1"/>
    <col min="3" max="16384" width="9.140625" style="34"/>
  </cols>
  <sheetData>
    <row r="2" spans="1:12">
      <c r="A2" s="283" t="s">
        <v>340</v>
      </c>
      <c r="B2" s="984" t="s">
        <v>311</v>
      </c>
      <c r="C2" s="984"/>
      <c r="D2" s="984"/>
      <c r="E2" s="984"/>
      <c r="F2" s="984"/>
      <c r="G2" s="984"/>
      <c r="H2" s="984"/>
      <c r="I2" s="984"/>
      <c r="J2" s="984"/>
      <c r="K2" s="984"/>
      <c r="L2" s="984"/>
    </row>
    <row r="3" spans="1:12" ht="15.75" thickBot="1">
      <c r="B3" s="2"/>
    </row>
    <row r="4" spans="1:12" ht="15.75" thickBot="1">
      <c r="B4" s="516"/>
      <c r="C4" s="517">
        <v>1</v>
      </c>
      <c r="D4" s="517">
        <v>2</v>
      </c>
      <c r="E4" s="517">
        <v>3</v>
      </c>
      <c r="F4" s="517">
        <v>4</v>
      </c>
      <c r="G4" s="518">
        <v>5</v>
      </c>
      <c r="H4" s="509">
        <v>6</v>
      </c>
    </row>
    <row r="5" spans="1:12">
      <c r="B5" s="519" t="s">
        <v>111</v>
      </c>
      <c r="C5" s="520">
        <v>0.4708</v>
      </c>
      <c r="D5" s="520">
        <v>-6.5100000000000005E-2</v>
      </c>
      <c r="E5" s="520">
        <v>-0.2384</v>
      </c>
      <c r="F5" s="520">
        <v>-0.29730000000000001</v>
      </c>
      <c r="G5" s="521">
        <v>-0.92920000000000003</v>
      </c>
      <c r="H5" s="522">
        <v>5.9104000000000001</v>
      </c>
    </row>
    <row r="6" spans="1:12" ht="15.75" thickBot="1">
      <c r="B6" s="523" t="s">
        <v>103</v>
      </c>
      <c r="C6" s="524">
        <v>0.21</v>
      </c>
      <c r="D6" s="524">
        <v>0.81469999999999998</v>
      </c>
      <c r="E6" s="524">
        <v>0.50509999999999999</v>
      </c>
      <c r="F6" s="524">
        <v>0.36480000000000001</v>
      </c>
      <c r="G6" s="859">
        <v>6.2600000000000003E-2</v>
      </c>
      <c r="H6" s="525">
        <v>1.21E-2</v>
      </c>
    </row>
    <row r="7" spans="1:12" ht="15.75" thickTop="1">
      <c r="B7" s="526" t="s">
        <v>112</v>
      </c>
      <c r="C7" s="514"/>
      <c r="D7" s="520">
        <v>4.9743000000000004</v>
      </c>
      <c r="E7" s="520">
        <v>2.2378999999999998</v>
      </c>
      <c r="F7" s="520">
        <v>4.8982000000000001</v>
      </c>
      <c r="G7" s="521">
        <v>1.3358000000000001</v>
      </c>
      <c r="H7" s="522">
        <v>1.8891</v>
      </c>
    </row>
    <row r="8" spans="1:12">
      <c r="B8" s="527" t="s">
        <v>103</v>
      </c>
      <c r="C8" s="514"/>
      <c r="D8" s="520"/>
      <c r="E8" s="520">
        <v>0</v>
      </c>
      <c r="F8" s="520">
        <v>0</v>
      </c>
      <c r="G8" s="521">
        <v>0.01</v>
      </c>
      <c r="H8" s="522">
        <v>0</v>
      </c>
    </row>
    <row r="9" spans="1:12" ht="15.75" thickBot="1">
      <c r="B9" s="528"/>
      <c r="C9" s="858"/>
      <c r="D9" s="524" t="s">
        <v>104</v>
      </c>
      <c r="E9" s="524" t="s">
        <v>105</v>
      </c>
      <c r="F9" s="524" t="s">
        <v>106</v>
      </c>
      <c r="G9" s="859" t="s">
        <v>106</v>
      </c>
      <c r="H9" s="525" t="s">
        <v>106</v>
      </c>
    </row>
    <row r="10" spans="1:12" ht="15.75" thickTop="1">
      <c r="B10" s="526" t="s">
        <v>113</v>
      </c>
      <c r="C10" s="514"/>
      <c r="D10" s="514"/>
      <c r="E10" s="514"/>
      <c r="F10" s="514"/>
      <c r="G10" s="521">
        <v>4.0782999999999996</v>
      </c>
      <c r="H10" s="522">
        <v>-11.909599999999999</v>
      </c>
    </row>
    <row r="11" spans="1:12" ht="15.75" thickBot="1">
      <c r="B11" s="523" t="s">
        <v>103</v>
      </c>
      <c r="C11" s="858"/>
      <c r="D11" s="858"/>
      <c r="E11" s="858"/>
      <c r="F11" s="858"/>
      <c r="G11" s="859">
        <v>0</v>
      </c>
      <c r="H11" s="525">
        <v>0</v>
      </c>
    </row>
    <row r="12" spans="1:12" ht="15.75" thickTop="1">
      <c r="B12" s="526" t="s">
        <v>107</v>
      </c>
      <c r="C12" s="514"/>
      <c r="D12" s="514"/>
      <c r="E12" s="514"/>
      <c r="F12" s="514"/>
      <c r="G12" s="521">
        <v>-0.26790000000000003</v>
      </c>
      <c r="H12" s="522" t="s">
        <v>4</v>
      </c>
    </row>
    <row r="13" spans="1:12" ht="15.75" thickBot="1">
      <c r="B13" s="523" t="s">
        <v>103</v>
      </c>
      <c r="C13" s="858"/>
      <c r="D13" s="858"/>
      <c r="E13" s="858"/>
      <c r="F13" s="858"/>
      <c r="G13" s="859">
        <v>0.18429999999999999</v>
      </c>
      <c r="H13" s="525"/>
    </row>
    <row r="14" spans="1:12" ht="15.75" thickTop="1">
      <c r="B14" s="519" t="s">
        <v>114</v>
      </c>
      <c r="C14" s="985"/>
      <c r="D14" s="985"/>
      <c r="E14" s="985"/>
      <c r="F14" s="985"/>
      <c r="G14" s="987" t="s">
        <v>4</v>
      </c>
      <c r="H14" s="522">
        <v>3.6286999999999998</v>
      </c>
    </row>
    <row r="15" spans="1:12" ht="15.75" thickBot="1">
      <c r="B15" s="523" t="s">
        <v>103</v>
      </c>
      <c r="C15" s="986"/>
      <c r="D15" s="986"/>
      <c r="E15" s="986"/>
      <c r="F15" s="986"/>
      <c r="G15" s="988"/>
      <c r="H15" s="525">
        <v>7.1499999999999994E-2</v>
      </c>
    </row>
    <row r="16" spans="1:12" ht="15.75" thickTop="1">
      <c r="B16" s="526" t="s">
        <v>108</v>
      </c>
      <c r="C16" s="514"/>
      <c r="D16" s="514"/>
      <c r="E16" s="514"/>
      <c r="F16" s="514"/>
      <c r="G16" s="521">
        <v>-0.4284</v>
      </c>
      <c r="H16" s="522">
        <v>-0.3387</v>
      </c>
    </row>
    <row r="17" spans="2:8" ht="15.75" thickBot="1">
      <c r="B17" s="523" t="s">
        <v>103</v>
      </c>
      <c r="C17" s="858"/>
      <c r="D17" s="858"/>
      <c r="E17" s="858"/>
      <c r="F17" s="858"/>
      <c r="G17" s="859">
        <v>2.8899999999999999E-2</v>
      </c>
      <c r="H17" s="525">
        <v>0.54010000000000002</v>
      </c>
    </row>
    <row r="18" spans="2:8" ht="15.75" thickTop="1">
      <c r="B18" s="526" t="s">
        <v>109</v>
      </c>
      <c r="C18" s="514"/>
      <c r="D18" s="514"/>
      <c r="E18" s="514"/>
      <c r="F18" s="514"/>
      <c r="G18" s="521">
        <v>6.7900000000000002E-2</v>
      </c>
      <c r="H18" s="522">
        <v>0.11210000000000001</v>
      </c>
    </row>
    <row r="19" spans="2:8" ht="15.75" thickBot="1">
      <c r="B19" s="523" t="s">
        <v>103</v>
      </c>
      <c r="C19" s="858"/>
      <c r="D19" s="858"/>
      <c r="E19" s="858"/>
      <c r="F19" s="858"/>
      <c r="G19" s="859">
        <v>0</v>
      </c>
      <c r="H19" s="525">
        <v>0</v>
      </c>
    </row>
    <row r="20" spans="2:8" ht="15.75" thickTop="1">
      <c r="B20" s="526" t="s">
        <v>110</v>
      </c>
      <c r="C20" s="514"/>
      <c r="D20" s="514"/>
      <c r="E20" s="514"/>
      <c r="F20" s="514"/>
      <c r="G20" s="521">
        <v>-5.0299999999999997E-2</v>
      </c>
      <c r="H20" s="522">
        <v>-0.30499999999999999</v>
      </c>
    </row>
    <row r="21" spans="2:8" ht="15.75" thickBot="1">
      <c r="B21" s="523" t="s">
        <v>103</v>
      </c>
      <c r="C21" s="858"/>
      <c r="D21" s="858"/>
      <c r="E21" s="858"/>
      <c r="F21" s="858"/>
      <c r="G21" s="859">
        <v>0.26569999999999999</v>
      </c>
      <c r="H21" s="525">
        <v>2.35E-2</v>
      </c>
    </row>
    <row r="22" spans="2:8" ht="15.75" thickTop="1">
      <c r="B22" s="526" t="s">
        <v>115</v>
      </c>
      <c r="C22" s="514"/>
      <c r="D22" s="514"/>
      <c r="E22" s="514"/>
      <c r="F22" s="514"/>
      <c r="G22" s="521">
        <v>0.49490000000000001</v>
      </c>
      <c r="H22" s="522">
        <v>1.5449999999999999</v>
      </c>
    </row>
    <row r="23" spans="2:8" ht="15.75" thickBot="1">
      <c r="B23" s="523" t="s">
        <v>103</v>
      </c>
      <c r="C23" s="858"/>
      <c r="D23" s="858"/>
      <c r="E23" s="858"/>
      <c r="F23" s="858"/>
      <c r="G23" s="859">
        <v>2.9999999999999997E-4</v>
      </c>
      <c r="H23" s="525">
        <v>0</v>
      </c>
    </row>
    <row r="24" spans="2:8" ht="15.75" thickTop="1">
      <c r="B24" s="526" t="s">
        <v>116</v>
      </c>
      <c r="C24" s="514"/>
      <c r="D24" s="514"/>
      <c r="E24" s="514"/>
      <c r="F24" s="514"/>
      <c r="G24" s="521">
        <v>-0.15160000000000001</v>
      </c>
      <c r="H24" s="522">
        <v>9.8299999999999998E-2</v>
      </c>
    </row>
    <row r="25" spans="2:8" ht="15.75" thickBot="1">
      <c r="B25" s="529" t="s">
        <v>103</v>
      </c>
      <c r="C25" s="515"/>
      <c r="D25" s="515"/>
      <c r="E25" s="515"/>
      <c r="F25" s="515"/>
      <c r="G25" s="530">
        <v>2.0199999999999999E-2</v>
      </c>
      <c r="H25" s="531">
        <v>0.69869999999999999</v>
      </c>
    </row>
    <row r="26" spans="2:8">
      <c r="B26" s="296" t="s">
        <v>342</v>
      </c>
    </row>
    <row r="28" spans="2:8">
      <c r="B28" s="703" t="s">
        <v>775</v>
      </c>
    </row>
  </sheetData>
  <mergeCells count="6">
    <mergeCell ref="B2:L2"/>
    <mergeCell ref="C14:C15"/>
    <mergeCell ref="D14:D15"/>
    <mergeCell ref="E14:E15"/>
    <mergeCell ref="F14:F15"/>
    <mergeCell ref="G14:G15"/>
  </mergeCells>
  <hyperlinks>
    <hyperlink ref="B28" location="Contents!B98" display="to contents"/>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3"/>
  <dimension ref="A2:K9"/>
  <sheetViews>
    <sheetView workbookViewId="0">
      <selection activeCell="E14" sqref="E14"/>
    </sheetView>
  </sheetViews>
  <sheetFormatPr defaultColWidth="11" defaultRowHeight="12.75"/>
  <cols>
    <col min="1" max="3" width="11" style="3"/>
    <col min="4" max="4" width="13.28515625" style="3" customWidth="1"/>
    <col min="5" max="8" width="11" style="3"/>
    <col min="9" max="9" width="14" style="3" customWidth="1"/>
    <col min="10" max="10" width="12.28515625" style="3" customWidth="1"/>
    <col min="11" max="16384" width="11" style="3"/>
  </cols>
  <sheetData>
    <row r="2" spans="1:11">
      <c r="A2" s="283" t="s">
        <v>340</v>
      </c>
      <c r="B2" s="2" t="s">
        <v>312</v>
      </c>
    </row>
    <row r="3" spans="1:11" ht="13.5" thickBot="1"/>
    <row r="4" spans="1:11" ht="41.25" customHeight="1" thickBot="1">
      <c r="B4" s="989" t="s">
        <v>584</v>
      </c>
      <c r="C4" s="993" t="s">
        <v>585</v>
      </c>
      <c r="D4" s="994"/>
      <c r="E4" s="989" t="s">
        <v>585</v>
      </c>
      <c r="F4" s="989" t="s">
        <v>1169</v>
      </c>
      <c r="G4" s="991" t="s">
        <v>588</v>
      </c>
      <c r="H4" s="989" t="s">
        <v>589</v>
      </c>
      <c r="I4" s="991" t="s">
        <v>590</v>
      </c>
      <c r="J4" s="989" t="s">
        <v>1134</v>
      </c>
      <c r="K4" s="989" t="s">
        <v>592</v>
      </c>
    </row>
    <row r="5" spans="1:11" ht="26.25" thickBot="1">
      <c r="B5" s="990"/>
      <c r="C5" s="721" t="s">
        <v>586</v>
      </c>
      <c r="D5" s="721" t="s">
        <v>587</v>
      </c>
      <c r="E5" s="990"/>
      <c r="F5" s="990"/>
      <c r="G5" s="992"/>
      <c r="H5" s="990"/>
      <c r="I5" s="992"/>
      <c r="J5" s="990"/>
      <c r="K5" s="990"/>
    </row>
    <row r="6" spans="1:11" ht="39" thickBot="1">
      <c r="B6" s="722" t="s">
        <v>593</v>
      </c>
      <c r="C6" s="721">
        <v>7</v>
      </c>
      <c r="D6" s="721">
        <v>2</v>
      </c>
      <c r="E6" s="723">
        <v>9</v>
      </c>
      <c r="F6" s="723">
        <v>3</v>
      </c>
      <c r="G6" s="724">
        <v>12</v>
      </c>
      <c r="H6" s="723">
        <v>3</v>
      </c>
      <c r="I6" s="724">
        <v>15</v>
      </c>
      <c r="J6" s="723" t="s">
        <v>117</v>
      </c>
      <c r="K6" s="723">
        <v>1</v>
      </c>
    </row>
    <row r="7" spans="1:11">
      <c r="B7" s="725" t="s">
        <v>342</v>
      </c>
    </row>
    <row r="9" spans="1:11">
      <c r="B9" s="703" t="s">
        <v>775</v>
      </c>
    </row>
  </sheetData>
  <mergeCells count="9">
    <mergeCell ref="B4:B5"/>
    <mergeCell ref="K4:K5"/>
    <mergeCell ref="I4:I5"/>
    <mergeCell ref="J4:J5"/>
    <mergeCell ref="C4:D4"/>
    <mergeCell ref="E4:E5"/>
    <mergeCell ref="F4:F5"/>
    <mergeCell ref="G4:G5"/>
    <mergeCell ref="H4:H5"/>
  </mergeCells>
  <hyperlinks>
    <hyperlink ref="B9" location="Contents!B99" display="to contents"/>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4"/>
  <dimension ref="A2:E14"/>
  <sheetViews>
    <sheetView workbookViewId="0">
      <selection activeCell="H15" sqref="H15"/>
    </sheetView>
  </sheetViews>
  <sheetFormatPr defaultRowHeight="12.75"/>
  <cols>
    <col min="1" max="1" width="9.140625" style="3"/>
    <col min="2" max="2" width="27.42578125" style="3" customWidth="1"/>
    <col min="3" max="3" width="12" style="3" customWidth="1"/>
    <col min="4" max="16384" width="9.140625" style="3"/>
  </cols>
  <sheetData>
    <row r="2" spans="1:5">
      <c r="A2" s="283" t="s">
        <v>340</v>
      </c>
      <c r="B2" s="508" t="s">
        <v>286</v>
      </c>
      <c r="C2" s="508"/>
      <c r="D2" s="508"/>
      <c r="E2" s="508"/>
    </row>
    <row r="3" spans="1:5" ht="13.5" thickBot="1">
      <c r="B3" s="532"/>
      <c r="C3" s="502"/>
      <c r="D3" s="532"/>
      <c r="E3" s="532"/>
    </row>
    <row r="4" spans="1:5">
      <c r="B4" s="989" t="s">
        <v>594</v>
      </c>
      <c r="C4" s="726" t="s">
        <v>118</v>
      </c>
      <c r="D4" s="997" t="s">
        <v>119</v>
      </c>
      <c r="E4" s="997" t="s">
        <v>120</v>
      </c>
    </row>
    <row r="5" spans="1:5" ht="26.25" thickBot="1">
      <c r="B5" s="990"/>
      <c r="C5" s="727" t="s">
        <v>595</v>
      </c>
      <c r="D5" s="998"/>
      <c r="E5" s="998"/>
    </row>
    <row r="6" spans="1:5">
      <c r="B6" s="728" t="s">
        <v>596</v>
      </c>
      <c r="C6" s="999" t="s">
        <v>124</v>
      </c>
      <c r="D6" s="1001" t="s">
        <v>125</v>
      </c>
      <c r="E6" s="1001" t="s">
        <v>126</v>
      </c>
    </row>
    <row r="7" spans="1:5" ht="26.25" thickBot="1">
      <c r="B7" s="729" t="s">
        <v>597</v>
      </c>
      <c r="C7" s="1000"/>
      <c r="D7" s="1002"/>
      <c r="E7" s="1002"/>
    </row>
    <row r="8" spans="1:5" ht="13.5" thickBot="1">
      <c r="B8" s="729" t="s">
        <v>598</v>
      </c>
      <c r="C8" s="731" t="s">
        <v>127</v>
      </c>
      <c r="D8" s="730" t="s">
        <v>125</v>
      </c>
      <c r="E8" s="730" t="s">
        <v>128</v>
      </c>
    </row>
    <row r="9" spans="1:5" ht="26.25" thickBot="1">
      <c r="B9" s="729" t="s">
        <v>599</v>
      </c>
      <c r="C9" s="731" t="s">
        <v>129</v>
      </c>
      <c r="D9" s="730" t="s">
        <v>125</v>
      </c>
      <c r="E9" s="730" t="s">
        <v>130</v>
      </c>
    </row>
    <row r="10" spans="1:5" ht="13.5" thickBot="1">
      <c r="B10" s="729" t="s">
        <v>600</v>
      </c>
      <c r="C10" s="731" t="s">
        <v>131</v>
      </c>
      <c r="D10" s="730" t="s">
        <v>125</v>
      </c>
      <c r="E10" s="730" t="s">
        <v>126</v>
      </c>
    </row>
    <row r="11" spans="1:5" ht="24" customHeight="1">
      <c r="B11" s="995" t="s">
        <v>601</v>
      </c>
      <c r="C11" s="995"/>
      <c r="D11" s="995"/>
      <c r="E11" s="995"/>
    </row>
    <row r="12" spans="1:5">
      <c r="B12" s="996" t="s">
        <v>342</v>
      </c>
      <c r="C12" s="996"/>
      <c r="D12" s="996"/>
      <c r="E12" s="996"/>
    </row>
    <row r="14" spans="1:5">
      <c r="B14" s="703" t="s">
        <v>775</v>
      </c>
    </row>
  </sheetData>
  <mergeCells count="8">
    <mergeCell ref="B11:E11"/>
    <mergeCell ref="B12:E12"/>
    <mergeCell ref="B4:B5"/>
    <mergeCell ref="D4:D5"/>
    <mergeCell ref="E4:E5"/>
    <mergeCell ref="C6:C7"/>
    <mergeCell ref="D6:D7"/>
    <mergeCell ref="E6:E7"/>
  </mergeCells>
  <hyperlinks>
    <hyperlink ref="B14" location="Contents!B100" display="to contents"/>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5"/>
  <dimension ref="A2:F11"/>
  <sheetViews>
    <sheetView workbookViewId="0">
      <selection activeCell="I13" sqref="I13"/>
    </sheetView>
  </sheetViews>
  <sheetFormatPr defaultRowHeight="15"/>
  <cols>
    <col min="1" max="1" width="9.140625" style="34"/>
    <col min="2" max="2" width="18.28515625" style="34" customWidth="1"/>
    <col min="3" max="3" width="9.140625" style="34"/>
    <col min="4" max="4" width="11.7109375" style="34" customWidth="1"/>
    <col min="5" max="16384" width="9.140625" style="34"/>
  </cols>
  <sheetData>
    <row r="2" spans="1:6">
      <c r="A2" s="283" t="s">
        <v>340</v>
      </c>
      <c r="B2" s="533" t="s">
        <v>287</v>
      </c>
    </row>
    <row r="4" spans="1:6" ht="38.25">
      <c r="B4" s="511"/>
      <c r="C4" s="511" t="s">
        <v>602</v>
      </c>
      <c r="D4" s="511" t="s">
        <v>603</v>
      </c>
      <c r="E4" s="511" t="s">
        <v>604</v>
      </c>
    </row>
    <row r="5" spans="1:6">
      <c r="B5" s="417" t="s">
        <v>605</v>
      </c>
      <c r="C5" s="534">
        <v>0.1055</v>
      </c>
      <c r="D5" s="534">
        <v>5.9499999999999997E-2</v>
      </c>
      <c r="E5" s="844">
        <v>-3.3500000000000002E-2</v>
      </c>
    </row>
    <row r="6" spans="1:6">
      <c r="B6" s="417" t="s">
        <v>606</v>
      </c>
      <c r="C6" s="534">
        <v>0.13819999999999999</v>
      </c>
      <c r="D6" s="534">
        <v>8.8700000000000001E-2</v>
      </c>
      <c r="E6" s="534">
        <v>-4.9599999999999998E-2</v>
      </c>
    </row>
    <row r="7" spans="1:6">
      <c r="B7" s="417" t="s">
        <v>607</v>
      </c>
      <c r="C7" s="534">
        <v>8.8999999999999996E-2</v>
      </c>
      <c r="D7" s="534">
        <v>4.9500000000000002E-2</v>
      </c>
      <c r="E7" s="534">
        <v>-4.1000000000000002E-2</v>
      </c>
    </row>
    <row r="8" spans="1:6" ht="25.5">
      <c r="B8" s="417" t="s">
        <v>608</v>
      </c>
      <c r="C8" s="534">
        <v>9.2799999999999994E-2</v>
      </c>
      <c r="D8" s="534">
        <v>2.98E-2</v>
      </c>
      <c r="E8" s="534">
        <v>-6.3E-2</v>
      </c>
    </row>
    <row r="9" spans="1:6">
      <c r="B9" s="421" t="s">
        <v>342</v>
      </c>
    </row>
    <row r="10" spans="1:6">
      <c r="C10" s="732"/>
      <c r="D10" s="732"/>
      <c r="E10" s="732"/>
      <c r="F10" s="732"/>
    </row>
    <row r="11" spans="1:6">
      <c r="B11" s="703" t="s">
        <v>775</v>
      </c>
      <c r="C11" s="421"/>
      <c r="D11" s="421"/>
      <c r="E11" s="421"/>
    </row>
  </sheetData>
  <hyperlinks>
    <hyperlink ref="B11" location="Contents!B101" display="to contents"/>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6"/>
  <dimension ref="A2:H38"/>
  <sheetViews>
    <sheetView workbookViewId="0">
      <selection activeCell="M10" sqref="M10"/>
    </sheetView>
  </sheetViews>
  <sheetFormatPr defaultRowHeight="15"/>
  <cols>
    <col min="1" max="1" width="12.42578125" style="810" customWidth="1"/>
    <col min="2" max="2" width="13.85546875" style="810" customWidth="1"/>
    <col min="3" max="3" width="11.28515625" style="810" customWidth="1"/>
    <col min="4" max="4" width="11.140625" style="810" customWidth="1"/>
    <col min="5" max="5" width="12.42578125" style="810" customWidth="1"/>
    <col min="6" max="6" width="10.28515625" style="810" customWidth="1"/>
    <col min="7" max="7" width="10.5703125" style="810" customWidth="1"/>
    <col min="8" max="16384" width="9.140625" style="810"/>
  </cols>
  <sheetData>
    <row r="2" spans="1:8">
      <c r="A2" s="283" t="s">
        <v>340</v>
      </c>
      <c r="B2" s="284" t="s">
        <v>284</v>
      </c>
    </row>
    <row r="4" spans="1:8" ht="64.5" customHeight="1">
      <c r="B4" s="673" t="s">
        <v>609</v>
      </c>
      <c r="C4" s="674" t="s">
        <v>620</v>
      </c>
      <c r="D4" s="674" t="s">
        <v>589</v>
      </c>
      <c r="E4" s="674" t="s">
        <v>621</v>
      </c>
      <c r="F4" s="672" t="s">
        <v>591</v>
      </c>
      <c r="G4" s="672" t="s">
        <v>622</v>
      </c>
      <c r="H4" s="674" t="s">
        <v>610</v>
      </c>
    </row>
    <row r="5" spans="1:8" ht="25.5">
      <c r="B5" s="299" t="s">
        <v>611</v>
      </c>
      <c r="C5" s="300">
        <v>4.4999999999999998E-2</v>
      </c>
      <c r="D5" s="300">
        <v>2.5000000000000001E-2</v>
      </c>
      <c r="E5" s="301">
        <v>7.0000000000000007E-2</v>
      </c>
      <c r="F5" s="302">
        <v>2.5000000000000001E-2</v>
      </c>
      <c r="G5" s="300">
        <v>2.5000000000000001E-2</v>
      </c>
      <c r="H5" s="298" t="s">
        <v>39</v>
      </c>
    </row>
    <row r="6" spans="1:8" ht="25.5">
      <c r="B6" s="299" t="s">
        <v>612</v>
      </c>
      <c r="C6" s="301">
        <v>7.0000000000000007E-2</v>
      </c>
      <c r="D6" s="301">
        <v>0.03</v>
      </c>
      <c r="E6" s="301">
        <v>0.1</v>
      </c>
      <c r="F6" s="302">
        <v>0.03</v>
      </c>
      <c r="G6" s="301">
        <v>0.01</v>
      </c>
      <c r="H6" s="298" t="s">
        <v>39</v>
      </c>
    </row>
    <row r="7" spans="1:8" ht="25.5">
      <c r="B7" s="303" t="s">
        <v>613</v>
      </c>
      <c r="C7" s="304">
        <v>4.4999999999999998E-2</v>
      </c>
      <c r="D7" s="304">
        <v>2.5000000000000001E-2</v>
      </c>
      <c r="E7" s="305">
        <v>7.0000000000000007E-2</v>
      </c>
      <c r="F7" s="306">
        <v>0.03</v>
      </c>
      <c r="G7" s="305">
        <v>0.03</v>
      </c>
      <c r="H7" s="307" t="s">
        <v>40</v>
      </c>
    </row>
    <row r="8" spans="1:8" ht="30" customHeight="1">
      <c r="B8" s="297" t="s">
        <v>623</v>
      </c>
      <c r="C8" s="300">
        <v>9.5000000000000001E-2</v>
      </c>
      <c r="D8" s="304">
        <v>2.5000000000000001E-2</v>
      </c>
      <c r="E8" s="305">
        <v>0.12</v>
      </c>
      <c r="F8" s="306">
        <v>2.5000000000000001E-2</v>
      </c>
      <c r="G8" s="308"/>
      <c r="H8" s="307" t="s">
        <v>40</v>
      </c>
    </row>
    <row r="9" spans="1:8" ht="40.5" customHeight="1">
      <c r="B9" s="297" t="s">
        <v>614</v>
      </c>
      <c r="C9" s="309">
        <v>6.7000000000000004E-2</v>
      </c>
      <c r="D9" s="300">
        <v>2.5000000000000001E-2</v>
      </c>
      <c r="E9" s="300">
        <v>9.1999999999999998E-2</v>
      </c>
      <c r="F9" s="306">
        <v>2.5000000000000001E-2</v>
      </c>
      <c r="G9" s="298"/>
      <c r="H9" s="297" t="s">
        <v>41</v>
      </c>
    </row>
    <row r="10" spans="1:8" ht="46.5" customHeight="1">
      <c r="B10" s="297" t="s">
        <v>615</v>
      </c>
      <c r="C10" s="309">
        <v>4.4999999999999998E-2</v>
      </c>
      <c r="D10" s="300">
        <v>8.5000000000000006E-2</v>
      </c>
      <c r="E10" s="301">
        <v>0.13</v>
      </c>
      <c r="F10" s="306">
        <v>2.5000000000000001E-2</v>
      </c>
      <c r="G10" s="301">
        <v>0.06</v>
      </c>
      <c r="H10" s="297" t="s">
        <v>41</v>
      </c>
    </row>
    <row r="11" spans="1:8" ht="25.5">
      <c r="B11" s="299" t="s">
        <v>616</v>
      </c>
      <c r="C11" s="300">
        <v>5.5E-2</v>
      </c>
      <c r="D11" s="300">
        <v>2.5000000000000001E-2</v>
      </c>
      <c r="E11" s="301">
        <v>0.08</v>
      </c>
      <c r="F11" s="306">
        <v>2.5000000000000001E-2</v>
      </c>
      <c r="G11" s="310"/>
      <c r="H11" s="298" t="s">
        <v>41</v>
      </c>
    </row>
    <row r="12" spans="1:8" ht="25.5">
      <c r="B12" s="299" t="s">
        <v>617</v>
      </c>
      <c r="C12" s="301">
        <v>0.05</v>
      </c>
      <c r="D12" s="300">
        <v>2.5000000000000001E-2</v>
      </c>
      <c r="E12" s="300">
        <v>7.4999999999999997E-2</v>
      </c>
      <c r="F12" s="306">
        <v>2.5000000000000001E-2</v>
      </c>
      <c r="G12" s="301">
        <v>0.01</v>
      </c>
      <c r="H12" s="298" t="s">
        <v>39</v>
      </c>
    </row>
    <row r="13" spans="1:8" ht="25.5">
      <c r="B13" s="299" t="s">
        <v>618</v>
      </c>
      <c r="C13" s="301">
        <v>0.06</v>
      </c>
      <c r="D13" s="300">
        <v>2.5000000000000001E-2</v>
      </c>
      <c r="E13" s="300">
        <v>8.5000000000000006E-2</v>
      </c>
      <c r="F13" s="306">
        <v>2.5000000000000001E-2</v>
      </c>
      <c r="G13" s="310"/>
      <c r="H13" s="298" t="s">
        <v>42</v>
      </c>
    </row>
    <row r="14" spans="1:8" ht="25.5">
      <c r="B14" s="299" t="s">
        <v>619</v>
      </c>
      <c r="C14" s="300">
        <v>6.5000000000000002E-2</v>
      </c>
      <c r="D14" s="300">
        <v>2.5000000000000001E-2</v>
      </c>
      <c r="E14" s="301">
        <v>0.09</v>
      </c>
      <c r="F14" s="302">
        <v>2.5000000000000001E-2</v>
      </c>
      <c r="G14" s="310"/>
      <c r="H14" s="298" t="s">
        <v>43</v>
      </c>
    </row>
    <row r="15" spans="1:8">
      <c r="B15" s="12"/>
    </row>
    <row r="16" spans="1:8" ht="15" customHeight="1"/>
    <row r="17" spans="2:2">
      <c r="B17" s="284" t="s">
        <v>284</v>
      </c>
    </row>
    <row r="33" spans="2:3">
      <c r="B33" s="311" t="s">
        <v>772</v>
      </c>
      <c r="C33" s="312"/>
    </row>
    <row r="34" spans="2:3">
      <c r="B34" s="312" t="s">
        <v>624</v>
      </c>
    </row>
    <row r="35" spans="2:3">
      <c r="B35" s="312" t="s">
        <v>625</v>
      </c>
    </row>
    <row r="36" spans="2:3">
      <c r="B36" s="296" t="s">
        <v>342</v>
      </c>
    </row>
    <row r="38" spans="2:3">
      <c r="B38" s="703" t="s">
        <v>775</v>
      </c>
    </row>
  </sheetData>
  <hyperlinks>
    <hyperlink ref="B38" location="Contents!B102" display="to contents"/>
  </hyperlinks>
  <pageMargins left="0.7" right="0.7" top="0.75" bottom="0.75" header="0.3" footer="0.3"/>
  <pageSetup paperSize="9" orientation="portrait" r:id="rId1"/>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7"/>
  <dimension ref="A2:I11"/>
  <sheetViews>
    <sheetView workbookViewId="0">
      <selection activeCell="K23" sqref="K23"/>
    </sheetView>
  </sheetViews>
  <sheetFormatPr defaultRowHeight="15"/>
  <cols>
    <col min="1" max="1" width="9.140625" style="34"/>
    <col min="2" max="2" width="12.28515625" style="34" customWidth="1"/>
    <col min="3" max="3" width="14.28515625" style="34" customWidth="1"/>
    <col min="4" max="4" width="15.7109375" style="34" customWidth="1"/>
    <col min="5" max="5" width="15.140625" style="34" customWidth="1"/>
    <col min="6" max="16384" width="9.140625" style="34"/>
  </cols>
  <sheetData>
    <row r="2" spans="1:9">
      <c r="A2" s="283" t="s">
        <v>340</v>
      </c>
      <c r="B2" s="1004" t="s">
        <v>313</v>
      </c>
      <c r="C2" s="1004"/>
      <c r="D2" s="1004"/>
      <c r="E2" s="1004"/>
      <c r="F2" s="1004"/>
      <c r="G2" s="1004"/>
      <c r="H2" s="1004"/>
      <c r="I2" s="1004"/>
    </row>
    <row r="4" spans="1:9" ht="38.25">
      <c r="B4" s="845" t="s">
        <v>626</v>
      </c>
      <c r="C4" s="845" t="s">
        <v>627</v>
      </c>
      <c r="D4" s="845" t="s">
        <v>628</v>
      </c>
      <c r="E4" s="845" t="s">
        <v>629</v>
      </c>
    </row>
    <row r="5" spans="1:9">
      <c r="B5" s="535">
        <v>1600</v>
      </c>
      <c r="C5" s="416">
        <v>1.39</v>
      </c>
      <c r="D5" s="416">
        <v>0.35</v>
      </c>
      <c r="E5" s="416" t="s">
        <v>630</v>
      </c>
    </row>
    <row r="6" spans="1:9">
      <c r="B6" s="535">
        <v>25000</v>
      </c>
      <c r="C6" s="416">
        <v>1.4</v>
      </c>
      <c r="D6" s="416">
        <v>0.17</v>
      </c>
      <c r="E6" s="416" t="s">
        <v>631</v>
      </c>
    </row>
    <row r="7" spans="1:9">
      <c r="B7" s="535">
        <v>125000</v>
      </c>
      <c r="C7" s="416">
        <v>1.9</v>
      </c>
      <c r="D7" s="416">
        <v>0.15</v>
      </c>
      <c r="E7" s="416" t="s">
        <v>632</v>
      </c>
    </row>
    <row r="8" spans="1:9">
      <c r="B8" s="535">
        <v>400000</v>
      </c>
      <c r="C8" s="416">
        <v>2.23</v>
      </c>
      <c r="D8" s="416">
        <v>0.15</v>
      </c>
      <c r="E8" s="416" t="s">
        <v>632</v>
      </c>
    </row>
    <row r="9" spans="1:9">
      <c r="B9" s="1003" t="s">
        <v>342</v>
      </c>
      <c r="C9" s="1003"/>
      <c r="D9" s="1003"/>
      <c r="E9" s="1003"/>
    </row>
    <row r="11" spans="1:9">
      <c r="B11" s="703" t="s">
        <v>775</v>
      </c>
    </row>
  </sheetData>
  <mergeCells count="2">
    <mergeCell ref="B9:E9"/>
    <mergeCell ref="B2:I2"/>
  </mergeCells>
  <hyperlinks>
    <hyperlink ref="B11" location="Contents!B103" display="to contents"/>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8"/>
  <dimension ref="A2:L70"/>
  <sheetViews>
    <sheetView topLeftCell="A10" workbookViewId="0">
      <selection activeCell="Q5" sqref="Q5"/>
    </sheetView>
  </sheetViews>
  <sheetFormatPr defaultRowHeight="12.75"/>
  <cols>
    <col min="1" max="1" width="9.140625" style="819"/>
    <col min="2" max="3" width="14.140625" style="819" customWidth="1"/>
    <col min="4" max="6" width="14.5703125" style="819" customWidth="1"/>
    <col min="7" max="10" width="12.7109375" style="819" customWidth="1"/>
    <col min="11" max="11" width="12" style="819" bestFit="1" customWidth="1"/>
    <col min="12" max="12" width="11.5703125" style="819" customWidth="1"/>
    <col min="13" max="16384" width="9.140625" style="819"/>
  </cols>
  <sheetData>
    <row r="2" spans="1:12">
      <c r="A2" s="313" t="s">
        <v>340</v>
      </c>
      <c r="B2" s="314" t="s">
        <v>314</v>
      </c>
    </row>
    <row r="3" spans="1:12" ht="15.75" customHeight="1">
      <c r="A3" s="313"/>
      <c r="B3" s="314"/>
    </row>
    <row r="4" spans="1:12" ht="79.5" customHeight="1">
      <c r="B4" s="675" t="s">
        <v>341</v>
      </c>
      <c r="C4" s="675" t="s">
        <v>633</v>
      </c>
      <c r="D4" s="675" t="s">
        <v>634</v>
      </c>
      <c r="E4" s="675" t="s">
        <v>635</v>
      </c>
      <c r="F4" s="675" t="s">
        <v>633</v>
      </c>
      <c r="G4" s="675" t="s">
        <v>637</v>
      </c>
      <c r="H4" s="675" t="s">
        <v>640</v>
      </c>
      <c r="I4" s="675" t="s">
        <v>633</v>
      </c>
      <c r="J4" s="675" t="s">
        <v>638</v>
      </c>
      <c r="K4" s="675" t="s">
        <v>639</v>
      </c>
      <c r="L4" s="675" t="s">
        <v>636</v>
      </c>
    </row>
    <row r="5" spans="1:12">
      <c r="B5" s="315">
        <v>38718</v>
      </c>
      <c r="C5" s="316">
        <v>34.148325937886149</v>
      </c>
      <c r="D5" s="316">
        <v>30.373670000000001</v>
      </c>
      <c r="E5" s="316">
        <f t="shared" ref="E5:E35" si="0">C5-D5</f>
        <v>3.7746559378861484</v>
      </c>
      <c r="F5" s="316">
        <v>34.148325937886149</v>
      </c>
      <c r="G5" s="316">
        <v>50.069265392278901</v>
      </c>
      <c r="H5" s="316">
        <f>F5-G5</f>
        <v>-15.920939454392752</v>
      </c>
      <c r="I5" s="316">
        <v>34.148325937886149</v>
      </c>
      <c r="J5" s="316">
        <v>49.814378131562798</v>
      </c>
      <c r="K5" s="316">
        <f>I5-J5</f>
        <v>-15.666052193676649</v>
      </c>
      <c r="L5" s="317">
        <v>2</v>
      </c>
    </row>
    <row r="6" spans="1:12">
      <c r="B6" s="315">
        <v>38808</v>
      </c>
      <c r="C6" s="316">
        <v>34.244577913769639</v>
      </c>
      <c r="D6" s="316">
        <v>31.072500000000002</v>
      </c>
      <c r="E6" s="316">
        <f t="shared" si="0"/>
        <v>3.1720779137696375</v>
      </c>
      <c r="F6" s="316">
        <v>34.244577913769639</v>
      </c>
      <c r="G6" s="316">
        <v>49.512649375037</v>
      </c>
      <c r="H6" s="316">
        <f t="shared" ref="H6:H45" si="1">F6-G6</f>
        <v>-15.268071461267361</v>
      </c>
      <c r="I6" s="316">
        <v>34.244577913769639</v>
      </c>
      <c r="J6" s="316">
        <v>49.260413398904099</v>
      </c>
      <c r="K6" s="316">
        <f t="shared" ref="K6:K45" si="2">I6-J6</f>
        <v>-15.01583548513446</v>
      </c>
      <c r="L6" s="317">
        <v>2</v>
      </c>
    </row>
    <row r="7" spans="1:12">
      <c r="B7" s="315">
        <v>38899</v>
      </c>
      <c r="C7" s="316">
        <v>36.397672863126729</v>
      </c>
      <c r="D7" s="316">
        <v>31.769210000000001</v>
      </c>
      <c r="E7" s="316">
        <f t="shared" si="0"/>
        <v>4.6284628631267282</v>
      </c>
      <c r="F7" s="316">
        <v>36.397672863126729</v>
      </c>
      <c r="G7" s="316">
        <v>48.955993559631601</v>
      </c>
      <c r="H7" s="316">
        <f t="shared" si="1"/>
        <v>-12.558320696504872</v>
      </c>
      <c r="I7" s="316">
        <v>36.397672863126729</v>
      </c>
      <c r="J7" s="316">
        <v>48.706409501114798</v>
      </c>
      <c r="K7" s="316">
        <f t="shared" si="2"/>
        <v>-12.308736637988069</v>
      </c>
      <c r="L7" s="317">
        <v>2</v>
      </c>
    </row>
    <row r="8" spans="1:12">
      <c r="B8" s="315">
        <v>38991</v>
      </c>
      <c r="C8" s="316">
        <v>41.579019642417357</v>
      </c>
      <c r="D8" s="316">
        <v>32.46358</v>
      </c>
      <c r="E8" s="316">
        <f t="shared" si="0"/>
        <v>9.1154396424173569</v>
      </c>
      <c r="F8" s="316">
        <v>41.579019642417357</v>
      </c>
      <c r="G8" s="316">
        <v>48.399219966275901</v>
      </c>
      <c r="H8" s="316">
        <f t="shared" si="1"/>
        <v>-6.8202003238585434</v>
      </c>
      <c r="I8" s="316">
        <v>41.579019642417357</v>
      </c>
      <c r="J8" s="316">
        <v>48.152289733475797</v>
      </c>
      <c r="K8" s="316">
        <f t="shared" si="2"/>
        <v>-6.5732700910584398</v>
      </c>
      <c r="L8" s="317">
        <v>2</v>
      </c>
    </row>
    <row r="9" spans="1:12">
      <c r="B9" s="315">
        <v>39083</v>
      </c>
      <c r="C9" s="316">
        <v>46.365581414556907</v>
      </c>
      <c r="D9" s="316">
        <v>33.1554</v>
      </c>
      <c r="E9" s="316">
        <f t="shared" si="0"/>
        <v>13.210181414556907</v>
      </c>
      <c r="F9" s="316">
        <v>46.365581414556907</v>
      </c>
      <c r="G9" s="316">
        <v>47.842219225198903</v>
      </c>
      <c r="H9" s="316">
        <f t="shared" si="1"/>
        <v>-1.4766378106419964</v>
      </c>
      <c r="I9" s="316">
        <v>46.365581414556907</v>
      </c>
      <c r="J9" s="316">
        <v>47.597946619426303</v>
      </c>
      <c r="K9" s="316">
        <f t="shared" si="2"/>
        <v>-1.2323652048693958</v>
      </c>
      <c r="L9" s="317">
        <v>2</v>
      </c>
    </row>
    <row r="10" spans="1:12">
      <c r="B10" s="315">
        <v>39173</v>
      </c>
      <c r="C10" s="316">
        <v>49.233262111740551</v>
      </c>
      <c r="D10" s="316">
        <v>33.844479999999997</v>
      </c>
      <c r="E10" s="316">
        <f t="shared" si="0"/>
        <v>15.388782111740554</v>
      </c>
      <c r="F10" s="316">
        <v>49.233262111740551</v>
      </c>
      <c r="G10" s="316">
        <v>47.284864918579999</v>
      </c>
      <c r="H10" s="316">
        <f t="shared" si="1"/>
        <v>1.9483971931605524</v>
      </c>
      <c r="I10" s="316">
        <v>49.233262111740551</v>
      </c>
      <c r="J10" s="316">
        <v>47.043256249230197</v>
      </c>
      <c r="K10" s="316">
        <f t="shared" si="2"/>
        <v>2.190005862510354</v>
      </c>
      <c r="L10" s="317">
        <v>2</v>
      </c>
    </row>
    <row r="11" spans="1:12">
      <c r="B11" s="315">
        <v>39264</v>
      </c>
      <c r="C11" s="316">
        <v>57.59660884743333</v>
      </c>
      <c r="D11" s="316">
        <v>34.530659999999997</v>
      </c>
      <c r="E11" s="316">
        <f t="shared" si="0"/>
        <v>23.065948847433333</v>
      </c>
      <c r="F11" s="316">
        <v>57.59660884743333</v>
      </c>
      <c r="G11" s="316">
        <v>46.727026948050302</v>
      </c>
      <c r="H11" s="316">
        <f t="shared" si="1"/>
        <v>10.869581899383029</v>
      </c>
      <c r="I11" s="316">
        <v>57.59660884743333</v>
      </c>
      <c r="J11" s="316">
        <v>46.4880916322385</v>
      </c>
      <c r="K11" s="316">
        <f t="shared" si="2"/>
        <v>11.10851721519483</v>
      </c>
      <c r="L11" s="317">
        <v>2</v>
      </c>
    </row>
    <row r="12" spans="1:12">
      <c r="B12" s="315">
        <v>39356</v>
      </c>
      <c r="C12" s="316">
        <v>58.554163943069426</v>
      </c>
      <c r="D12" s="316">
        <v>35.213810000000002</v>
      </c>
      <c r="E12" s="316">
        <f t="shared" si="0"/>
        <v>23.340353943069424</v>
      </c>
      <c r="F12" s="316">
        <v>58.554163943069426</v>
      </c>
      <c r="G12" s="316">
        <v>46.168580078078698</v>
      </c>
      <c r="H12" s="316">
        <f t="shared" si="1"/>
        <v>12.385583864990728</v>
      </c>
      <c r="I12" s="316">
        <v>58.554163943069426</v>
      </c>
      <c r="J12" s="316">
        <v>45.932331252816702</v>
      </c>
      <c r="K12" s="316">
        <f t="shared" si="2"/>
        <v>12.621832690252724</v>
      </c>
      <c r="L12" s="317">
        <v>2</v>
      </c>
    </row>
    <row r="13" spans="1:12">
      <c r="B13" s="315">
        <v>39448</v>
      </c>
      <c r="C13" s="316">
        <v>56.486267406310162</v>
      </c>
      <c r="D13" s="316">
        <v>35.893889999999999</v>
      </c>
      <c r="E13" s="316">
        <f t="shared" si="0"/>
        <v>20.592377406310163</v>
      </c>
      <c r="F13" s="316">
        <v>56.486267406310162</v>
      </c>
      <c r="G13" s="316">
        <v>45.609426255566802</v>
      </c>
      <c r="H13" s="316">
        <f t="shared" si="1"/>
        <v>10.87684115074336</v>
      </c>
      <c r="I13" s="316">
        <v>56.486267406310162</v>
      </c>
      <c r="J13" s="316">
        <v>45.375881366623503</v>
      </c>
      <c r="K13" s="316">
        <f t="shared" si="2"/>
        <v>11.110386039686659</v>
      </c>
      <c r="L13" s="317">
        <v>2</v>
      </c>
    </row>
    <row r="14" spans="1:12">
      <c r="B14" s="315">
        <v>39539</v>
      </c>
      <c r="C14" s="316">
        <v>53.664266328550667</v>
      </c>
      <c r="D14" s="316">
        <v>36.570869999999999</v>
      </c>
      <c r="E14" s="316">
        <f t="shared" si="0"/>
        <v>17.093396328550668</v>
      </c>
      <c r="F14" s="316">
        <v>53.664266328550667</v>
      </c>
      <c r="G14" s="316">
        <v>45.049498380966</v>
      </c>
      <c r="H14" s="316">
        <f t="shared" si="1"/>
        <v>8.6147679475846672</v>
      </c>
      <c r="I14" s="316">
        <v>53.664266328550667</v>
      </c>
      <c r="J14" s="316">
        <v>44.818679783899199</v>
      </c>
      <c r="K14" s="316">
        <f t="shared" si="2"/>
        <v>8.8455865446514679</v>
      </c>
      <c r="L14" s="317">
        <v>2</v>
      </c>
    </row>
    <row r="15" spans="1:12">
      <c r="B15" s="315">
        <v>39630</v>
      </c>
      <c r="C15" s="316">
        <v>50.160764053876306</v>
      </c>
      <c r="D15" s="316">
        <v>37.244819999999997</v>
      </c>
      <c r="E15" s="316">
        <f t="shared" si="0"/>
        <v>12.915944053876309</v>
      </c>
      <c r="F15" s="316">
        <v>50.160764053876306</v>
      </c>
      <c r="G15" s="316">
        <v>44.488756556161803</v>
      </c>
      <c r="H15" s="316">
        <f t="shared" si="1"/>
        <v>5.6720074977145032</v>
      </c>
      <c r="I15" s="316">
        <v>50.160764053876306</v>
      </c>
      <c r="J15" s="316">
        <v>44.260692090849197</v>
      </c>
      <c r="K15" s="316">
        <f t="shared" si="2"/>
        <v>5.9000719630271092</v>
      </c>
      <c r="L15" s="317">
        <v>2</v>
      </c>
    </row>
    <row r="16" spans="1:12">
      <c r="B16" s="315">
        <v>39722</v>
      </c>
      <c r="C16" s="316">
        <v>46.556666220809852</v>
      </c>
      <c r="D16" s="316">
        <v>37.91581</v>
      </c>
      <c r="E16" s="316">
        <f t="shared" si="0"/>
        <v>8.6408562208098516</v>
      </c>
      <c r="F16" s="316">
        <v>46.556666220809852</v>
      </c>
      <c r="G16" s="316">
        <v>43.927182409293998</v>
      </c>
      <c r="H16" s="316">
        <f t="shared" si="1"/>
        <v>2.6294838115158541</v>
      </c>
      <c r="I16" s="316">
        <v>46.556666220809852</v>
      </c>
      <c r="J16" s="316">
        <v>43.701905987645503</v>
      </c>
      <c r="K16" s="316">
        <f t="shared" si="2"/>
        <v>2.8547602331643489</v>
      </c>
      <c r="L16" s="317">
        <v>2</v>
      </c>
    </row>
    <row r="17" spans="2:12">
      <c r="B17" s="315">
        <v>39814</v>
      </c>
      <c r="C17" s="316">
        <v>46.473050060577151</v>
      </c>
      <c r="D17" s="316">
        <v>38.583979999999997</v>
      </c>
      <c r="E17" s="316">
        <f t="shared" si="0"/>
        <v>7.8890700605771542</v>
      </c>
      <c r="F17" s="316">
        <v>46.473050060577151</v>
      </c>
      <c r="G17" s="316">
        <v>43.364771746611098</v>
      </c>
      <c r="H17" s="316">
        <f t="shared" si="1"/>
        <v>3.1082783139660535</v>
      </c>
      <c r="I17" s="316">
        <v>46.473050060577151</v>
      </c>
      <c r="J17" s="316">
        <v>43.142323924639598</v>
      </c>
      <c r="K17" s="316">
        <f t="shared" si="2"/>
        <v>3.3307261359375531</v>
      </c>
      <c r="L17" s="317">
        <v>2</v>
      </c>
    </row>
    <row r="18" spans="2:12">
      <c r="B18" s="315">
        <v>39904</v>
      </c>
      <c r="C18" s="316">
        <v>51.206952022316479</v>
      </c>
      <c r="D18" s="316">
        <v>39.249470000000002</v>
      </c>
      <c r="E18" s="316">
        <f t="shared" si="0"/>
        <v>11.957482022316476</v>
      </c>
      <c r="F18" s="316">
        <v>51.206952022316479</v>
      </c>
      <c r="G18" s="316">
        <v>42.801526956405397</v>
      </c>
      <c r="H18" s="316">
        <f t="shared" si="1"/>
        <v>8.4054250659110821</v>
      </c>
      <c r="I18" s="316">
        <v>51.206952022316479</v>
      </c>
      <c r="J18" s="316">
        <v>42.581955489084002</v>
      </c>
      <c r="K18" s="316">
        <f t="shared" si="2"/>
        <v>8.6249965332324763</v>
      </c>
      <c r="L18" s="317">
        <v>2</v>
      </c>
    </row>
    <row r="19" spans="2:12">
      <c r="B19" s="315">
        <v>39995</v>
      </c>
      <c r="C19" s="316">
        <v>52.091933133370183</v>
      </c>
      <c r="D19" s="316">
        <v>39.912430000000001</v>
      </c>
      <c r="E19" s="316">
        <f t="shared" si="0"/>
        <v>12.179503133370183</v>
      </c>
      <c r="F19" s="316">
        <v>52.091933133370183</v>
      </c>
      <c r="G19" s="316">
        <v>42.237458190039803</v>
      </c>
      <c r="H19" s="316">
        <f t="shared" si="1"/>
        <v>9.8544749433303807</v>
      </c>
      <c r="I19" s="316">
        <v>52.091933133370183</v>
      </c>
      <c r="J19" s="316">
        <v>42.020818595046201</v>
      </c>
      <c r="K19" s="316">
        <f t="shared" si="2"/>
        <v>10.071114538323982</v>
      </c>
      <c r="L19" s="317">
        <v>2</v>
      </c>
    </row>
    <row r="20" spans="2:12">
      <c r="B20" s="315">
        <v>40087</v>
      </c>
      <c r="C20" s="316">
        <v>51.882337581132717</v>
      </c>
      <c r="D20" s="316">
        <v>40.573079999999997</v>
      </c>
      <c r="E20" s="316">
        <f t="shared" si="0"/>
        <v>11.309257581132719</v>
      </c>
      <c r="F20" s="316">
        <v>51.882337581132717</v>
      </c>
      <c r="G20" s="316">
        <v>41.672596620059998</v>
      </c>
      <c r="H20" s="316">
        <f t="shared" si="1"/>
        <v>10.209740961072718</v>
      </c>
      <c r="I20" s="316">
        <v>51.882337581132717</v>
      </c>
      <c r="J20" s="316">
        <v>41.458952719085403</v>
      </c>
      <c r="K20" s="316">
        <f t="shared" si="2"/>
        <v>10.423384862047314</v>
      </c>
      <c r="L20" s="317">
        <v>2</v>
      </c>
    </row>
    <row r="21" spans="2:12">
      <c r="B21" s="315">
        <v>40179</v>
      </c>
      <c r="C21" s="316">
        <v>44.944700463268077</v>
      </c>
      <c r="D21" s="316">
        <v>41.231619999999999</v>
      </c>
      <c r="E21" s="316">
        <f t="shared" si="0"/>
        <v>3.7130804632680778</v>
      </c>
      <c r="F21" s="316">
        <v>44.944700463268077</v>
      </c>
      <c r="G21" s="316">
        <v>41.106998050366002</v>
      </c>
      <c r="H21" s="316">
        <f t="shared" si="1"/>
        <v>3.8377024129020754</v>
      </c>
      <c r="I21" s="316">
        <v>44.944700463268077</v>
      </c>
      <c r="J21" s="316">
        <v>40.896422515546703</v>
      </c>
      <c r="K21" s="316">
        <f t="shared" si="2"/>
        <v>4.0482779477213739</v>
      </c>
      <c r="L21" s="317">
        <v>2</v>
      </c>
    </row>
    <row r="22" spans="2:12">
      <c r="B22" s="315">
        <v>40269</v>
      </c>
      <c r="C22" s="316">
        <v>42.28829006750783</v>
      </c>
      <c r="D22" s="316">
        <v>41.888309999999997</v>
      </c>
      <c r="E22" s="316">
        <f t="shared" si="0"/>
        <v>0.39998006750783333</v>
      </c>
      <c r="F22" s="316">
        <v>42.28829006750783</v>
      </c>
      <c r="G22" s="316">
        <v>40.540743803366603</v>
      </c>
      <c r="H22" s="316">
        <f t="shared" si="1"/>
        <v>1.7475462641412278</v>
      </c>
      <c r="I22" s="316">
        <v>42.28829006750783</v>
      </c>
      <c r="J22" s="316">
        <v>40.333318697237701</v>
      </c>
      <c r="K22" s="316">
        <f t="shared" si="2"/>
        <v>1.9549713702701297</v>
      </c>
      <c r="L22" s="317">
        <v>2</v>
      </c>
    </row>
    <row r="23" spans="2:12">
      <c r="B23" s="315">
        <v>40360</v>
      </c>
      <c r="C23" s="316">
        <v>39.328885150507553</v>
      </c>
      <c r="D23" s="316">
        <v>42.543419999999998</v>
      </c>
      <c r="E23" s="316">
        <f t="shared" si="0"/>
        <v>-3.2145348494924448</v>
      </c>
      <c r="F23" s="316">
        <v>39.328885150507553</v>
      </c>
      <c r="G23" s="316">
        <v>39.973924783974901</v>
      </c>
      <c r="H23" s="316">
        <f t="shared" si="1"/>
        <v>-0.64503963346734849</v>
      </c>
      <c r="I23" s="316">
        <v>39.328885150507553</v>
      </c>
      <c r="J23" s="316">
        <v>39.769742097660597</v>
      </c>
      <c r="K23" s="316">
        <f t="shared" si="2"/>
        <v>-0.44085694715304413</v>
      </c>
      <c r="L23" s="317">
        <v>2</v>
      </c>
    </row>
    <row r="24" spans="2:12">
      <c r="B24" s="315">
        <v>40452</v>
      </c>
      <c r="C24" s="316">
        <v>37.613296454393804</v>
      </c>
      <c r="D24" s="316">
        <v>43.197209999999998</v>
      </c>
      <c r="E24" s="316">
        <f t="shared" si="0"/>
        <v>-5.5839135456061939</v>
      </c>
      <c r="F24" s="316">
        <v>37.613296454393804</v>
      </c>
      <c r="G24" s="316">
        <v>39.406636270245102</v>
      </c>
      <c r="H24" s="316">
        <f t="shared" si="1"/>
        <v>-1.7933398158512972</v>
      </c>
      <c r="I24" s="316">
        <v>37.613296454393804</v>
      </c>
      <c r="J24" s="316">
        <v>39.205798437746402</v>
      </c>
      <c r="K24" s="316">
        <f t="shared" si="2"/>
        <v>-1.592501983352598</v>
      </c>
      <c r="L24" s="317">
        <v>2</v>
      </c>
    </row>
    <row r="25" spans="2:12">
      <c r="B25" s="315">
        <v>40544</v>
      </c>
      <c r="C25" s="316">
        <v>34.821760126060731</v>
      </c>
      <c r="D25" s="316">
        <v>43.849930000000001</v>
      </c>
      <c r="E25" s="316">
        <f t="shared" si="0"/>
        <v>-9.0281698739392695</v>
      </c>
      <c r="F25" s="316">
        <v>34.821760126060731</v>
      </c>
      <c r="G25" s="316">
        <v>38.838971930419</v>
      </c>
      <c r="H25" s="316">
        <f t="shared" si="1"/>
        <v>-4.0172118043582685</v>
      </c>
      <c r="I25" s="316">
        <v>34.821760126060731</v>
      </c>
      <c r="J25" s="316">
        <v>38.641592336283203</v>
      </c>
      <c r="K25" s="316">
        <f t="shared" si="2"/>
        <v>-3.8198322102224722</v>
      </c>
      <c r="L25" s="317">
        <v>2</v>
      </c>
    </row>
    <row r="26" spans="2:12">
      <c r="B26" s="315">
        <v>40634</v>
      </c>
      <c r="C26" s="316">
        <v>33.392687001516173</v>
      </c>
      <c r="D26" s="316">
        <v>44.501820000000002</v>
      </c>
      <c r="E26" s="316">
        <f t="shared" si="0"/>
        <v>-11.10913299848383</v>
      </c>
      <c r="F26" s="316">
        <v>33.392687001516173</v>
      </c>
      <c r="G26" s="316">
        <v>38.271020941147903</v>
      </c>
      <c r="H26" s="316">
        <f t="shared" si="1"/>
        <v>-4.8783339396317302</v>
      </c>
      <c r="I26" s="316">
        <v>33.392687001516173</v>
      </c>
      <c r="J26" s="316">
        <v>38.077224430804698</v>
      </c>
      <c r="K26" s="316">
        <f t="shared" si="2"/>
        <v>-4.6845374292885253</v>
      </c>
      <c r="L26" s="317">
        <v>2</v>
      </c>
    </row>
    <row r="27" spans="2:12">
      <c r="B27" s="315">
        <v>40725</v>
      </c>
      <c r="C27" s="316">
        <v>32.93319758105968</v>
      </c>
      <c r="D27" s="316">
        <v>45.153100000000002</v>
      </c>
      <c r="E27" s="316">
        <f t="shared" si="0"/>
        <v>-12.219902418940322</v>
      </c>
      <c r="F27" s="316">
        <v>32.93319758105968</v>
      </c>
      <c r="G27" s="316">
        <v>37.702862431653401</v>
      </c>
      <c r="H27" s="316">
        <f t="shared" si="1"/>
        <v>-4.7696648505937205</v>
      </c>
      <c r="I27" s="316">
        <v>32.93319758105968</v>
      </c>
      <c r="J27" s="316">
        <v>37.512785809263598</v>
      </c>
      <c r="K27" s="316">
        <f t="shared" si="2"/>
        <v>-4.5795882282039173</v>
      </c>
      <c r="L27" s="317">
        <v>2</v>
      </c>
    </row>
    <row r="28" spans="2:12">
      <c r="B28" s="315">
        <v>40817</v>
      </c>
      <c r="C28" s="316">
        <v>32.525017155551474</v>
      </c>
      <c r="D28" s="316">
        <v>45.80397</v>
      </c>
      <c r="E28" s="316">
        <f t="shared" si="0"/>
        <v>-13.278952844448526</v>
      </c>
      <c r="F28" s="316">
        <v>32.525017155551474</v>
      </c>
      <c r="G28" s="316">
        <v>37.1345633286045</v>
      </c>
      <c r="H28" s="316">
        <f t="shared" si="1"/>
        <v>-4.6095461730530261</v>
      </c>
      <c r="I28" s="316">
        <v>32.525017155551474</v>
      </c>
      <c r="J28" s="316">
        <v>36.948355848269202</v>
      </c>
      <c r="K28" s="316">
        <f t="shared" si="2"/>
        <v>-4.4233386927177278</v>
      </c>
      <c r="L28" s="317">
        <v>2</v>
      </c>
    </row>
    <row r="29" spans="2:12">
      <c r="B29" s="315">
        <v>40909</v>
      </c>
      <c r="C29" s="316">
        <v>30.600759958811668</v>
      </c>
      <c r="D29" s="316">
        <v>46.454569999999997</v>
      </c>
      <c r="E29" s="316">
        <f t="shared" si="0"/>
        <v>-15.853810041188328</v>
      </c>
      <c r="F29" s="316">
        <v>30.600759958811668</v>
      </c>
      <c r="G29" s="316">
        <v>36.566178626514102</v>
      </c>
      <c r="H29" s="316">
        <f t="shared" si="1"/>
        <v>-5.9654186677024335</v>
      </c>
      <c r="I29" s="316">
        <v>30.600759958811668</v>
      </c>
      <c r="J29" s="316">
        <v>36.384002475460299</v>
      </c>
      <c r="K29" s="316">
        <f t="shared" si="2"/>
        <v>-5.783242516648631</v>
      </c>
      <c r="L29" s="317">
        <v>2</v>
      </c>
    </row>
    <row r="30" spans="2:12">
      <c r="B30" s="315">
        <v>41000</v>
      </c>
      <c r="C30" s="316">
        <v>29.988230503486253</v>
      </c>
      <c r="D30" s="316">
        <v>47.105049999999999</v>
      </c>
      <c r="E30" s="316">
        <f t="shared" si="0"/>
        <v>-17.116819496513745</v>
      </c>
      <c r="F30" s="316">
        <v>29.988230503486253</v>
      </c>
      <c r="G30" s="316">
        <v>35.997751808487102</v>
      </c>
      <c r="H30" s="316">
        <f t="shared" si="1"/>
        <v>-6.0095213050008489</v>
      </c>
      <c r="I30" s="316">
        <v>29.988230503486253</v>
      </c>
      <c r="J30" s="316">
        <v>35.8197825601288</v>
      </c>
      <c r="K30" s="316">
        <f t="shared" si="2"/>
        <v>-5.8315520566425469</v>
      </c>
      <c r="L30" s="317">
        <v>2</v>
      </c>
    </row>
    <row r="31" spans="2:12">
      <c r="B31" s="315">
        <v>41091</v>
      </c>
      <c r="C31" s="316">
        <v>30.011582883280219</v>
      </c>
      <c r="D31" s="316">
        <v>47.755479999999999</v>
      </c>
      <c r="E31" s="316">
        <f t="shared" si="0"/>
        <v>-17.743897116719779</v>
      </c>
      <c r="F31" s="316">
        <v>30.011582883280219</v>
      </c>
      <c r="G31" s="316">
        <v>35.429311442181401</v>
      </c>
      <c r="H31" s="316">
        <f t="shared" si="1"/>
        <v>-5.4177285589011817</v>
      </c>
      <c r="I31" s="316">
        <v>30.011582883280219</v>
      </c>
      <c r="J31" s="316">
        <v>35.255738513460599</v>
      </c>
      <c r="K31" s="316">
        <f t="shared" si="2"/>
        <v>-5.24415563018038</v>
      </c>
      <c r="L31" s="317">
        <v>2</v>
      </c>
    </row>
    <row r="32" spans="2:12">
      <c r="B32" s="315">
        <v>41183</v>
      </c>
      <c r="C32" s="316">
        <v>47.345960262579048</v>
      </c>
      <c r="D32" s="316">
        <v>48.3401466599136</v>
      </c>
      <c r="E32" s="316">
        <f t="shared" si="0"/>
        <v>-0.99418639733455194</v>
      </c>
      <c r="F32" s="316">
        <v>31.753375230221582</v>
      </c>
      <c r="G32" s="316">
        <v>34.425330228899803</v>
      </c>
      <c r="H32" s="316">
        <f t="shared" si="1"/>
        <v>-2.6719549986782205</v>
      </c>
      <c r="I32" s="316">
        <v>31.65148573419696</v>
      </c>
      <c r="J32" s="316">
        <v>34.691898167761103</v>
      </c>
      <c r="K32" s="316">
        <f t="shared" si="2"/>
        <v>-3.0404124335641427</v>
      </c>
      <c r="L32" s="317">
        <v>2</v>
      </c>
    </row>
    <row r="33" spans="2:12">
      <c r="B33" s="315">
        <v>41275</v>
      </c>
      <c r="C33" s="316">
        <v>52.62126689319129</v>
      </c>
      <c r="D33" s="316">
        <v>48.3401466599136</v>
      </c>
      <c r="E33" s="316">
        <f t="shared" si="0"/>
        <v>4.2811202332776901</v>
      </c>
      <c r="F33" s="316">
        <v>30.533235105829093</v>
      </c>
      <c r="G33" s="316">
        <v>33.391959368694998</v>
      </c>
      <c r="H33" s="316">
        <f t="shared" si="1"/>
        <v>-2.8587242628659055</v>
      </c>
      <c r="I33" s="316">
        <v>30.4793300667077</v>
      </c>
      <c r="J33" s="316">
        <v>34.128276244946797</v>
      </c>
      <c r="K33" s="316">
        <f t="shared" si="2"/>
        <v>-3.6489461782390968</v>
      </c>
      <c r="L33" s="317">
        <v>2</v>
      </c>
    </row>
    <row r="34" spans="2:12">
      <c r="B34" s="315">
        <v>41365</v>
      </c>
      <c r="C34" s="316">
        <v>51.912581425520486</v>
      </c>
      <c r="D34" s="316">
        <v>49.993288914555997</v>
      </c>
      <c r="E34" s="316">
        <f t="shared" si="0"/>
        <v>1.9192925109644889</v>
      </c>
      <c r="F34" s="316">
        <v>30.033232312047513</v>
      </c>
      <c r="G34" s="316">
        <v>32.423650658384197</v>
      </c>
      <c r="H34" s="316">
        <f t="shared" si="1"/>
        <v>-2.3904183463366842</v>
      </c>
      <c r="I34" s="316">
        <v>30.006161854997952</v>
      </c>
      <c r="J34" s="316">
        <v>33.564879865903201</v>
      </c>
      <c r="K34" s="316">
        <f t="shared" si="2"/>
        <v>-3.558718010905249</v>
      </c>
      <c r="L34" s="317">
        <v>2</v>
      </c>
    </row>
    <row r="35" spans="2:12">
      <c r="B35" s="315">
        <v>41456</v>
      </c>
      <c r="C35" s="316">
        <v>53.303024142668257</v>
      </c>
      <c r="D35" s="316">
        <v>50.812987423649297</v>
      </c>
      <c r="E35" s="316">
        <f t="shared" si="0"/>
        <v>2.4900367190189598</v>
      </c>
      <c r="F35" s="316">
        <v>30.011582883280212</v>
      </c>
      <c r="G35" s="316">
        <v>31.569727866058901</v>
      </c>
      <c r="H35" s="316">
        <f t="shared" si="1"/>
        <v>-1.5581449827786891</v>
      </c>
      <c r="I35" s="316">
        <v>30.011582883280212</v>
      </c>
      <c r="J35" s="316">
        <v>33.001707029150303</v>
      </c>
      <c r="K35" s="316">
        <f t="shared" si="2"/>
        <v>-2.9901241458700909</v>
      </c>
      <c r="L35" s="317">
        <v>2</v>
      </c>
    </row>
    <row r="36" spans="2:12">
      <c r="B36" s="315">
        <v>41548</v>
      </c>
      <c r="C36" s="733"/>
      <c r="D36" s="316"/>
      <c r="E36" s="316">
        <v>2.5</v>
      </c>
      <c r="F36" s="316">
        <v>31.753375230221582</v>
      </c>
      <c r="G36" s="316">
        <v>31.011769029485599</v>
      </c>
      <c r="H36" s="316">
        <f t="shared" si="1"/>
        <v>0.74160620073598338</v>
      </c>
      <c r="I36" s="316">
        <v>31.651485734196953</v>
      </c>
      <c r="J36" s="316">
        <v>32.438746836412797</v>
      </c>
      <c r="K36" s="316">
        <f t="shared" si="2"/>
        <v>-0.78726110221584378</v>
      </c>
      <c r="L36" s="317">
        <v>2</v>
      </c>
    </row>
    <row r="37" spans="2:12">
      <c r="B37" s="315">
        <v>41640</v>
      </c>
      <c r="C37" s="733"/>
      <c r="D37" s="316"/>
      <c r="E37" s="316">
        <v>3</v>
      </c>
      <c r="F37" s="316">
        <v>30.5332351058291</v>
      </c>
      <c r="G37" s="316">
        <v>30.383716218371099</v>
      </c>
      <c r="H37" s="316">
        <f t="shared" si="1"/>
        <v>0.1495188874580009</v>
      </c>
      <c r="I37" s="316">
        <v>30.4793300667077</v>
      </c>
      <c r="J37" s="316">
        <v>31.875980914105501</v>
      </c>
      <c r="K37" s="316">
        <f t="shared" si="2"/>
        <v>-1.396650847397801</v>
      </c>
      <c r="L37" s="317">
        <v>2</v>
      </c>
    </row>
    <row r="38" spans="2:12">
      <c r="B38" s="315">
        <v>41730</v>
      </c>
      <c r="C38" s="733"/>
      <c r="D38" s="316"/>
      <c r="E38" s="316">
        <v>3.3</v>
      </c>
      <c r="F38" s="316">
        <v>30.033232312047502</v>
      </c>
      <c r="G38" s="316">
        <v>29.773767359180599</v>
      </c>
      <c r="H38" s="316">
        <f t="shared" si="1"/>
        <v>0.25946495286690308</v>
      </c>
      <c r="I38" s="316">
        <v>30.006161854997966</v>
      </c>
      <c r="J38" s="316">
        <v>31.313388920489999</v>
      </c>
      <c r="K38" s="316">
        <f t="shared" si="2"/>
        <v>-1.3072270654920324</v>
      </c>
      <c r="L38" s="317">
        <v>2</v>
      </c>
    </row>
    <row r="39" spans="2:12">
      <c r="B39" s="315">
        <v>41821</v>
      </c>
      <c r="C39" s="733"/>
      <c r="D39" s="316"/>
      <c r="E39" s="316">
        <v>3.5</v>
      </c>
      <c r="F39" s="316">
        <v>30.011582883280212</v>
      </c>
      <c r="G39" s="316">
        <v>29.231576639754898</v>
      </c>
      <c r="H39" s="316">
        <f t="shared" si="1"/>
        <v>0.78000624352531389</v>
      </c>
      <c r="I39" s="316">
        <v>30.011582883280212</v>
      </c>
      <c r="J39" s="316">
        <v>30.750947022201</v>
      </c>
      <c r="K39" s="316">
        <f t="shared" si="2"/>
        <v>-0.73936413892078789</v>
      </c>
      <c r="L39" s="317">
        <v>2</v>
      </c>
    </row>
    <row r="40" spans="2:12">
      <c r="B40" s="315">
        <v>41913</v>
      </c>
      <c r="C40" s="733"/>
      <c r="D40" s="316"/>
      <c r="E40" s="316"/>
      <c r="F40" s="316">
        <v>31.753375230221582</v>
      </c>
      <c r="G40" s="316">
        <v>28.925432883747199</v>
      </c>
      <c r="H40" s="316">
        <f t="shared" si="1"/>
        <v>2.8279423464743836</v>
      </c>
      <c r="I40" s="316">
        <v>31.651485734196953</v>
      </c>
      <c r="J40" s="316">
        <v>30.1886281178056</v>
      </c>
      <c r="K40" s="316">
        <f t="shared" si="2"/>
        <v>1.4628576163913536</v>
      </c>
      <c r="L40" s="317">
        <v>2</v>
      </c>
    </row>
    <row r="41" spans="2:12">
      <c r="B41" s="315">
        <v>42005</v>
      </c>
      <c r="C41" s="733"/>
      <c r="D41" s="316"/>
      <c r="E41" s="316"/>
      <c r="F41" s="316">
        <v>30.5332351058291</v>
      </c>
      <c r="G41" s="316">
        <v>28.5332363632537</v>
      </c>
      <c r="H41" s="316">
        <f t="shared" si="1"/>
        <v>1.9999987425754</v>
      </c>
      <c r="I41" s="316">
        <v>30.479330066707693</v>
      </c>
      <c r="J41" s="316">
        <v>29.626403257460201</v>
      </c>
      <c r="K41" s="316">
        <f t="shared" si="2"/>
        <v>0.8529268092474922</v>
      </c>
      <c r="L41" s="317">
        <v>2</v>
      </c>
    </row>
    <row r="42" spans="2:12">
      <c r="B42" s="315">
        <v>42095</v>
      </c>
      <c r="C42" s="733"/>
      <c r="D42" s="316"/>
      <c r="E42" s="316"/>
      <c r="F42" s="316">
        <v>30.03323231204751</v>
      </c>
      <c r="G42" s="316">
        <v>28.136207004494398</v>
      </c>
      <c r="H42" s="316">
        <f t="shared" si="1"/>
        <v>1.8970253075531112</v>
      </c>
      <c r="I42" s="316">
        <v>30.006161854997959</v>
      </c>
      <c r="J42" s="316">
        <v>29.064247148465601</v>
      </c>
      <c r="K42" s="316">
        <f t="shared" si="2"/>
        <v>0.94191470653235854</v>
      </c>
      <c r="L42" s="317">
        <v>2</v>
      </c>
    </row>
    <row r="43" spans="2:12">
      <c r="B43" s="315">
        <v>42186</v>
      </c>
      <c r="C43" s="733"/>
      <c r="D43" s="316"/>
      <c r="E43" s="316"/>
      <c r="F43" s="316">
        <v>30.011582883280212</v>
      </c>
      <c r="G43" s="316">
        <v>27.7817651434388</v>
      </c>
      <c r="H43" s="316">
        <f t="shared" si="1"/>
        <v>2.2298177398414118</v>
      </c>
      <c r="I43" s="316">
        <v>30.011582883280212</v>
      </c>
      <c r="J43" s="316">
        <v>28.502136630439399</v>
      </c>
      <c r="K43" s="316">
        <f t="shared" si="2"/>
        <v>1.5094462528408137</v>
      </c>
      <c r="L43" s="317">
        <v>2</v>
      </c>
    </row>
    <row r="44" spans="2:12">
      <c r="B44" s="315">
        <v>42278</v>
      </c>
      <c r="C44" s="733"/>
      <c r="D44" s="316"/>
      <c r="E44" s="316"/>
      <c r="F44" s="316">
        <v>31.753375230221586</v>
      </c>
      <c r="G44" s="316">
        <v>27.6254434116513</v>
      </c>
      <c r="H44" s="316">
        <f t="shared" si="1"/>
        <v>4.1279318185702856</v>
      </c>
      <c r="I44" s="316">
        <v>31.65148573419696</v>
      </c>
      <c r="J44" s="316">
        <v>27.940050897786001</v>
      </c>
      <c r="K44" s="316">
        <f t="shared" si="2"/>
        <v>3.7114348364109588</v>
      </c>
      <c r="L44" s="317">
        <v>2</v>
      </c>
    </row>
    <row r="45" spans="2:12">
      <c r="B45" s="315">
        <v>42370</v>
      </c>
      <c r="C45" s="733"/>
      <c r="D45" s="316"/>
      <c r="E45" s="316"/>
      <c r="F45" s="316">
        <v>30.533235105829093</v>
      </c>
      <c r="G45" s="316">
        <v>27.378209966431299</v>
      </c>
      <c r="H45" s="316">
        <f t="shared" si="1"/>
        <v>3.1550251393977931</v>
      </c>
      <c r="I45" s="316">
        <v>30.479330066707693</v>
      </c>
      <c r="J45" s="316">
        <v>27.377972918525501</v>
      </c>
      <c r="K45" s="316">
        <f t="shared" si="2"/>
        <v>3.101357148182192</v>
      </c>
      <c r="L45" s="317">
        <v>2</v>
      </c>
    </row>
    <row r="46" spans="2:12">
      <c r="B46" s="318"/>
      <c r="C46" s="318"/>
      <c r="D46" s="319"/>
      <c r="E46" s="319"/>
      <c r="F46" s="320"/>
      <c r="G46" s="320"/>
      <c r="H46" s="320"/>
      <c r="I46" s="319"/>
      <c r="J46" s="319"/>
      <c r="K46" s="319"/>
      <c r="L46" s="319"/>
    </row>
    <row r="48" spans="2:12">
      <c r="B48" s="314" t="s">
        <v>314</v>
      </c>
    </row>
    <row r="68" spans="2:2">
      <c r="B68" s="290" t="s">
        <v>641</v>
      </c>
    </row>
    <row r="69" spans="2:2">
      <c r="B69" s="290"/>
    </row>
    <row r="70" spans="2:2">
      <c r="B70" s="703" t="s">
        <v>775</v>
      </c>
    </row>
  </sheetData>
  <hyperlinks>
    <hyperlink ref="B70" location="Contents!B104" display="to contents"/>
  </hyperlinks>
  <pageMargins left="0.7" right="0.7" top="0.75" bottom="0.75" header="0.3" footer="0.3"/>
  <pageSetup paperSize="9" orientation="portrait" r:id="rId1"/>
  <drawing r:id="rId2"/>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9"/>
  <dimension ref="A1:J58"/>
  <sheetViews>
    <sheetView topLeftCell="E20" workbookViewId="0">
      <selection activeCell="L38" sqref="L38"/>
    </sheetView>
  </sheetViews>
  <sheetFormatPr defaultRowHeight="12.75"/>
  <cols>
    <col min="1" max="1" width="13.5703125" style="321" customWidth="1"/>
    <col min="2" max="2" width="15.140625" style="321" customWidth="1"/>
    <col min="3" max="3" width="20" style="321" customWidth="1"/>
    <col min="4" max="4" width="20.28515625" style="321" customWidth="1"/>
    <col min="5" max="5" width="17.85546875" style="321" customWidth="1"/>
    <col min="6" max="6" width="19.85546875" style="321" customWidth="1"/>
    <col min="7" max="7" width="20.140625" style="321" customWidth="1"/>
    <col min="8" max="8" width="19.28515625" style="321" customWidth="1"/>
    <col min="9" max="9" width="17.5703125" style="321" customWidth="1"/>
    <col min="10" max="10" width="17.7109375" style="321" customWidth="1"/>
    <col min="11" max="17" width="9.140625" style="321"/>
    <col min="18" max="18" width="17.42578125" style="321" customWidth="1"/>
    <col min="19" max="16384" width="9.140625" style="321"/>
  </cols>
  <sheetData>
    <row r="1" spans="2:2" hidden="1">
      <c r="B1" s="820" t="e">
        <f>#REF!*#REF!</f>
        <v>#REF!</v>
      </c>
    </row>
    <row r="2" spans="2:2" hidden="1">
      <c r="B2" s="821" t="e">
        <f>#REF!*#REF!</f>
        <v>#REF!</v>
      </c>
    </row>
    <row r="3" spans="2:2" hidden="1">
      <c r="B3" s="821" t="e">
        <f>#REF!*#REF!</f>
        <v>#REF!</v>
      </c>
    </row>
    <row r="4" spans="2:2" hidden="1">
      <c r="B4" s="821" t="e">
        <f>#REF!*#REF!</f>
        <v>#REF!</v>
      </c>
    </row>
    <row r="5" spans="2:2" hidden="1">
      <c r="B5" s="821" t="e">
        <f>#REF!*#REF!</f>
        <v>#REF!</v>
      </c>
    </row>
    <row r="6" spans="2:2" hidden="1">
      <c r="B6" s="821" t="e">
        <f>#REF!*#REF!</f>
        <v>#REF!</v>
      </c>
    </row>
    <row r="7" spans="2:2" hidden="1">
      <c r="B7" s="821" t="e">
        <f>#REF!*#REF!</f>
        <v>#REF!</v>
      </c>
    </row>
    <row r="8" spans="2:2" hidden="1">
      <c r="B8" s="821" t="e">
        <f>#REF!*#REF!</f>
        <v>#REF!</v>
      </c>
    </row>
    <row r="9" spans="2:2" hidden="1">
      <c r="B9" s="821" t="e">
        <f>#REF!*#REF!</f>
        <v>#REF!</v>
      </c>
    </row>
    <row r="10" spans="2:2" hidden="1">
      <c r="B10" s="821" t="e">
        <f>#REF!*#REF!</f>
        <v>#REF!</v>
      </c>
    </row>
    <row r="11" spans="2:2" hidden="1">
      <c r="B11" s="821" t="e">
        <f>#REF!*#REF!</f>
        <v>#REF!</v>
      </c>
    </row>
    <row r="12" spans="2:2" hidden="1">
      <c r="B12" s="821" t="e">
        <f>#REF!*#REF!</f>
        <v>#REF!</v>
      </c>
    </row>
    <row r="13" spans="2:2" hidden="1">
      <c r="B13" s="822" t="e">
        <f>#REF!*#REF!</f>
        <v>#REF!</v>
      </c>
    </row>
    <row r="14" spans="2:2" ht="13.5" hidden="1" thickBot="1">
      <c r="B14" s="823"/>
    </row>
    <row r="15" spans="2:2" ht="13.5" hidden="1" thickBot="1">
      <c r="B15" s="824"/>
    </row>
    <row r="16" spans="2:2" hidden="1"/>
    <row r="17" spans="1:10" hidden="1"/>
    <row r="18" spans="1:10" hidden="1"/>
    <row r="19" spans="1:10" ht="25.5" hidden="1" customHeight="1" thickBot="1"/>
    <row r="21" spans="1:10">
      <c r="A21" s="321" t="s">
        <v>340</v>
      </c>
      <c r="B21" s="322" t="s">
        <v>315</v>
      </c>
    </row>
    <row r="22" spans="1:10">
      <c r="B22" s="322"/>
    </row>
    <row r="23" spans="1:10" s="323" customFormat="1" ht="63.75">
      <c r="B23" s="676" t="s">
        <v>341</v>
      </c>
      <c r="C23" s="676" t="s">
        <v>642</v>
      </c>
      <c r="D23" s="676" t="s">
        <v>643</v>
      </c>
      <c r="E23" s="676" t="s">
        <v>644</v>
      </c>
      <c r="F23" s="676" t="s">
        <v>645</v>
      </c>
      <c r="G23" s="676" t="s">
        <v>646</v>
      </c>
      <c r="H23" s="676" t="s">
        <v>647</v>
      </c>
      <c r="I23" s="676" t="s">
        <v>648</v>
      </c>
      <c r="J23" s="676" t="s">
        <v>649</v>
      </c>
    </row>
    <row r="24" spans="1:10">
      <c r="B24" s="734">
        <v>41091</v>
      </c>
      <c r="C24" s="324">
        <v>490.08699999999999</v>
      </c>
      <c r="D24" s="324">
        <v>490.08699999999999</v>
      </c>
      <c r="E24" s="326">
        <v>0.06</v>
      </c>
      <c r="F24" s="326">
        <v>0.06</v>
      </c>
      <c r="G24" s="325"/>
      <c r="H24" s="325"/>
      <c r="I24" s="325"/>
      <c r="J24" s="325"/>
    </row>
    <row r="25" spans="1:10">
      <c r="B25" s="734">
        <v>41456</v>
      </c>
      <c r="C25" s="324">
        <v>618.29999999999995</v>
      </c>
      <c r="D25" s="325">
        <v>618.29999999999995</v>
      </c>
      <c r="E25" s="326">
        <v>7.8299999999999995E-2</v>
      </c>
      <c r="F25" s="326">
        <v>7.8299999999999995E-2</v>
      </c>
      <c r="G25" s="325"/>
      <c r="H25" s="325"/>
      <c r="I25" s="325"/>
      <c r="J25" s="325"/>
    </row>
    <row r="26" spans="1:10">
      <c r="B26" s="734">
        <v>41640</v>
      </c>
      <c r="C26" s="324">
        <v>519.09900000000005</v>
      </c>
      <c r="D26" s="324">
        <v>380.78199999999998</v>
      </c>
      <c r="E26" s="326">
        <v>6.5699999999999995E-2</v>
      </c>
      <c r="F26" s="326">
        <v>4.82E-2</v>
      </c>
      <c r="G26" s="325"/>
      <c r="H26" s="325"/>
      <c r="I26" s="325"/>
      <c r="J26" s="325"/>
    </row>
    <row r="27" spans="1:10">
      <c r="B27" s="734">
        <v>42005</v>
      </c>
      <c r="C27" s="324">
        <v>422.41899999999998</v>
      </c>
      <c r="D27" s="324">
        <v>250.19300000000001</v>
      </c>
      <c r="E27" s="326">
        <v>5.3499999999999999E-2</v>
      </c>
      <c r="F27" s="326">
        <v>3.8199999999999998E-2</v>
      </c>
      <c r="G27" s="324">
        <v>-5.4922800775000002</v>
      </c>
      <c r="H27" s="326">
        <v>-4.0921208625241297E-3</v>
      </c>
      <c r="I27" s="325"/>
      <c r="J27" s="325"/>
    </row>
    <row r="28" spans="1:10">
      <c r="B28" s="734">
        <v>42370</v>
      </c>
      <c r="C28" s="324">
        <v>365.22300000000001</v>
      </c>
      <c r="D28" s="324">
        <v>172.78299999999999</v>
      </c>
      <c r="E28" s="326">
        <v>4.6199999999999998E-2</v>
      </c>
      <c r="F28" s="326">
        <v>3.09E-2</v>
      </c>
      <c r="G28" s="324">
        <v>-44.462983078888897</v>
      </c>
      <c r="H28" s="326">
        <v>-1.9233709539345199E-2</v>
      </c>
      <c r="I28" s="325"/>
      <c r="J28" s="325"/>
    </row>
    <row r="29" spans="1:10">
      <c r="B29" s="734">
        <v>42736</v>
      </c>
      <c r="C29" s="324">
        <v>248.86500000000001</v>
      </c>
      <c r="D29" s="324">
        <v>96.903000000000006</v>
      </c>
      <c r="E29" s="326">
        <v>4.4600000000000001E-2</v>
      </c>
      <c r="F29" s="326">
        <v>3.6700000000000003E-2</v>
      </c>
      <c r="G29" s="324">
        <v>-104.745717718194</v>
      </c>
      <c r="H29" s="326">
        <v>-1.9918288551867398E-2</v>
      </c>
      <c r="I29" s="324">
        <v>-19.805936694444402</v>
      </c>
      <c r="J29" s="326">
        <v>-8.5676130380121802E-3</v>
      </c>
    </row>
    <row r="30" spans="1:10">
      <c r="B30" s="734">
        <v>43101</v>
      </c>
      <c r="C30" s="324">
        <v>158.10900000000001</v>
      </c>
      <c r="D30" s="324">
        <v>54.877000000000002</v>
      </c>
      <c r="E30" s="326">
        <v>3.0499999999999999E-2</v>
      </c>
      <c r="F30" s="326">
        <v>2.4799999999999999E-2</v>
      </c>
      <c r="G30" s="324">
        <v>-198.88414324125</v>
      </c>
      <c r="H30" s="326">
        <v>-3.4967988388471198E-2</v>
      </c>
      <c r="I30" s="324">
        <v>-65.213079120000003</v>
      </c>
      <c r="J30" s="326">
        <v>-1.9918288551867398E-2</v>
      </c>
    </row>
    <row r="31" spans="1:10">
      <c r="B31" s="734">
        <v>43466</v>
      </c>
      <c r="C31" s="324">
        <v>78.257000000000005</v>
      </c>
      <c r="D31" s="324">
        <v>21.966999999999999</v>
      </c>
      <c r="E31" s="326">
        <v>2.9700000000000001E-2</v>
      </c>
      <c r="F31" s="326">
        <v>1.44E-2</v>
      </c>
      <c r="G31" s="324">
        <v>-323.90909285875</v>
      </c>
      <c r="H31" s="326">
        <v>-5.0778012837220998E-2</v>
      </c>
      <c r="I31" s="324">
        <v>-143.29592867375001</v>
      </c>
      <c r="J31" s="326">
        <v>-2.7248938837867099E-2</v>
      </c>
    </row>
    <row r="32" spans="1:10">
      <c r="B32" s="588"/>
      <c r="C32" s="589"/>
      <c r="D32" s="589"/>
      <c r="E32" s="590"/>
      <c r="F32" s="590"/>
      <c r="G32" s="589"/>
      <c r="H32" s="590"/>
      <c r="I32" s="589"/>
      <c r="J32" s="590"/>
    </row>
    <row r="34" spans="2:2">
      <c r="B34" s="322" t="s">
        <v>315</v>
      </c>
    </row>
    <row r="51" spans="2:2" ht="27" customHeight="1"/>
    <row r="54" spans="2:2">
      <c r="B54" s="296" t="s">
        <v>650</v>
      </c>
    </row>
    <row r="56" spans="2:2">
      <c r="B56" s="296" t="s">
        <v>342</v>
      </c>
    </row>
    <row r="57" spans="2:2">
      <c r="B57" s="296"/>
    </row>
    <row r="58" spans="2:2">
      <c r="B58" s="703" t="s">
        <v>775</v>
      </c>
    </row>
  </sheetData>
  <hyperlinks>
    <hyperlink ref="B58" location="Contents!B105" display="to contents"/>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36"/>
  <sheetViews>
    <sheetView topLeftCell="A13" workbookViewId="0">
      <selection activeCell="B12" sqref="B12"/>
    </sheetView>
  </sheetViews>
  <sheetFormatPr defaultRowHeight="15"/>
  <cols>
    <col min="1" max="1" width="9.140625" style="34"/>
    <col min="2" max="2" width="38.28515625" style="34" customWidth="1"/>
    <col min="3" max="16384" width="9.140625" style="34"/>
  </cols>
  <sheetData>
    <row r="2" spans="1:21">
      <c r="A2" s="3" t="s">
        <v>340</v>
      </c>
      <c r="B2" s="31" t="s">
        <v>811</v>
      </c>
    </row>
    <row r="3" spans="1:21">
      <c r="A3" s="3"/>
      <c r="B3" s="31"/>
    </row>
    <row r="4" spans="1:21">
      <c r="A4" s="32"/>
      <c r="B4" s="33"/>
      <c r="C4" s="14">
        <v>39508</v>
      </c>
      <c r="D4" s="14">
        <v>39600</v>
      </c>
      <c r="E4" s="14">
        <v>39692</v>
      </c>
      <c r="F4" s="14">
        <v>39783</v>
      </c>
      <c r="G4" s="14">
        <v>39873</v>
      </c>
      <c r="H4" s="14">
        <v>39965</v>
      </c>
      <c r="I4" s="14">
        <v>40057</v>
      </c>
      <c r="J4" s="14">
        <v>40148</v>
      </c>
      <c r="K4" s="14">
        <v>40238</v>
      </c>
      <c r="L4" s="14">
        <v>40330</v>
      </c>
      <c r="M4" s="14">
        <v>40422</v>
      </c>
      <c r="N4" s="14">
        <v>40513</v>
      </c>
      <c r="O4" s="14">
        <v>40603</v>
      </c>
      <c r="P4" s="14">
        <v>40695</v>
      </c>
      <c r="Q4" s="14">
        <v>40787</v>
      </c>
      <c r="R4" s="14">
        <v>40878</v>
      </c>
      <c r="S4" s="14">
        <v>40969</v>
      </c>
      <c r="T4" s="14">
        <v>41061</v>
      </c>
      <c r="U4" s="14">
        <v>41153</v>
      </c>
    </row>
    <row r="5" spans="1:21">
      <c r="A5" s="35"/>
      <c r="B5" s="36" t="s">
        <v>807</v>
      </c>
      <c r="C5" s="36">
        <v>2.0276559092284963</v>
      </c>
      <c r="D5" s="36">
        <v>-1.28784181495942</v>
      </c>
      <c r="E5" s="36">
        <v>-1.1246927865255265</v>
      </c>
      <c r="F5" s="36">
        <v>13.416959216920906</v>
      </c>
      <c r="G5" s="36">
        <v>3.3011669728813566</v>
      </c>
      <c r="H5" s="36">
        <v>-3.9646117408973156</v>
      </c>
      <c r="I5" s="36">
        <v>-2.454642842728632</v>
      </c>
      <c r="J5" s="36">
        <v>-2.9532715542089973</v>
      </c>
      <c r="K5" s="36">
        <v>-0.56432461385054666</v>
      </c>
      <c r="L5" s="36">
        <v>1.7213626399374482E-3</v>
      </c>
      <c r="M5" s="36">
        <v>-4.4802057486441296</v>
      </c>
      <c r="N5" s="36">
        <v>-1.0386243035011158</v>
      </c>
      <c r="O5" s="36">
        <v>-1.92967218047682</v>
      </c>
      <c r="P5" s="36">
        <v>-0.25482331448513246</v>
      </c>
      <c r="Q5" s="36">
        <v>-0.19912628331749835</v>
      </c>
      <c r="R5" s="36">
        <v>-4.6972635788489283</v>
      </c>
      <c r="S5" s="36">
        <v>0.13564164138455484</v>
      </c>
      <c r="T5" s="36">
        <v>-1.3548797131476857</v>
      </c>
      <c r="U5" s="36">
        <v>-3.6458251699721957</v>
      </c>
    </row>
    <row r="6" spans="1:21">
      <c r="A6" s="35"/>
      <c r="B6" s="36" t="s">
        <v>808</v>
      </c>
      <c r="C6" s="36">
        <v>-2.4310002505577675</v>
      </c>
      <c r="D6" s="36">
        <v>-6.261860963579327</v>
      </c>
      <c r="E6" s="36">
        <v>-3.7744818398708349</v>
      </c>
      <c r="F6" s="36">
        <v>-0.91302192390753756</v>
      </c>
      <c r="G6" s="36">
        <v>-4.8814325132906724</v>
      </c>
      <c r="H6" s="36">
        <v>-13.552745833907853</v>
      </c>
      <c r="I6" s="36">
        <v>-9.4174391655741463</v>
      </c>
      <c r="J6" s="36">
        <v>-6.2383639139499403</v>
      </c>
      <c r="K6" s="36">
        <v>-9.5175921386779585</v>
      </c>
      <c r="L6" s="36">
        <v>-7.5655328220889286</v>
      </c>
      <c r="M6" s="36">
        <v>-8.352541120915701</v>
      </c>
      <c r="N6" s="36">
        <v>-4.619218778274063</v>
      </c>
      <c r="O6" s="36">
        <v>-4.8353396849442838</v>
      </c>
      <c r="P6" s="36">
        <v>-8.4142176847263279</v>
      </c>
      <c r="Q6" s="36">
        <v>-5.1811100461467294</v>
      </c>
      <c r="R6" s="36">
        <v>-6.9937774185011836</v>
      </c>
      <c r="S6" s="36">
        <v>-6.3896738638944672</v>
      </c>
      <c r="T6" s="36">
        <v>-10.349963716788833</v>
      </c>
      <c r="U6" s="36">
        <v>-9.1629970391782933</v>
      </c>
    </row>
    <row r="7" spans="1:21">
      <c r="A7" s="32"/>
      <c r="B7" s="36" t="s">
        <v>809</v>
      </c>
      <c r="C7" s="36">
        <v>19.814955282923087</v>
      </c>
      <c r="D7" s="36">
        <v>18.878928203223218</v>
      </c>
      <c r="E7" s="36">
        <v>18.370286655534741</v>
      </c>
      <c r="F7" s="36">
        <v>18.451405041645014</v>
      </c>
      <c r="G7" s="36">
        <v>18.274719828803061</v>
      </c>
      <c r="H7" s="36">
        <v>18.018815115293066</v>
      </c>
      <c r="I7" s="36">
        <v>16.565742365950577</v>
      </c>
      <c r="J7" s="36">
        <v>14.115678046288821</v>
      </c>
      <c r="K7" s="36">
        <v>13.768572126169913</v>
      </c>
      <c r="L7" s="36">
        <v>13.781548235270805</v>
      </c>
      <c r="M7" s="36">
        <v>14.092483259482558</v>
      </c>
      <c r="N7" s="36">
        <v>14.206091082887928</v>
      </c>
      <c r="O7" s="36">
        <v>14.829415509652154</v>
      </c>
      <c r="P7" s="36">
        <v>15.614676821693044</v>
      </c>
      <c r="Q7" s="36">
        <v>15.544504958009995</v>
      </c>
      <c r="R7" s="36">
        <v>15.127095576749927</v>
      </c>
      <c r="S7" s="36">
        <v>14.929942447994387</v>
      </c>
      <c r="T7" s="36">
        <v>15.223291736983994</v>
      </c>
      <c r="U7" s="36">
        <v>15.011396416035613</v>
      </c>
    </row>
    <row r="8" spans="1:21">
      <c r="A8" s="32"/>
      <c r="B8" s="883" t="s">
        <v>1043</v>
      </c>
      <c r="C8" s="36">
        <v>2.6924782909536407</v>
      </c>
      <c r="D8" s="36">
        <v>3.0756179471800555</v>
      </c>
      <c r="E8" s="36">
        <v>3.1455557134565262</v>
      </c>
      <c r="F8" s="36">
        <v>6.680537786547883</v>
      </c>
      <c r="G8" s="36">
        <v>7.4173063783794495</v>
      </c>
      <c r="H8" s="36">
        <v>8.5529932568495326</v>
      </c>
      <c r="I8" s="36">
        <v>9.8474851950885967</v>
      </c>
      <c r="J8" s="36">
        <v>6.4947255784412743</v>
      </c>
      <c r="K8" s="36">
        <v>6.7578162886139719</v>
      </c>
      <c r="L8" s="36">
        <v>6.4134631553222423</v>
      </c>
      <c r="M8" s="36">
        <v>5.5973364408698494</v>
      </c>
      <c r="N8" s="36">
        <v>5.5006718383066513</v>
      </c>
      <c r="O8" s="36">
        <v>4.3124169957737788</v>
      </c>
      <c r="P8" s="36">
        <v>4.6082550603913068</v>
      </c>
      <c r="Q8" s="36">
        <v>4.866713539555505</v>
      </c>
      <c r="R8" s="36">
        <v>4.3522589257486128</v>
      </c>
      <c r="S8" s="36">
        <v>5.0728720715194644</v>
      </c>
      <c r="T8" s="36">
        <v>5.3392548267455933</v>
      </c>
      <c r="U8" s="36">
        <v>5.4719388428032527</v>
      </c>
    </row>
    <row r="9" spans="1:21">
      <c r="A9" s="35"/>
      <c r="B9" s="36" t="s">
        <v>810</v>
      </c>
      <c r="C9" s="20">
        <v>5.4868554446486852</v>
      </c>
      <c r="D9" s="20">
        <v>5.5369083006403246</v>
      </c>
      <c r="E9" s="20">
        <v>5.8217761861479103</v>
      </c>
      <c r="F9" s="20">
        <v>6.3267631408070626</v>
      </c>
      <c r="G9" s="20">
        <v>6.8678431872254935</v>
      </c>
      <c r="H9" s="20">
        <v>7.7014913310386488</v>
      </c>
      <c r="I9" s="20">
        <v>8.8398482064703625</v>
      </c>
      <c r="J9" s="20">
        <v>9.5136467744296418</v>
      </c>
      <c r="K9" s="20">
        <v>9.494674058541106</v>
      </c>
      <c r="L9" s="20">
        <v>9.7001679289904352</v>
      </c>
      <c r="M9" s="20">
        <v>10.761542576196657</v>
      </c>
      <c r="N9" s="20">
        <v>10.185343148755916</v>
      </c>
      <c r="O9" s="20">
        <v>10.010636690802079</v>
      </c>
      <c r="P9" s="20">
        <v>9.8472430993705373</v>
      </c>
      <c r="Q9" s="20">
        <v>9.7049496761735163</v>
      </c>
      <c r="R9" s="20">
        <v>9.9438058850531412</v>
      </c>
      <c r="S9" s="20">
        <v>10.087328509996391</v>
      </c>
      <c r="T9" s="20">
        <v>10.422876988450557</v>
      </c>
      <c r="U9" s="20">
        <v>11.08546977195285</v>
      </c>
    </row>
    <row r="12" spans="1:21">
      <c r="B12" s="31" t="s">
        <v>811</v>
      </c>
    </row>
    <row r="32" spans="2:2">
      <c r="B32" s="37" t="s">
        <v>812</v>
      </c>
    </row>
    <row r="33" spans="2:2">
      <c r="B33" s="884" t="s">
        <v>1022</v>
      </c>
    </row>
    <row r="34" spans="2:2">
      <c r="B34" s="269" t="s">
        <v>1023</v>
      </c>
    </row>
    <row r="36" spans="2:2">
      <c r="B36" s="703" t="s">
        <v>775</v>
      </c>
    </row>
  </sheetData>
  <hyperlinks>
    <hyperlink ref="B36" location="Contents!B11" display="to contents"/>
  </hyperlinks>
  <pageMargins left="0.7" right="0.7" top="0.75" bottom="0.75" header="0.3" footer="0.3"/>
  <drawing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0"/>
  <dimension ref="A2:I20"/>
  <sheetViews>
    <sheetView workbookViewId="0">
      <selection activeCell="M13" sqref="M13"/>
    </sheetView>
  </sheetViews>
  <sheetFormatPr defaultRowHeight="15"/>
  <cols>
    <col min="1" max="1" width="9.140625" style="34"/>
    <col min="2" max="2" width="28.7109375" style="34" customWidth="1"/>
    <col min="3" max="8" width="9.85546875" style="34" bestFit="1" customWidth="1"/>
    <col min="9" max="9" width="11.140625" style="34" customWidth="1"/>
    <col min="10" max="16384" width="9.140625" style="34"/>
  </cols>
  <sheetData>
    <row r="2" spans="1:9">
      <c r="A2" s="321" t="s">
        <v>340</v>
      </c>
      <c r="B2" s="2" t="s">
        <v>285</v>
      </c>
    </row>
    <row r="3" spans="1:9" ht="15.75" thickBot="1"/>
    <row r="4" spans="1:9">
      <c r="B4" s="677" t="s">
        <v>651</v>
      </c>
      <c r="C4" s="1009">
        <v>41456</v>
      </c>
      <c r="D4" s="1009">
        <v>41640</v>
      </c>
      <c r="E4" s="1009">
        <v>42005</v>
      </c>
      <c r="F4" s="1007">
        <v>42370</v>
      </c>
      <c r="G4" s="1007">
        <v>42736</v>
      </c>
      <c r="H4" s="1007">
        <v>43101</v>
      </c>
      <c r="I4" s="1007">
        <v>43466</v>
      </c>
    </row>
    <row r="5" spans="1:9" ht="15.75" thickBot="1">
      <c r="B5" s="678" t="s">
        <v>652</v>
      </c>
      <c r="C5" s="1010"/>
      <c r="D5" s="1011"/>
      <c r="E5" s="1011"/>
      <c r="F5" s="1008"/>
      <c r="G5" s="1008"/>
      <c r="H5" s="1008"/>
      <c r="I5" s="1008"/>
    </row>
    <row r="6" spans="1:9" ht="15.75" thickBot="1">
      <c r="B6" s="540" t="s">
        <v>653</v>
      </c>
      <c r="C6" s="536">
        <v>0.05</v>
      </c>
      <c r="D6" s="536">
        <v>0.05</v>
      </c>
      <c r="E6" s="536">
        <v>0.05</v>
      </c>
      <c r="F6" s="537">
        <v>5.5E-2</v>
      </c>
      <c r="G6" s="538">
        <v>0.06</v>
      </c>
      <c r="H6" s="537">
        <v>6.5000000000000002E-2</v>
      </c>
      <c r="I6" s="538">
        <v>7.0000000000000007E-2</v>
      </c>
    </row>
    <row r="7" spans="1:9">
      <c r="B7" s="541" t="s">
        <v>589</v>
      </c>
      <c r="C7" s="1023">
        <v>0</v>
      </c>
      <c r="D7" s="1023">
        <v>0.01</v>
      </c>
      <c r="E7" s="1023">
        <v>0.02</v>
      </c>
      <c r="F7" s="1025">
        <v>0.03</v>
      </c>
      <c r="G7" s="1005">
        <v>0.03</v>
      </c>
      <c r="H7" s="1025">
        <v>0.03</v>
      </c>
      <c r="I7" s="1005">
        <v>0.03</v>
      </c>
    </row>
    <row r="8" spans="1:9" ht="15.75" thickBot="1">
      <c r="B8" s="541" t="s">
        <v>1175</v>
      </c>
      <c r="C8" s="1024"/>
      <c r="D8" s="1024"/>
      <c r="E8" s="1024"/>
      <c r="F8" s="1026"/>
      <c r="G8" s="1006"/>
      <c r="H8" s="1026"/>
      <c r="I8" s="1006"/>
    </row>
    <row r="9" spans="1:9" ht="15.75" thickBot="1">
      <c r="B9" s="542" t="s">
        <v>654</v>
      </c>
      <c r="C9" s="539">
        <v>2.5000000000000001E-2</v>
      </c>
      <c r="D9" s="539">
        <v>2.5000000000000001E-2</v>
      </c>
      <c r="E9" s="539">
        <v>2.5000000000000001E-2</v>
      </c>
      <c r="F9" s="538">
        <v>0.03</v>
      </c>
      <c r="G9" s="537">
        <v>0.03</v>
      </c>
      <c r="H9" s="538">
        <v>0.03</v>
      </c>
      <c r="I9" s="538">
        <v>0.03</v>
      </c>
    </row>
    <row r="10" spans="1:9" ht="15.75" thickBot="1">
      <c r="B10" s="540" t="s">
        <v>655</v>
      </c>
      <c r="C10" s="536">
        <v>0.06</v>
      </c>
      <c r="D10" s="536">
        <v>0.06</v>
      </c>
      <c r="E10" s="539">
        <v>6.25E-2</v>
      </c>
      <c r="F10" s="537">
        <v>6.5000000000000002E-2</v>
      </c>
      <c r="G10" s="537">
        <v>7.0000000000000007E-2</v>
      </c>
      <c r="H10" s="537">
        <v>0.08</v>
      </c>
      <c r="I10" s="538">
        <v>0.09</v>
      </c>
    </row>
    <row r="11" spans="1:9" ht="15.75" thickBot="1">
      <c r="B11" s="540" t="s">
        <v>656</v>
      </c>
      <c r="C11" s="536">
        <v>7.0000000000000007E-2</v>
      </c>
      <c r="D11" s="539">
        <v>7.4999999999999997E-2</v>
      </c>
      <c r="E11" s="536">
        <v>0.08</v>
      </c>
      <c r="F11" s="538">
        <v>0.08</v>
      </c>
      <c r="G11" s="538">
        <v>0.09</v>
      </c>
      <c r="H11" s="538">
        <v>0.1</v>
      </c>
      <c r="I11" s="538">
        <v>0.12</v>
      </c>
    </row>
    <row r="12" spans="1:9" ht="15.75" thickBot="1">
      <c r="B12" s="1012" t="s">
        <v>657</v>
      </c>
      <c r="C12" s="543">
        <v>7.0000000000000007E-2</v>
      </c>
      <c r="D12" s="544">
        <v>8.5000000000000006E-2</v>
      </c>
      <c r="E12" s="543">
        <v>0.1</v>
      </c>
      <c r="F12" s="543">
        <v>0.11</v>
      </c>
      <c r="G12" s="543">
        <v>0.12</v>
      </c>
      <c r="H12" s="543">
        <v>0.13</v>
      </c>
      <c r="I12" s="543">
        <v>0.15</v>
      </c>
    </row>
    <row r="13" spans="1:9" ht="24.75" customHeight="1" thickBot="1">
      <c r="B13" s="1013"/>
      <c r="C13" s="544">
        <v>9.5000000000000001E-2</v>
      </c>
      <c r="D13" s="543">
        <v>0.1</v>
      </c>
      <c r="E13" s="544">
        <v>0.105</v>
      </c>
      <c r="F13" s="543">
        <v>0.11</v>
      </c>
      <c r="G13" s="543">
        <v>0.12</v>
      </c>
      <c r="H13" s="543">
        <v>0.13</v>
      </c>
      <c r="I13" s="543">
        <v>0.15</v>
      </c>
    </row>
    <row r="14" spans="1:9" ht="15.75" thickBot="1">
      <c r="B14" s="540" t="s">
        <v>1134</v>
      </c>
      <c r="C14" s="536">
        <v>0</v>
      </c>
      <c r="D14" s="536">
        <v>0</v>
      </c>
      <c r="E14" s="536">
        <v>0</v>
      </c>
      <c r="F14" s="1014" t="s">
        <v>121</v>
      </c>
      <c r="G14" s="1015"/>
      <c r="H14" s="1015"/>
      <c r="I14" s="1016"/>
    </row>
    <row r="15" spans="1:9" ht="15.75" thickBot="1">
      <c r="B15" s="540" t="s">
        <v>592</v>
      </c>
      <c r="C15" s="536">
        <v>0</v>
      </c>
      <c r="D15" s="536">
        <v>0</v>
      </c>
      <c r="E15" s="536">
        <v>0</v>
      </c>
      <c r="F15" s="1017">
        <v>0.01</v>
      </c>
      <c r="G15" s="1018"/>
      <c r="H15" s="1018"/>
      <c r="I15" s="1019"/>
    </row>
    <row r="16" spans="1:9" ht="39" thickBot="1">
      <c r="B16" s="529" t="s">
        <v>658</v>
      </c>
      <c r="C16" s="415"/>
      <c r="D16" s="1020" t="s">
        <v>659</v>
      </c>
      <c r="E16" s="1021"/>
      <c r="F16" s="1021"/>
      <c r="G16" s="1021"/>
      <c r="H16" s="1022"/>
      <c r="I16" s="510" t="s">
        <v>660</v>
      </c>
    </row>
    <row r="17" spans="2:2">
      <c r="B17" s="12" t="s">
        <v>1178</v>
      </c>
    </row>
    <row r="18" spans="2:2">
      <c r="B18" s="296" t="s">
        <v>342</v>
      </c>
    </row>
    <row r="20" spans="2:2">
      <c r="B20" s="703" t="s">
        <v>775</v>
      </c>
    </row>
  </sheetData>
  <mergeCells count="18">
    <mergeCell ref="B12:B13"/>
    <mergeCell ref="F14:I14"/>
    <mergeCell ref="F15:I15"/>
    <mergeCell ref="D16:H16"/>
    <mergeCell ref="C7:C8"/>
    <mergeCell ref="D7:D8"/>
    <mergeCell ref="E7:E8"/>
    <mergeCell ref="F7:F8"/>
    <mergeCell ref="G7:G8"/>
    <mergeCell ref="H7:H8"/>
    <mergeCell ref="I7:I8"/>
    <mergeCell ref="H4:H5"/>
    <mergeCell ref="I4:I5"/>
    <mergeCell ref="C4:C5"/>
    <mergeCell ref="D4:D5"/>
    <mergeCell ref="E4:E5"/>
    <mergeCell ref="F4:F5"/>
    <mergeCell ref="G4:G5"/>
  </mergeCells>
  <hyperlinks>
    <hyperlink ref="B20" location="Contents!B106" display="to contents"/>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1"/>
  <dimension ref="A2:I48"/>
  <sheetViews>
    <sheetView workbookViewId="0">
      <selection activeCell="O15" sqref="O15"/>
    </sheetView>
  </sheetViews>
  <sheetFormatPr defaultRowHeight="12.75"/>
  <cols>
    <col min="1" max="2" width="9.140625" style="81"/>
    <col min="3" max="3" width="9.85546875" style="81" customWidth="1"/>
    <col min="4" max="4" width="12.28515625" style="81" customWidth="1"/>
    <col min="5" max="5" width="11.7109375" style="81" bestFit="1" customWidth="1"/>
    <col min="6" max="6" width="12.5703125" style="81" bestFit="1" customWidth="1"/>
    <col min="7" max="7" width="13.85546875" style="81" customWidth="1"/>
    <col min="8" max="8" width="12.5703125" style="81" bestFit="1" customWidth="1"/>
    <col min="9" max="9" width="13.42578125" style="81" customWidth="1"/>
    <col min="10" max="16384" width="9.140625" style="81"/>
  </cols>
  <sheetData>
    <row r="2" spans="1:9">
      <c r="A2" s="81" t="s">
        <v>340</v>
      </c>
      <c r="B2" s="92" t="s">
        <v>316</v>
      </c>
    </row>
    <row r="4" spans="1:9" ht="42" customHeight="1">
      <c r="B4" s="82"/>
      <c r="C4" s="327"/>
      <c r="D4" s="112" t="s">
        <v>663</v>
      </c>
      <c r="E4" s="112" t="s">
        <v>664</v>
      </c>
      <c r="F4" s="112" t="s">
        <v>665</v>
      </c>
      <c r="G4" s="112" t="s">
        <v>666</v>
      </c>
      <c r="H4" s="112" t="s">
        <v>667</v>
      </c>
      <c r="I4" s="112" t="s">
        <v>668</v>
      </c>
    </row>
    <row r="5" spans="1:9">
      <c r="B5" s="1027" t="s">
        <v>661</v>
      </c>
      <c r="C5" s="328" t="s">
        <v>20</v>
      </c>
      <c r="D5" s="329">
        <v>26.489310233942515</v>
      </c>
      <c r="E5" s="329">
        <v>1.1098215698567973</v>
      </c>
      <c r="F5" s="329">
        <v>10.815223427059999</v>
      </c>
      <c r="G5" s="329">
        <v>4.427744284333559</v>
      </c>
      <c r="H5" s="329">
        <v>7.6619844724694923</v>
      </c>
      <c r="I5" s="329">
        <v>49.495916012337645</v>
      </c>
    </row>
    <row r="6" spans="1:9">
      <c r="B6" s="1027"/>
      <c r="C6" s="328" t="s">
        <v>11</v>
      </c>
      <c r="D6" s="329">
        <v>25.318700768909743</v>
      </c>
      <c r="E6" s="329">
        <v>1.1826807445451717</v>
      </c>
      <c r="F6" s="329">
        <v>12.139213019312152</v>
      </c>
      <c r="G6" s="329">
        <v>4.8262104629099625</v>
      </c>
      <c r="H6" s="329">
        <v>6.9618377002548621</v>
      </c>
      <c r="I6" s="329">
        <v>49.571357304068115</v>
      </c>
    </row>
    <row r="7" spans="1:9">
      <c r="B7" s="1027"/>
      <c r="C7" s="328" t="s">
        <v>44</v>
      </c>
      <c r="D7" s="329">
        <v>19.49526308491615</v>
      </c>
      <c r="E7" s="329">
        <v>1.0243999557146051</v>
      </c>
      <c r="F7" s="329">
        <v>9.8730078531471506</v>
      </c>
      <c r="G7" s="329">
        <v>4.585167086869216</v>
      </c>
      <c r="H7" s="329">
        <v>13.446708660067481</v>
      </c>
      <c r="I7" s="329">
        <v>51.575453359285397</v>
      </c>
    </row>
    <row r="8" spans="1:9">
      <c r="B8" s="1027"/>
      <c r="C8" s="328" t="s">
        <v>45</v>
      </c>
      <c r="D8" s="329">
        <v>21.44450673584349</v>
      </c>
      <c r="E8" s="329">
        <v>1.5458723351021264</v>
      </c>
      <c r="F8" s="329">
        <v>11.321794587963863</v>
      </c>
      <c r="G8" s="329">
        <v>5.4670894155860319</v>
      </c>
      <c r="H8" s="329">
        <v>9.481784646850139</v>
      </c>
      <c r="I8" s="329">
        <v>50.738952278654345</v>
      </c>
    </row>
    <row r="9" spans="1:9">
      <c r="B9" s="1027"/>
      <c r="C9" s="328" t="s">
        <v>21</v>
      </c>
      <c r="D9" s="329">
        <v>26.442922890362041</v>
      </c>
      <c r="E9" s="329">
        <v>2.6759015990047192</v>
      </c>
      <c r="F9" s="329">
        <v>12.25431087600125</v>
      </c>
      <c r="G9" s="329">
        <v>6.1268985915799528</v>
      </c>
      <c r="H9" s="329">
        <v>8.1659660737039239</v>
      </c>
      <c r="I9" s="329">
        <v>44.33399996934812</v>
      </c>
    </row>
    <row r="10" spans="1:9">
      <c r="B10" s="1027"/>
      <c r="C10" s="328" t="s">
        <v>8</v>
      </c>
      <c r="D10" s="329">
        <v>25.901960322962513</v>
      </c>
      <c r="E10" s="329">
        <v>3.687914793207927</v>
      </c>
      <c r="F10" s="329">
        <v>13.676095645425109</v>
      </c>
      <c r="G10" s="329">
        <v>6.3092885136239518</v>
      </c>
      <c r="H10" s="329">
        <v>6.8184439094386429</v>
      </c>
      <c r="I10" s="329">
        <v>43.60629681534185</v>
      </c>
    </row>
    <row r="11" spans="1:9">
      <c r="B11" s="1027"/>
      <c r="C11" s="328" t="s">
        <v>17</v>
      </c>
      <c r="D11" s="329">
        <v>15.228182755250558</v>
      </c>
      <c r="E11" s="329">
        <v>4.7848814666811412</v>
      </c>
      <c r="F11" s="329">
        <v>13.527978891959508</v>
      </c>
      <c r="G11" s="329">
        <v>7.2070259007102679</v>
      </c>
      <c r="H11" s="329">
        <v>14.797055987949905</v>
      </c>
      <c r="I11" s="329">
        <v>44.399181538072661</v>
      </c>
    </row>
    <row r="12" spans="1:9">
      <c r="B12" s="1027"/>
      <c r="C12" s="328" t="s">
        <v>18</v>
      </c>
      <c r="D12" s="329">
        <v>19.55103869672018</v>
      </c>
      <c r="E12" s="329">
        <v>5.8549200057103938</v>
      </c>
      <c r="F12" s="329">
        <v>17.389713191728674</v>
      </c>
      <c r="G12" s="329">
        <v>9.00011615876282</v>
      </c>
      <c r="H12" s="329">
        <v>11.030317778650661</v>
      </c>
      <c r="I12" s="329">
        <v>37.173894168427267</v>
      </c>
    </row>
    <row r="13" spans="1:9">
      <c r="B13" s="1027"/>
      <c r="C13" s="328" t="s">
        <v>9</v>
      </c>
      <c r="D13" s="329">
        <v>22.750907214038758</v>
      </c>
      <c r="E13" s="329">
        <v>6.6105008046329266</v>
      </c>
      <c r="F13" s="329">
        <v>17.015951956169939</v>
      </c>
      <c r="G13" s="329">
        <v>8.4075897783607321</v>
      </c>
      <c r="H13" s="329">
        <v>8.5759574338587399</v>
      </c>
      <c r="I13" s="329">
        <v>36.639092812938905</v>
      </c>
    </row>
    <row r="14" spans="1:9">
      <c r="B14" s="82"/>
      <c r="C14" s="327"/>
      <c r="D14" s="329"/>
      <c r="E14" s="329"/>
      <c r="F14" s="329"/>
      <c r="G14" s="329"/>
      <c r="H14" s="329"/>
      <c r="I14" s="329"/>
    </row>
    <row r="15" spans="1:9">
      <c r="B15" s="1027" t="s">
        <v>662</v>
      </c>
      <c r="C15" s="328" t="s">
        <v>20</v>
      </c>
      <c r="D15" s="329">
        <v>37.963665983428697</v>
      </c>
      <c r="E15" s="329">
        <v>0.64826508742997924</v>
      </c>
      <c r="F15" s="329">
        <v>20.503334957970846</v>
      </c>
      <c r="G15" s="329">
        <v>2.1350193955013119</v>
      </c>
      <c r="H15" s="329">
        <v>26.33599551332982</v>
      </c>
      <c r="I15" s="329">
        <v>12.413719062339345</v>
      </c>
    </row>
    <row r="16" spans="1:9">
      <c r="B16" s="1027"/>
      <c r="C16" s="328" t="s">
        <v>11</v>
      </c>
      <c r="D16" s="329">
        <v>36.967062581337039</v>
      </c>
      <c r="E16" s="329">
        <v>0.65001513030777081</v>
      </c>
      <c r="F16" s="329">
        <v>23.43786255264866</v>
      </c>
      <c r="G16" s="329">
        <v>2.0419480010865465</v>
      </c>
      <c r="H16" s="329">
        <v>25.385068411921235</v>
      </c>
      <c r="I16" s="329">
        <v>11.518043322698752</v>
      </c>
    </row>
    <row r="17" spans="2:9">
      <c r="B17" s="1027"/>
      <c r="C17" s="328" t="s">
        <v>44</v>
      </c>
      <c r="D17" s="329">
        <v>33.912053185169484</v>
      </c>
      <c r="E17" s="329">
        <v>0.91151334682518359</v>
      </c>
      <c r="F17" s="329">
        <v>26.225519317092171</v>
      </c>
      <c r="G17" s="329">
        <v>1.0780374534420241</v>
      </c>
      <c r="H17" s="329">
        <v>20.602129280190891</v>
      </c>
      <c r="I17" s="329">
        <v>17.270747417280248</v>
      </c>
    </row>
    <row r="18" spans="2:9">
      <c r="B18" s="1027"/>
      <c r="C18" s="328" t="s">
        <v>45</v>
      </c>
      <c r="D18" s="329">
        <v>32.142840310189442</v>
      </c>
      <c r="E18" s="329">
        <v>0.6717498914539265</v>
      </c>
      <c r="F18" s="329">
        <v>28.217783255246449</v>
      </c>
      <c r="G18" s="329">
        <v>1.2337581794653707</v>
      </c>
      <c r="H18" s="329">
        <v>22.031450254860548</v>
      </c>
      <c r="I18" s="329">
        <v>15.702418108784261</v>
      </c>
    </row>
    <row r="19" spans="2:9">
      <c r="B19" s="1027"/>
      <c r="C19" s="328" t="s">
        <v>21</v>
      </c>
      <c r="D19" s="329">
        <v>27.038980976368116</v>
      </c>
      <c r="E19" s="329">
        <v>0.51621544323532409</v>
      </c>
      <c r="F19" s="329">
        <v>27.767260670518269</v>
      </c>
      <c r="G19" s="329">
        <v>1.0318952158579928</v>
      </c>
      <c r="H19" s="329">
        <v>19.282657667142221</v>
      </c>
      <c r="I19" s="329">
        <v>24.36299002687808</v>
      </c>
    </row>
    <row r="20" spans="2:9">
      <c r="B20" s="1027"/>
      <c r="C20" s="328" t="s">
        <v>8</v>
      </c>
      <c r="D20" s="329">
        <v>27.208269259664991</v>
      </c>
      <c r="E20" s="329">
        <v>0.56677756207783991</v>
      </c>
      <c r="F20" s="329">
        <v>31.982234882442967</v>
      </c>
      <c r="G20" s="329">
        <v>0.9364163119965333</v>
      </c>
      <c r="H20" s="329">
        <v>19.56616387352684</v>
      </c>
      <c r="I20" s="329">
        <v>19.740138110290825</v>
      </c>
    </row>
    <row r="21" spans="2:9">
      <c r="B21" s="1027"/>
      <c r="C21" s="328" t="s">
        <v>17</v>
      </c>
      <c r="D21" s="329">
        <v>27.050746999755081</v>
      </c>
      <c r="E21" s="329">
        <v>0.54037880643317826</v>
      </c>
      <c r="F21" s="329">
        <v>40.723977467548366</v>
      </c>
      <c r="G21" s="329">
        <v>0.76769532206710744</v>
      </c>
      <c r="H21" s="329">
        <v>14.46938525593926</v>
      </c>
      <c r="I21" s="329">
        <v>16.447816148257001</v>
      </c>
    </row>
    <row r="22" spans="2:9">
      <c r="B22" s="1027"/>
      <c r="C22" s="328" t="s">
        <v>18</v>
      </c>
      <c r="D22" s="329">
        <v>24.777728355996381</v>
      </c>
      <c r="E22" s="329">
        <v>0.67059148587837081</v>
      </c>
      <c r="F22" s="329">
        <v>43.948516449630162</v>
      </c>
      <c r="G22" s="329">
        <v>0.63239439017122845</v>
      </c>
      <c r="H22" s="329">
        <v>13.966953047454597</v>
      </c>
      <c r="I22" s="329">
        <v>16.003816270869269</v>
      </c>
    </row>
    <row r="23" spans="2:9">
      <c r="B23" s="1027"/>
      <c r="C23" s="328" t="s">
        <v>9</v>
      </c>
      <c r="D23" s="329">
        <v>24.973876813593272</v>
      </c>
      <c r="E23" s="329">
        <v>0.67470475702682264</v>
      </c>
      <c r="F23" s="329">
        <v>43.824483071047432</v>
      </c>
      <c r="G23" s="329">
        <v>0.5129296868358052</v>
      </c>
      <c r="H23" s="329">
        <v>15.35590081682183</v>
      </c>
      <c r="I23" s="329">
        <v>14.658104854674839</v>
      </c>
    </row>
    <row r="26" spans="2:9">
      <c r="B26" s="92" t="s">
        <v>316</v>
      </c>
    </row>
    <row r="46" spans="2:2">
      <c r="B46" s="91" t="s">
        <v>342</v>
      </c>
    </row>
    <row r="48" spans="2:2">
      <c r="B48" s="703" t="s">
        <v>775</v>
      </c>
    </row>
  </sheetData>
  <mergeCells count="2">
    <mergeCell ref="B5:B13"/>
    <mergeCell ref="B15:B23"/>
  </mergeCells>
  <hyperlinks>
    <hyperlink ref="B48" location="Contents!B110" display="to contents"/>
  </hyperlinks>
  <pageMargins left="0.75" right="0.75" top="1" bottom="1" header="0.5" footer="0.5"/>
  <pageSetup paperSize="9" orientation="portrait"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2"/>
  <dimension ref="A2:K27"/>
  <sheetViews>
    <sheetView workbookViewId="0">
      <selection activeCell="I18" sqref="I18"/>
    </sheetView>
  </sheetViews>
  <sheetFormatPr defaultColWidth="11.140625" defaultRowHeight="12.75"/>
  <cols>
    <col min="1" max="1" width="11.140625" style="81" customWidth="1"/>
    <col min="2" max="2" width="22.140625" style="81" customWidth="1"/>
    <col min="3" max="16384" width="11.140625" style="81"/>
  </cols>
  <sheetData>
    <row r="2" spans="1:11">
      <c r="A2" s="81" t="s">
        <v>340</v>
      </c>
      <c r="B2" s="92" t="s">
        <v>669</v>
      </c>
    </row>
    <row r="4" spans="1:11">
      <c r="B4" s="735" t="s">
        <v>371</v>
      </c>
      <c r="C4" s="679">
        <v>40940</v>
      </c>
      <c r="D4" s="679">
        <v>40969</v>
      </c>
      <c r="E4" s="679">
        <v>41000</v>
      </c>
      <c r="F4" s="679">
        <v>41030</v>
      </c>
      <c r="G4" s="679">
        <v>41061</v>
      </c>
      <c r="H4" s="679">
        <v>41091</v>
      </c>
      <c r="I4" s="679">
        <v>41122</v>
      </c>
      <c r="J4" s="679">
        <v>41153</v>
      </c>
      <c r="K4" s="679">
        <v>41183</v>
      </c>
    </row>
    <row r="5" spans="1:11">
      <c r="B5" s="106" t="s">
        <v>670</v>
      </c>
      <c r="C5" s="629">
        <v>0.17350195305233579</v>
      </c>
      <c r="D5" s="629">
        <v>0.41250037014274515</v>
      </c>
      <c r="E5" s="629">
        <v>0.31433270202211483</v>
      </c>
      <c r="F5" s="629">
        <v>0.17650069325326884</v>
      </c>
      <c r="G5" s="629">
        <v>0.30524247777851471</v>
      </c>
      <c r="H5" s="629">
        <v>0.1980805120960005</v>
      </c>
      <c r="I5" s="629">
        <v>0.26015493304581783</v>
      </c>
      <c r="J5" s="629">
        <v>0.339527712689353</v>
      </c>
      <c r="K5" s="629">
        <v>0.30898905861551601</v>
      </c>
    </row>
    <row r="6" spans="1:11" ht="25.5">
      <c r="B6" s="106" t="s">
        <v>671</v>
      </c>
      <c r="C6" s="629">
        <v>0.11396700555728753</v>
      </c>
      <c r="D6" s="629">
        <v>0.3950336814790239</v>
      </c>
      <c r="E6" s="629">
        <v>0.24444456535765277</v>
      </c>
      <c r="F6" s="629">
        <v>0.10781277221277941</v>
      </c>
      <c r="G6" s="629">
        <v>0.25607434691700826</v>
      </c>
      <c r="H6" s="629">
        <v>0.15367496686027229</v>
      </c>
      <c r="I6" s="629">
        <v>0.17611747092300428</v>
      </c>
      <c r="J6" s="629">
        <v>0.315716418508591</v>
      </c>
      <c r="K6" s="629">
        <v>0.25618641655898977</v>
      </c>
    </row>
    <row r="7" spans="1:11" ht="38.25">
      <c r="B7" s="106" t="s">
        <v>672</v>
      </c>
      <c r="C7" s="629">
        <v>1.2776005299613329E-2</v>
      </c>
      <c r="D7" s="629">
        <v>9.7475399637056773E-2</v>
      </c>
      <c r="E7" s="629">
        <v>7.7591765311405089E-2</v>
      </c>
      <c r="F7" s="629">
        <v>0.14810478115500159</v>
      </c>
      <c r="G7" s="629">
        <v>0.12243513203300323</v>
      </c>
      <c r="H7" s="629">
        <v>0.12678671787431289</v>
      </c>
      <c r="I7" s="629">
        <v>0.11492536201698883</v>
      </c>
      <c r="J7" s="629">
        <v>9.0664047974380269E-2</v>
      </c>
      <c r="K7" s="629">
        <v>9.2647267397450106E-2</v>
      </c>
    </row>
    <row r="9" spans="1:11">
      <c r="B9" s="277"/>
    </row>
    <row r="10" spans="1:11">
      <c r="B10" s="92" t="s">
        <v>669</v>
      </c>
    </row>
    <row r="25" spans="2:2">
      <c r="B25" s="91" t="s">
        <v>342</v>
      </c>
    </row>
    <row r="27" spans="2:2">
      <c r="B27" s="703" t="s">
        <v>775</v>
      </c>
    </row>
  </sheetData>
  <hyperlinks>
    <hyperlink ref="B27" location="Contents!B111" display="to contents"/>
  </hyperlinks>
  <pageMargins left="0.75" right="0.75" top="1" bottom="1" header="0.5" footer="0.5"/>
  <headerFooter alignWithMargins="0"/>
  <drawing r:id="rId1"/>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3"/>
  <dimension ref="A2:J31"/>
  <sheetViews>
    <sheetView workbookViewId="0">
      <selection activeCell="N16" sqref="N16"/>
    </sheetView>
  </sheetViews>
  <sheetFormatPr defaultRowHeight="12.75"/>
  <cols>
    <col min="1" max="1" width="9.140625" style="81"/>
    <col min="2" max="2" width="19.7109375" style="81" customWidth="1"/>
    <col min="3" max="16384" width="9.140625" style="81"/>
  </cols>
  <sheetData>
    <row r="2" spans="1:10">
      <c r="A2" s="81" t="s">
        <v>340</v>
      </c>
      <c r="B2" s="92" t="s">
        <v>318</v>
      </c>
    </row>
    <row r="4" spans="1:10">
      <c r="B4" s="851" t="s">
        <v>673</v>
      </c>
      <c r="C4" s="680" t="s">
        <v>46</v>
      </c>
      <c r="D4" s="680" t="s">
        <v>47</v>
      </c>
      <c r="E4" s="680" t="s">
        <v>48</v>
      </c>
      <c r="F4" s="680" t="s">
        <v>49</v>
      </c>
      <c r="G4" s="680" t="s">
        <v>16</v>
      </c>
      <c r="H4" s="680" t="s">
        <v>11</v>
      </c>
      <c r="I4" s="680" t="s">
        <v>8</v>
      </c>
      <c r="J4" s="680" t="s">
        <v>8</v>
      </c>
    </row>
    <row r="5" spans="1:10">
      <c r="B5" s="82" t="s">
        <v>674</v>
      </c>
      <c r="C5" s="330">
        <v>0.113</v>
      </c>
      <c r="D5" s="330">
        <v>0.152</v>
      </c>
      <c r="E5" s="330">
        <v>0.19600000000000001</v>
      </c>
      <c r="F5" s="330">
        <v>0.13700000000000001</v>
      </c>
      <c r="G5" s="330">
        <v>0.129</v>
      </c>
      <c r="H5" s="330">
        <v>0.114</v>
      </c>
      <c r="I5" s="330">
        <v>0.219</v>
      </c>
      <c r="J5" s="84">
        <v>0.15334358167285059</v>
      </c>
    </row>
    <row r="6" spans="1:10">
      <c r="B6" s="82" t="s">
        <v>675</v>
      </c>
      <c r="C6" s="330">
        <v>0.20300000000000001</v>
      </c>
      <c r="D6" s="330">
        <v>0.11600000000000001</v>
      </c>
      <c r="E6" s="330">
        <v>0.13800000000000001</v>
      </c>
      <c r="F6" s="330">
        <v>0.34599999999999997</v>
      </c>
      <c r="G6" s="330">
        <v>0.38500000000000001</v>
      </c>
      <c r="H6" s="330">
        <v>0.29499999999999998</v>
      </c>
      <c r="I6" s="330">
        <v>0.19700000000000001</v>
      </c>
      <c r="J6" s="84">
        <v>0.19383644187669252</v>
      </c>
    </row>
    <row r="7" spans="1:10">
      <c r="B7" s="82" t="s">
        <v>676</v>
      </c>
      <c r="C7" s="330">
        <v>0.14199999999999999</v>
      </c>
      <c r="D7" s="330">
        <v>9.0999999999999998E-2</v>
      </c>
      <c r="E7" s="330">
        <v>6.9000000000000006E-2</v>
      </c>
      <c r="F7" s="330">
        <v>0.159</v>
      </c>
      <c r="G7" s="330">
        <v>0.191</v>
      </c>
      <c r="H7" s="330">
        <v>0.215</v>
      </c>
      <c r="I7" s="330">
        <v>0.14099999999999999</v>
      </c>
      <c r="J7" s="84">
        <v>0.21073387955343101</v>
      </c>
    </row>
    <row r="8" spans="1:10">
      <c r="B8" s="82" t="s">
        <v>677</v>
      </c>
      <c r="C8" s="330">
        <v>4.3999999999999997E-2</v>
      </c>
      <c r="D8" s="330">
        <v>5.7000000000000002E-2</v>
      </c>
      <c r="E8" s="330">
        <v>0.158</v>
      </c>
      <c r="F8" s="330">
        <v>0.13500000000000001</v>
      </c>
      <c r="G8" s="330">
        <v>7.8E-2</v>
      </c>
      <c r="H8" s="330">
        <v>9.2999999999999999E-2</v>
      </c>
      <c r="I8" s="330">
        <v>7.9000000000000001E-2</v>
      </c>
      <c r="J8" s="84">
        <v>9.2318751388543646E-2</v>
      </c>
    </row>
    <row r="9" spans="1:10">
      <c r="B9" s="82" t="s">
        <v>678</v>
      </c>
      <c r="C9" s="330">
        <v>6.4000000000000001E-2</v>
      </c>
      <c r="D9" s="330">
        <v>8.7999999999999995E-2</v>
      </c>
      <c r="E9" s="330">
        <v>3.9E-2</v>
      </c>
      <c r="F9" s="330">
        <v>1.9E-2</v>
      </c>
      <c r="G9" s="330">
        <v>2.5999999999999999E-2</v>
      </c>
      <c r="H9" s="330">
        <v>2.8000000000000001E-2</v>
      </c>
      <c r="I9" s="330">
        <v>3.2000000000000001E-2</v>
      </c>
      <c r="J9" s="84">
        <v>5.5004521534283465E-2</v>
      </c>
    </row>
    <row r="10" spans="1:10">
      <c r="B10" s="82" t="s">
        <v>679</v>
      </c>
      <c r="C10" s="330">
        <v>0.13700000000000001</v>
      </c>
      <c r="D10" s="330">
        <v>0.255</v>
      </c>
      <c r="E10" s="330">
        <v>0.21199999999999999</v>
      </c>
      <c r="F10" s="330">
        <v>1.2999999999999999E-2</v>
      </c>
      <c r="G10" s="330">
        <v>4.5999999999999999E-2</v>
      </c>
      <c r="H10" s="330">
        <v>5.1999999999999998E-2</v>
      </c>
      <c r="I10" s="330">
        <v>4.3999999999999997E-2</v>
      </c>
      <c r="J10" s="84">
        <v>4.493690716995806E-2</v>
      </c>
    </row>
    <row r="11" spans="1:10">
      <c r="B11" s="82" t="s">
        <v>986</v>
      </c>
      <c r="C11" s="330">
        <v>0.29699999999999999</v>
      </c>
      <c r="D11" s="330">
        <v>0.24099999999999999</v>
      </c>
      <c r="E11" s="330">
        <v>0.188</v>
      </c>
      <c r="F11" s="330">
        <v>0.191</v>
      </c>
      <c r="G11" s="330">
        <v>0.14499999999999999</v>
      </c>
      <c r="H11" s="330">
        <v>0.20300000000000001</v>
      </c>
      <c r="I11" s="330">
        <f>1-I10-I9-I8-I7-I6-I5</f>
        <v>0.28799999999999992</v>
      </c>
      <c r="J11" s="84">
        <v>0.16300463124249301</v>
      </c>
    </row>
    <row r="13" spans="1:10">
      <c r="B13" s="277"/>
    </row>
    <row r="14" spans="1:10">
      <c r="B14" s="92" t="s">
        <v>318</v>
      </c>
    </row>
    <row r="29" spans="2:2">
      <c r="B29" s="91" t="s">
        <v>342</v>
      </c>
    </row>
    <row r="31" spans="2:2">
      <c r="B31" s="703" t="s">
        <v>775</v>
      </c>
    </row>
  </sheetData>
  <hyperlinks>
    <hyperlink ref="B31" location="Contents!B112" display="to contents"/>
  </hyperlinks>
  <pageMargins left="0.75" right="0.75" top="1" bottom="1" header="0.5" footer="0.5"/>
  <headerFooter alignWithMargins="0"/>
  <drawing r:id="rId1"/>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4"/>
  <dimension ref="A2:F36"/>
  <sheetViews>
    <sheetView workbookViewId="0">
      <selection activeCell="J15" sqref="J15"/>
    </sheetView>
  </sheetViews>
  <sheetFormatPr defaultColWidth="13.42578125" defaultRowHeight="12.75"/>
  <cols>
    <col min="1" max="1" width="8.85546875" style="81" customWidth="1"/>
    <col min="2" max="2" width="32.5703125" style="81" customWidth="1"/>
    <col min="3" max="16384" width="13.42578125" style="81"/>
  </cols>
  <sheetData>
    <row r="2" spans="1:6">
      <c r="A2" s="81" t="s">
        <v>340</v>
      </c>
      <c r="B2" s="92" t="s">
        <v>319</v>
      </c>
    </row>
    <row r="4" spans="1:6">
      <c r="B4" s="681" t="s">
        <v>680</v>
      </c>
      <c r="C4" s="682">
        <v>40909</v>
      </c>
      <c r="D4" s="682">
        <v>41000</v>
      </c>
      <c r="E4" s="682">
        <v>41091</v>
      </c>
      <c r="F4" s="683">
        <v>41183</v>
      </c>
    </row>
    <row r="5" spans="1:6">
      <c r="B5" s="331" t="s">
        <v>1135</v>
      </c>
      <c r="C5" s="332">
        <v>17.28</v>
      </c>
      <c r="D5" s="333">
        <v>18.37</v>
      </c>
      <c r="E5" s="333">
        <v>18.09</v>
      </c>
      <c r="F5" s="332">
        <v>18.329999999999998</v>
      </c>
    </row>
    <row r="6" spans="1:6">
      <c r="B6" s="331" t="s">
        <v>681</v>
      </c>
      <c r="C6" s="332">
        <v>32.4</v>
      </c>
      <c r="D6" s="332">
        <v>31.46</v>
      </c>
      <c r="E6" s="332">
        <v>31.63</v>
      </c>
      <c r="F6" s="332">
        <v>30.64</v>
      </c>
    </row>
    <row r="7" spans="1:6">
      <c r="B7" s="331" t="s">
        <v>682</v>
      </c>
      <c r="C7" s="332">
        <v>35.479999999999997</v>
      </c>
      <c r="D7" s="332">
        <v>37.81</v>
      </c>
      <c r="E7" s="332">
        <v>37.729999999999997</v>
      </c>
      <c r="F7" s="332">
        <v>39.28</v>
      </c>
    </row>
    <row r="8" spans="1:6">
      <c r="B8" s="331" t="s">
        <v>683</v>
      </c>
      <c r="C8" s="332">
        <v>3.41</v>
      </c>
      <c r="D8" s="332">
        <v>1.76</v>
      </c>
      <c r="E8" s="332">
        <v>2.11</v>
      </c>
      <c r="F8" s="332">
        <v>2.42</v>
      </c>
    </row>
    <row r="9" spans="1:6">
      <c r="B9" s="331" t="s">
        <v>684</v>
      </c>
      <c r="C9" s="332">
        <v>2.5</v>
      </c>
      <c r="D9" s="332">
        <v>2.29</v>
      </c>
      <c r="E9" s="332">
        <v>2.59</v>
      </c>
      <c r="F9" s="332">
        <v>2.4500000000000002</v>
      </c>
    </row>
    <row r="10" spans="1:6">
      <c r="B10" s="331" t="s">
        <v>685</v>
      </c>
      <c r="C10" s="332">
        <v>5.53</v>
      </c>
      <c r="D10" s="332">
        <v>4.74</v>
      </c>
      <c r="E10" s="332">
        <v>4.9000000000000004</v>
      </c>
      <c r="F10" s="332">
        <v>3.88</v>
      </c>
    </row>
    <row r="11" spans="1:6" ht="25.5">
      <c r="B11" s="331" t="s">
        <v>686</v>
      </c>
      <c r="C11" s="332">
        <v>3.27</v>
      </c>
      <c r="D11" s="332">
        <v>3.42</v>
      </c>
      <c r="E11" s="332">
        <v>2.82</v>
      </c>
      <c r="F11" s="332">
        <v>2.9</v>
      </c>
    </row>
    <row r="12" spans="1:6">
      <c r="B12" s="331" t="s">
        <v>687</v>
      </c>
      <c r="C12" s="332">
        <v>0.13</v>
      </c>
      <c r="D12" s="332">
        <v>0.15</v>
      </c>
      <c r="E12" s="332">
        <v>0.13</v>
      </c>
      <c r="F12" s="332">
        <v>0.11</v>
      </c>
    </row>
    <row r="15" spans="1:6">
      <c r="B15" s="92" t="s">
        <v>319</v>
      </c>
    </row>
    <row r="34" spans="2:2">
      <c r="B34" s="91" t="s">
        <v>342</v>
      </c>
    </row>
    <row r="36" spans="2:2">
      <c r="B36" s="703" t="s">
        <v>775</v>
      </c>
    </row>
  </sheetData>
  <hyperlinks>
    <hyperlink ref="B36" location="Contents!B113" display="to contents"/>
  </hyperlinks>
  <pageMargins left="0.75" right="0.75" top="1" bottom="1" header="0.5" footer="0.5"/>
  <headerFooter alignWithMargins="0"/>
  <drawing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5"/>
  <dimension ref="A2:H31"/>
  <sheetViews>
    <sheetView workbookViewId="0">
      <selection activeCell="K7" sqref="K7"/>
    </sheetView>
  </sheetViews>
  <sheetFormatPr defaultRowHeight="12.75"/>
  <cols>
    <col min="1" max="1" width="9.140625" style="81"/>
    <col min="2" max="2" width="30.140625" style="81" customWidth="1"/>
    <col min="3" max="16384" width="9.140625" style="81"/>
  </cols>
  <sheetData>
    <row r="2" spans="1:8">
      <c r="A2" s="81" t="s">
        <v>340</v>
      </c>
      <c r="B2" s="92" t="s">
        <v>320</v>
      </c>
    </row>
    <row r="4" spans="1:8">
      <c r="B4" s="252" t="s">
        <v>371</v>
      </c>
      <c r="C4" s="684" t="s">
        <v>50</v>
      </c>
      <c r="D4" s="684" t="s">
        <v>51</v>
      </c>
      <c r="E4" s="684" t="s">
        <v>19</v>
      </c>
      <c r="F4" s="684" t="s">
        <v>20</v>
      </c>
      <c r="G4" s="684" t="s">
        <v>21</v>
      </c>
      <c r="H4" s="684" t="s">
        <v>9</v>
      </c>
    </row>
    <row r="5" spans="1:8">
      <c r="B5" s="825" t="s">
        <v>688</v>
      </c>
      <c r="C5" s="593">
        <v>112747.20299999999</v>
      </c>
      <c r="D5" s="593">
        <v>108832.656</v>
      </c>
      <c r="E5" s="593">
        <v>83965.061000000002</v>
      </c>
      <c r="F5" s="593">
        <v>106142.82799999999</v>
      </c>
      <c r="G5" s="593">
        <v>121583.531</v>
      </c>
      <c r="H5" s="593">
        <v>155313.679</v>
      </c>
    </row>
    <row r="6" spans="1:8" ht="38.25">
      <c r="B6" s="825" t="s">
        <v>689</v>
      </c>
      <c r="C6" s="593">
        <v>13659.218999999999</v>
      </c>
      <c r="D6" s="593">
        <v>10255.214</v>
      </c>
      <c r="E6" s="593">
        <v>9789.5930000000008</v>
      </c>
      <c r="F6" s="593">
        <v>8803.2009999999991</v>
      </c>
      <c r="G6" s="593">
        <v>11028.713</v>
      </c>
      <c r="H6" s="593">
        <v>20479.427</v>
      </c>
    </row>
    <row r="7" spans="1:8" ht="51">
      <c r="B7" s="171" t="s">
        <v>690</v>
      </c>
      <c r="C7" s="334">
        <f t="shared" ref="C7:H7" si="0">C6/C5</f>
        <v>0.12114907187542381</v>
      </c>
      <c r="D7" s="334">
        <f t="shared" si="0"/>
        <v>9.4229199000711694E-2</v>
      </c>
      <c r="E7" s="334">
        <f t="shared" si="0"/>
        <v>0.1165912688374037</v>
      </c>
      <c r="F7" s="334">
        <f t="shared" si="0"/>
        <v>8.2937313484807471E-2</v>
      </c>
      <c r="G7" s="334">
        <f t="shared" si="0"/>
        <v>9.0708938203151873E-2</v>
      </c>
      <c r="H7" s="334">
        <f t="shared" si="0"/>
        <v>0.13185848878127471</v>
      </c>
    </row>
    <row r="10" spans="1:8">
      <c r="B10" s="92" t="s">
        <v>320</v>
      </c>
    </row>
    <row r="29" spans="2:2">
      <c r="B29" s="91" t="s">
        <v>342</v>
      </c>
    </row>
    <row r="31" spans="2:2">
      <c r="B31" s="703" t="s">
        <v>775</v>
      </c>
    </row>
  </sheetData>
  <hyperlinks>
    <hyperlink ref="B31" location="Contents!B114" display="to contents"/>
  </hyperlinks>
  <pageMargins left="0.75" right="0.75" top="1" bottom="1" header="0.5" footer="0.5"/>
  <pageSetup paperSize="9" orientation="portrait"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6"/>
  <dimension ref="A2:M27"/>
  <sheetViews>
    <sheetView workbookViewId="0">
      <selection activeCell="B27" sqref="B27"/>
    </sheetView>
  </sheetViews>
  <sheetFormatPr defaultRowHeight="12.75"/>
  <cols>
    <col min="1" max="1" width="9.140625" style="245"/>
    <col min="2" max="2" width="28.42578125" style="245" customWidth="1"/>
    <col min="3" max="16384" width="9.140625" style="245"/>
  </cols>
  <sheetData>
    <row r="2" spans="1:13">
      <c r="A2" s="245" t="s">
        <v>340</v>
      </c>
      <c r="B2" s="57" t="s">
        <v>321</v>
      </c>
    </row>
    <row r="4" spans="1:13">
      <c r="B4" s="687" t="s">
        <v>371</v>
      </c>
      <c r="C4" s="612">
        <v>2001</v>
      </c>
      <c r="D4" s="612">
        <v>2002</v>
      </c>
      <c r="E4" s="612">
        <v>2003</v>
      </c>
      <c r="F4" s="612">
        <v>2004</v>
      </c>
      <c r="G4" s="612">
        <v>2005</v>
      </c>
      <c r="H4" s="612">
        <v>2006</v>
      </c>
      <c r="I4" s="612">
        <v>2007</v>
      </c>
      <c r="J4" s="612">
        <v>2008</v>
      </c>
      <c r="K4" s="612">
        <v>2009</v>
      </c>
      <c r="L4" s="612">
        <v>2010</v>
      </c>
      <c r="M4" s="612">
        <v>2011</v>
      </c>
    </row>
    <row r="5" spans="1:13" ht="25.5">
      <c r="B5" s="335" t="s">
        <v>691</v>
      </c>
      <c r="C5" s="247">
        <v>2103200</v>
      </c>
      <c r="D5" s="247">
        <v>2675130</v>
      </c>
      <c r="E5" s="247">
        <v>2991684</v>
      </c>
      <c r="F5" s="247">
        <v>3051934</v>
      </c>
      <c r="G5" s="247">
        <v>3237006</v>
      </c>
      <c r="H5" s="247">
        <v>3505761</v>
      </c>
      <c r="I5" s="247">
        <v>3622084</v>
      </c>
      <c r="J5" s="247">
        <v>3740354</v>
      </c>
      <c r="K5" s="247">
        <v>3763632</v>
      </c>
      <c r="L5" s="247">
        <v>3851688</v>
      </c>
      <c r="M5" s="247">
        <v>3724860</v>
      </c>
    </row>
    <row r="6" spans="1:13" ht="25.5">
      <c r="B6" s="335" t="s">
        <v>692</v>
      </c>
      <c r="C6" s="247">
        <v>6698826</v>
      </c>
      <c r="D6" s="247">
        <v>6708930</v>
      </c>
      <c r="E6" s="247">
        <v>6985200</v>
      </c>
      <c r="F6" s="247">
        <v>7181800</v>
      </c>
      <c r="G6" s="247">
        <v>7261000</v>
      </c>
      <c r="H6" s="247">
        <v>7403500</v>
      </c>
      <c r="I6" s="247">
        <v>7631100</v>
      </c>
      <c r="J6" s="247">
        <v>7857200</v>
      </c>
      <c r="K6" s="247">
        <v>7903400</v>
      </c>
      <c r="L6" s="247">
        <v>8114200</v>
      </c>
      <c r="M6" s="247">
        <v>8301600</v>
      </c>
    </row>
    <row r="7" spans="1:13" ht="51">
      <c r="B7" s="335" t="s">
        <v>1176</v>
      </c>
      <c r="C7" s="336">
        <f>C5/C6*100</f>
        <v>31.396546200782048</v>
      </c>
      <c r="D7" s="336">
        <f t="shared" ref="D7:M7" si="0">D5/D6*100</f>
        <v>39.874167713778505</v>
      </c>
      <c r="E7" s="336">
        <f t="shared" si="0"/>
        <v>42.828895378800894</v>
      </c>
      <c r="F7" s="336">
        <f t="shared" si="0"/>
        <v>42.495391127572475</v>
      </c>
      <c r="G7" s="336">
        <f t="shared" si="0"/>
        <v>44.580718909241149</v>
      </c>
      <c r="H7" s="336">
        <f t="shared" si="0"/>
        <v>47.352752076720471</v>
      </c>
      <c r="I7" s="336">
        <f t="shared" si="0"/>
        <v>47.464769168271943</v>
      </c>
      <c r="J7" s="336">
        <f t="shared" si="0"/>
        <v>47.604159242478239</v>
      </c>
      <c r="K7" s="336">
        <f t="shared" si="0"/>
        <v>47.620416529594856</v>
      </c>
      <c r="L7" s="336">
        <f t="shared" si="0"/>
        <v>47.468487343176157</v>
      </c>
      <c r="M7" s="336">
        <f t="shared" si="0"/>
        <v>44.869181844463718</v>
      </c>
    </row>
    <row r="10" spans="1:13">
      <c r="B10" s="57" t="s">
        <v>321</v>
      </c>
    </row>
    <row r="25" spans="2:2">
      <c r="B25" s="64" t="s">
        <v>1137</v>
      </c>
    </row>
    <row r="27" spans="2:2">
      <c r="B27" s="703" t="s">
        <v>775</v>
      </c>
    </row>
  </sheetData>
  <hyperlinks>
    <hyperlink ref="B27" location="Contents!B117" display="to contents"/>
  </hyperlinks>
  <pageMargins left="0.75" right="0.75" top="1" bottom="1" header="0.5" footer="0.5"/>
  <pageSetup paperSize="9" orientation="portrait"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7"/>
  <dimension ref="A2:D24"/>
  <sheetViews>
    <sheetView workbookViewId="0">
      <selection activeCell="K25" sqref="K25"/>
    </sheetView>
  </sheetViews>
  <sheetFormatPr defaultRowHeight="12.75"/>
  <cols>
    <col min="1" max="1" width="9.7109375" style="245" customWidth="1"/>
    <col min="2" max="2" width="9.140625" style="245"/>
    <col min="3" max="3" width="14" style="245" customWidth="1"/>
    <col min="4" max="4" width="13.5703125" style="245" customWidth="1"/>
    <col min="5" max="5" width="14.85546875" style="245" customWidth="1"/>
    <col min="6" max="6" width="14.7109375" style="245" customWidth="1"/>
    <col min="7" max="16384" width="9.140625" style="245"/>
  </cols>
  <sheetData>
    <row r="2" spans="1:4">
      <c r="A2" s="245" t="s">
        <v>340</v>
      </c>
      <c r="B2" s="57" t="s">
        <v>322</v>
      </c>
    </row>
    <row r="4" spans="1:4">
      <c r="B4" s="247"/>
      <c r="C4" s="247" t="s">
        <v>695</v>
      </c>
      <c r="D4" s="247" t="s">
        <v>696</v>
      </c>
    </row>
    <row r="5" spans="1:4">
      <c r="B5" s="247" t="s">
        <v>693</v>
      </c>
      <c r="C5" s="247">
        <v>63</v>
      </c>
      <c r="D5" s="247">
        <v>12</v>
      </c>
    </row>
    <row r="6" spans="1:4">
      <c r="B6" s="247" t="s">
        <v>694</v>
      </c>
      <c r="C6" s="247">
        <v>58</v>
      </c>
      <c r="D6" s="247">
        <v>20</v>
      </c>
    </row>
    <row r="9" spans="1:4">
      <c r="B9" s="57" t="s">
        <v>322</v>
      </c>
    </row>
    <row r="11" spans="1:4">
      <c r="C11" s="567"/>
    </row>
    <row r="22" spans="2:2">
      <c r="B22" s="64" t="s">
        <v>1136</v>
      </c>
    </row>
    <row r="24" spans="2:2">
      <c r="B24" s="703" t="s">
        <v>775</v>
      </c>
    </row>
  </sheetData>
  <hyperlinks>
    <hyperlink ref="B24" location="Contents!B118" display="to contents"/>
  </hyperlinks>
  <pageMargins left="0.75" right="0.75" top="1" bottom="1" header="0.5" footer="0.5"/>
  <pageSetup paperSize="9" orientation="portrait"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8"/>
  <dimension ref="A2:P27"/>
  <sheetViews>
    <sheetView workbookViewId="0">
      <selection activeCell="J19" sqref="J19"/>
    </sheetView>
  </sheetViews>
  <sheetFormatPr defaultRowHeight="12.75"/>
  <cols>
    <col min="1" max="1" width="9.85546875" style="245" customWidth="1"/>
    <col min="2" max="2" width="26.42578125" style="245" customWidth="1"/>
    <col min="3" max="16384" width="9.140625" style="245"/>
  </cols>
  <sheetData>
    <row r="2" spans="1:16">
      <c r="A2" s="245" t="s">
        <v>340</v>
      </c>
      <c r="B2" s="57" t="s">
        <v>697</v>
      </c>
    </row>
    <row r="5" spans="1:16">
      <c r="B5" s="248"/>
      <c r="C5" s="612">
        <v>1998</v>
      </c>
      <c r="D5" s="612">
        <v>1999</v>
      </c>
      <c r="E5" s="612">
        <v>2000</v>
      </c>
      <c r="F5" s="612">
        <v>2001</v>
      </c>
      <c r="G5" s="612">
        <v>2002</v>
      </c>
      <c r="H5" s="612">
        <v>2003</v>
      </c>
      <c r="I5" s="612">
        <v>2004</v>
      </c>
      <c r="J5" s="612">
        <v>2005</v>
      </c>
      <c r="K5" s="612">
        <v>2006</v>
      </c>
      <c r="L5" s="612">
        <v>2007</v>
      </c>
      <c r="M5" s="612">
        <v>2008</v>
      </c>
      <c r="N5" s="612">
        <v>2009</v>
      </c>
      <c r="O5" s="612">
        <v>2010</v>
      </c>
      <c r="P5" s="612">
        <v>2011</v>
      </c>
    </row>
    <row r="6" spans="1:16" ht="29.25" customHeight="1">
      <c r="B6" s="623" t="s">
        <v>698</v>
      </c>
      <c r="C6" s="630">
        <v>17.43</v>
      </c>
      <c r="D6" s="630">
        <v>85.879946999999987</v>
      </c>
      <c r="E6" s="630">
        <v>96.121932079699974</v>
      </c>
      <c r="F6" s="630">
        <v>126.12858768789408</v>
      </c>
      <c r="G6" s="630">
        <v>156.54288273191582</v>
      </c>
      <c r="H6" s="630">
        <v>174.70611882933548</v>
      </c>
      <c r="I6" s="630">
        <v>184.51312727154271</v>
      </c>
      <c r="J6" s="630">
        <v>205.62400131509116</v>
      </c>
      <c r="K6" s="630">
        <v>244.40768708197623</v>
      </c>
      <c r="L6" s="630">
        <v>277.02309504863939</v>
      </c>
      <c r="M6" s="630">
        <v>273.85610105023079</v>
      </c>
      <c r="N6" s="630">
        <v>318.53190512573337</v>
      </c>
      <c r="O6" s="630">
        <v>336.90545576075311</v>
      </c>
      <c r="P6" s="630">
        <v>348.22130706495665</v>
      </c>
    </row>
    <row r="7" spans="1:16">
      <c r="B7" s="247" t="s">
        <v>699</v>
      </c>
      <c r="C7" s="630">
        <v>1.9000000000000057</v>
      </c>
      <c r="D7" s="630">
        <v>20.140100000000018</v>
      </c>
      <c r="E7" s="630">
        <v>31.91382980000003</v>
      </c>
      <c r="F7" s="630">
        <v>40.356314907200044</v>
      </c>
      <c r="G7" s="630">
        <v>49.619831691075234</v>
      </c>
      <c r="H7" s="630">
        <v>59.793980246068344</v>
      </c>
      <c r="I7" s="630">
        <v>70.500176922554942</v>
      </c>
      <c r="J7" s="630">
        <v>83.287690191746549</v>
      </c>
      <c r="K7" s="630">
        <v>98.683856167853264</v>
      </c>
      <c r="L7" s="630">
        <v>136.03642112740965</v>
      </c>
      <c r="M7" s="630">
        <v>158.45988113451358</v>
      </c>
      <c r="N7" s="630">
        <v>174.48439376485339</v>
      </c>
      <c r="O7" s="630">
        <v>195.89417647851195</v>
      </c>
      <c r="P7" s="630">
        <v>217.79034553792184</v>
      </c>
    </row>
    <row r="10" spans="1:16">
      <c r="B10" s="57" t="s">
        <v>697</v>
      </c>
    </row>
    <row r="25" spans="2:2">
      <c r="B25" s="64" t="s">
        <v>1170</v>
      </c>
    </row>
    <row r="27" spans="2:2">
      <c r="B27" s="703" t="s">
        <v>775</v>
      </c>
    </row>
  </sheetData>
  <hyperlinks>
    <hyperlink ref="B27" location="Contents!B119" display="to contents"/>
  </hyperlinks>
  <pageMargins left="0.75" right="0.75" top="1" bottom="1" header="0.5" footer="0.5"/>
  <headerFooter alignWithMargins="0"/>
  <drawing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9"/>
  <dimension ref="A2:S294"/>
  <sheetViews>
    <sheetView workbookViewId="0">
      <selection activeCell="T37" sqref="T37"/>
    </sheetView>
  </sheetViews>
  <sheetFormatPr defaultRowHeight="12.75"/>
  <cols>
    <col min="1" max="1" width="10" style="245" customWidth="1"/>
    <col min="2" max="2" width="10.7109375" style="245" customWidth="1"/>
    <col min="3" max="3" width="11.140625" style="245" customWidth="1"/>
    <col min="4" max="4" width="9.140625" style="245"/>
    <col min="5" max="5" width="9.5703125" style="245" customWidth="1"/>
    <col min="6" max="6" width="9.85546875" style="245" customWidth="1"/>
    <col min="7" max="7" width="10.7109375" style="245" customWidth="1"/>
    <col min="8" max="9" width="9.140625" style="245"/>
    <col min="10" max="10" width="10.85546875" style="245" bestFit="1" customWidth="1"/>
    <col min="11" max="11" width="9" style="245" bestFit="1" customWidth="1"/>
    <col min="12" max="12" width="9.28515625" style="245" bestFit="1" customWidth="1"/>
    <col min="13" max="13" width="9" style="245" bestFit="1" customWidth="1"/>
    <col min="14" max="14" width="9.5703125" style="245" bestFit="1" customWidth="1"/>
    <col min="15" max="16384" width="9.140625" style="245"/>
  </cols>
  <sheetData>
    <row r="2" spans="1:18">
      <c r="A2" s="245" t="s">
        <v>340</v>
      </c>
      <c r="B2" s="562" t="s">
        <v>700</v>
      </c>
      <c r="C2" s="562"/>
      <c r="D2" s="562"/>
      <c r="E2" s="562"/>
      <c r="F2" s="562"/>
      <c r="G2" s="562"/>
      <c r="H2" s="562"/>
      <c r="I2" s="562"/>
      <c r="J2" s="562" t="s">
        <v>700</v>
      </c>
      <c r="K2" s="562"/>
      <c r="L2" s="562"/>
      <c r="M2" s="562"/>
      <c r="N2" s="562"/>
      <c r="O2" s="562"/>
      <c r="P2" s="562"/>
      <c r="Q2" s="562"/>
      <c r="R2" s="562"/>
    </row>
    <row r="4" spans="1:18">
      <c r="B4" s="843"/>
      <c r="C4" s="427" t="s">
        <v>701</v>
      </c>
      <c r="D4" s="427" t="s">
        <v>52</v>
      </c>
      <c r="E4" s="427" t="s">
        <v>53</v>
      </c>
      <c r="F4" s="427" t="s">
        <v>702</v>
      </c>
      <c r="G4" s="427" t="s">
        <v>703</v>
      </c>
      <c r="J4" s="57"/>
    </row>
    <row r="5" spans="1:18">
      <c r="B5" s="842">
        <v>39448</v>
      </c>
      <c r="C5" s="631">
        <v>6.05</v>
      </c>
      <c r="D5" s="631">
        <v>8.3438551873965743</v>
      </c>
      <c r="E5" s="632">
        <v>8.5149197265624927</v>
      </c>
      <c r="F5" s="632">
        <v>9.5096608014220489</v>
      </c>
      <c r="G5" s="442">
        <v>18.700000000000003</v>
      </c>
    </row>
    <row r="6" spans="1:18">
      <c r="B6" s="842">
        <v>39479</v>
      </c>
      <c r="C6" s="631">
        <v>6.3</v>
      </c>
      <c r="D6" s="631">
        <v>8.1525775936982861</v>
      </c>
      <c r="E6" s="632">
        <v>8.680624999999992</v>
      </c>
      <c r="F6" s="632">
        <v>9.3876304007110249</v>
      </c>
      <c r="G6" s="442">
        <v>18.799999999999997</v>
      </c>
    </row>
    <row r="7" spans="1:18">
      <c r="B7" s="842">
        <v>39508</v>
      </c>
      <c r="C7" s="631">
        <v>6.19</v>
      </c>
      <c r="D7" s="631">
        <v>7.9612999999999987</v>
      </c>
      <c r="E7" s="632">
        <v>8.811015624999996</v>
      </c>
      <c r="F7" s="632">
        <v>9.3266152003555121</v>
      </c>
      <c r="G7" s="442">
        <v>18.700000000000003</v>
      </c>
    </row>
    <row r="8" spans="1:18">
      <c r="B8" s="842">
        <v>39539</v>
      </c>
      <c r="C8" s="631">
        <v>6.28</v>
      </c>
      <c r="D8" s="631">
        <v>7.7706499999999998</v>
      </c>
      <c r="E8" s="632">
        <v>8.94140625</v>
      </c>
      <c r="F8" s="632">
        <v>9.2655999999999992</v>
      </c>
      <c r="G8" s="442">
        <v>19.099999999999994</v>
      </c>
    </row>
    <row r="9" spans="1:18">
      <c r="B9" s="842">
        <v>39569</v>
      </c>
      <c r="C9" s="631">
        <v>6.07</v>
      </c>
      <c r="D9" s="631">
        <v>7.580000000000001</v>
      </c>
      <c r="E9" s="632">
        <v>8.680624999999992</v>
      </c>
      <c r="F9" s="632">
        <v>9.0077999999999996</v>
      </c>
      <c r="G9" s="442">
        <v>19.5</v>
      </c>
    </row>
    <row r="10" spans="1:18">
      <c r="B10" s="842">
        <v>39600</v>
      </c>
      <c r="C10" s="631">
        <v>5.92</v>
      </c>
      <c r="D10" s="631">
        <v>7.4178898326798919</v>
      </c>
      <c r="E10" s="632">
        <v>8.4203125000000014</v>
      </c>
      <c r="F10" s="632">
        <v>8.8788999999999998</v>
      </c>
      <c r="G10" s="442">
        <v>20</v>
      </c>
    </row>
    <row r="11" spans="1:18">
      <c r="B11" s="842">
        <v>39630</v>
      </c>
      <c r="C11" s="631">
        <v>6.13</v>
      </c>
      <c r="D11" s="631">
        <v>7.4781404453839144</v>
      </c>
      <c r="E11" s="632">
        <v>8.160000000000009</v>
      </c>
      <c r="F11" s="632">
        <v>8.8144500000000008</v>
      </c>
      <c r="G11" s="442">
        <v>20</v>
      </c>
    </row>
    <row r="12" spans="1:18">
      <c r="B12" s="842">
        <v>39661</v>
      </c>
      <c r="C12" s="631">
        <v>6.57</v>
      </c>
      <c r="D12" s="631">
        <v>6.8255411922113733</v>
      </c>
      <c r="E12" s="632">
        <v>8.4679622652824946</v>
      </c>
      <c r="F12" s="632">
        <v>8.7822250000000004</v>
      </c>
      <c r="G12" s="442">
        <v>20.099999999999994</v>
      </c>
    </row>
    <row r="13" spans="1:18">
      <c r="B13" s="842">
        <v>39692</v>
      </c>
      <c r="C13" s="631">
        <v>7</v>
      </c>
      <c r="D13" s="631">
        <v>7.3226125022457929</v>
      </c>
      <c r="E13" s="632">
        <v>8.5350666309333665</v>
      </c>
      <c r="F13" s="632">
        <v>8.7661125000000002</v>
      </c>
      <c r="G13" s="442">
        <v>18.200000000000003</v>
      </c>
    </row>
    <row r="14" spans="1:18">
      <c r="B14" s="842">
        <v>39722</v>
      </c>
      <c r="C14" s="631">
        <v>6.13</v>
      </c>
      <c r="D14" s="631">
        <v>7.3717578135728568</v>
      </c>
      <c r="E14" s="632">
        <v>8.8895886562120392</v>
      </c>
      <c r="F14" s="632">
        <v>8.7580562499999992</v>
      </c>
      <c r="G14" s="442">
        <v>13.900000000000006</v>
      </c>
    </row>
    <row r="15" spans="1:18">
      <c r="B15" s="842">
        <v>39753</v>
      </c>
      <c r="C15" s="631">
        <v>6</v>
      </c>
      <c r="D15" s="631">
        <v>7.4146072097918285</v>
      </c>
      <c r="E15" s="632">
        <v>8.7327562500000084</v>
      </c>
      <c r="F15" s="632">
        <v>8.75</v>
      </c>
      <c r="G15" s="442">
        <v>11.299999999999997</v>
      </c>
    </row>
    <row r="16" spans="1:18">
      <c r="B16" s="842">
        <v>39783</v>
      </c>
      <c r="C16" s="631">
        <v>5.82</v>
      </c>
      <c r="D16" s="631">
        <v>7.3778688858874943</v>
      </c>
      <c r="E16" s="632">
        <v>8.8892250000000246</v>
      </c>
      <c r="F16" s="632">
        <v>8.75</v>
      </c>
      <c r="G16" s="442">
        <v>9.5</v>
      </c>
    </row>
    <row r="17" spans="1:19">
      <c r="B17" s="842">
        <v>39814</v>
      </c>
      <c r="C17" s="631">
        <v>6.17</v>
      </c>
      <c r="D17" s="631">
        <v>7.5</v>
      </c>
      <c r="E17" s="632">
        <v>8.8497873116751613</v>
      </c>
      <c r="F17" s="632">
        <v>8.75</v>
      </c>
      <c r="G17" s="442">
        <v>8.7000000000000028</v>
      </c>
    </row>
    <row r="18" spans="1:19">
      <c r="B18" s="842">
        <v>39845</v>
      </c>
      <c r="C18" s="631">
        <v>5.92</v>
      </c>
      <c r="D18" s="631">
        <v>7.4999999999999991</v>
      </c>
      <c r="E18" s="632">
        <v>8.8892250000000246</v>
      </c>
      <c r="F18" s="632">
        <v>8.75</v>
      </c>
      <c r="G18" s="442">
        <v>8.7000000000000028</v>
      </c>
    </row>
    <row r="19" spans="1:19">
      <c r="B19" s="842">
        <v>39873</v>
      </c>
      <c r="C19" s="631">
        <v>5.92</v>
      </c>
      <c r="D19" s="631">
        <v>6.0012578056326067</v>
      </c>
      <c r="E19" s="632">
        <v>8.4098400000000169</v>
      </c>
      <c r="F19" s="632">
        <v>8.7169172932330827</v>
      </c>
      <c r="G19" s="442">
        <v>8.9000000000000057</v>
      </c>
    </row>
    <row r="20" spans="1:19">
      <c r="B20" s="842">
        <v>39904</v>
      </c>
      <c r="C20" s="631">
        <v>5.85</v>
      </c>
      <c r="D20" s="631">
        <v>5.2518867084489109</v>
      </c>
      <c r="E20" s="632">
        <v>8.0910916292404824</v>
      </c>
      <c r="F20" s="632">
        <v>8.1527595290785015</v>
      </c>
      <c r="G20" s="442">
        <v>8.7999999999999972</v>
      </c>
    </row>
    <row r="21" spans="1:19">
      <c r="B21" s="842">
        <v>39934</v>
      </c>
      <c r="C21" s="631">
        <v>5.3</v>
      </c>
      <c r="D21" s="631">
        <v>4.8772011598570622</v>
      </c>
      <c r="E21" s="632">
        <v>7.6406250000000275</v>
      </c>
      <c r="F21" s="632">
        <v>8.0803190485180263</v>
      </c>
      <c r="G21" s="442">
        <v>8.4000000000000057</v>
      </c>
    </row>
    <row r="22" spans="1:19">
      <c r="B22" s="842">
        <v>39965</v>
      </c>
      <c r="C22" s="631">
        <v>4.2699999999999996</v>
      </c>
      <c r="D22" s="631">
        <v>4.6898583855611378</v>
      </c>
      <c r="E22" s="632">
        <v>7.4332249999999931</v>
      </c>
      <c r="F22" s="632">
        <v>7.7546590247236429</v>
      </c>
      <c r="G22" s="442">
        <v>7.5999999999999943</v>
      </c>
    </row>
    <row r="23" spans="1:19">
      <c r="B23" s="842">
        <v>39995</v>
      </c>
      <c r="C23" s="631">
        <v>3.06</v>
      </c>
      <c r="D23" s="631">
        <v>4.5961869984131756</v>
      </c>
      <c r="E23" s="632">
        <v>6.4202399999999926</v>
      </c>
      <c r="F23" s="632">
        <v>6.5609845031905198</v>
      </c>
      <c r="G23" s="442">
        <v>6.9000000000000057</v>
      </c>
    </row>
    <row r="24" spans="1:19">
      <c r="B24" s="842">
        <v>40026</v>
      </c>
      <c r="C24" s="631">
        <v>2.58</v>
      </c>
      <c r="D24" s="631">
        <v>4.5493513048391954</v>
      </c>
      <c r="E24" s="632">
        <v>5.2051802499261832</v>
      </c>
      <c r="F24" s="632">
        <v>5.5440633125082677</v>
      </c>
      <c r="G24" s="442">
        <v>6.2000000000000028</v>
      </c>
    </row>
    <row r="25" spans="1:19">
      <c r="B25" s="842">
        <v>40057</v>
      </c>
      <c r="C25" s="631">
        <v>2.58</v>
      </c>
      <c r="D25" s="631">
        <v>4.5025156112652143</v>
      </c>
      <c r="E25" s="632">
        <v>5.5756250000000165</v>
      </c>
      <c r="F25" s="632">
        <v>6.3329039170418744</v>
      </c>
      <c r="G25" s="442">
        <v>6</v>
      </c>
    </row>
    <row r="26" spans="1:19">
      <c r="B26" s="842">
        <v>40087</v>
      </c>
      <c r="C26" s="631">
        <v>2.63</v>
      </c>
      <c r="D26" s="631">
        <v>4.9951730484353467</v>
      </c>
      <c r="E26" s="632">
        <v>6.0899999999999892</v>
      </c>
      <c r="F26" s="632">
        <v>6.8002853706362067</v>
      </c>
      <c r="G26" s="442">
        <v>5.7999999999999972</v>
      </c>
    </row>
    <row r="27" spans="1:19">
      <c r="B27" s="842">
        <v>40118</v>
      </c>
      <c r="C27" s="631">
        <v>2.5099999999999998</v>
      </c>
      <c r="D27" s="631">
        <v>4.2842919275791136</v>
      </c>
      <c r="E27" s="632">
        <v>5.2675999999999874</v>
      </c>
      <c r="F27" s="632">
        <v>6.5</v>
      </c>
      <c r="G27" s="442">
        <v>5.7999999999999972</v>
      </c>
      <c r="J27" s="64" t="s">
        <v>704</v>
      </c>
    </row>
    <row r="28" spans="1:19">
      <c r="B28" s="842">
        <v>40148</v>
      </c>
      <c r="C28" s="631">
        <v>2.23</v>
      </c>
      <c r="D28" s="631">
        <v>3.0641198201257307</v>
      </c>
      <c r="E28" s="632">
        <v>5.2139519874477074</v>
      </c>
      <c r="F28" s="632">
        <v>6.8000000000000114</v>
      </c>
      <c r="G28" s="442">
        <v>6.2000000000000028</v>
      </c>
      <c r="J28" s="64" t="s">
        <v>1171</v>
      </c>
    </row>
    <row r="29" spans="1:19">
      <c r="B29" s="842">
        <v>40179</v>
      </c>
      <c r="C29" s="631">
        <v>1.96</v>
      </c>
      <c r="D29" s="631">
        <v>3</v>
      </c>
      <c r="E29" s="632">
        <v>5.0624999999999858</v>
      </c>
      <c r="F29" s="632">
        <v>6</v>
      </c>
      <c r="G29" s="442">
        <v>7.2999999999999972</v>
      </c>
    </row>
    <row r="30" spans="1:19">
      <c r="B30" s="842">
        <v>40210</v>
      </c>
      <c r="C30" s="631">
        <v>1.72</v>
      </c>
      <c r="D30" s="631">
        <v>2.7099999999999995</v>
      </c>
      <c r="E30" s="632">
        <v>5.2675999999999883</v>
      </c>
      <c r="F30" s="632">
        <v>6.6999999999999886</v>
      </c>
      <c r="G30" s="442">
        <v>7.4000000000000057</v>
      </c>
      <c r="J30" s="703" t="s">
        <v>775</v>
      </c>
      <c r="K30" s="826"/>
    </row>
    <row r="31" spans="1:19">
      <c r="B31" s="842">
        <v>40238</v>
      </c>
      <c r="C31" s="631">
        <v>1.55</v>
      </c>
      <c r="D31" s="631">
        <v>2.35</v>
      </c>
      <c r="E31" s="632">
        <v>3.6324000000000041</v>
      </c>
      <c r="F31" s="632">
        <v>6.5</v>
      </c>
      <c r="G31" s="442">
        <v>7.2000000000000028</v>
      </c>
      <c r="K31" s="826"/>
      <c r="L31" s="827"/>
      <c r="M31" s="827"/>
      <c r="N31" s="827"/>
    </row>
    <row r="32" spans="1:19">
      <c r="A32" s="337"/>
      <c r="B32" s="842">
        <v>40269</v>
      </c>
      <c r="C32" s="631">
        <v>1.39</v>
      </c>
      <c r="D32" s="631">
        <v>1.9551357999254242</v>
      </c>
      <c r="E32" s="632">
        <v>3.7594900990098963</v>
      </c>
      <c r="F32" s="632">
        <v>6.0190697763115235</v>
      </c>
      <c r="G32" s="442">
        <v>7.0999999999999943</v>
      </c>
      <c r="I32" s="828"/>
      <c r="J32" s="828"/>
      <c r="K32" s="829"/>
      <c r="L32" s="829"/>
      <c r="M32" s="830"/>
      <c r="N32" s="829"/>
      <c r="O32" s="829"/>
      <c r="Q32" s="829"/>
      <c r="R32" s="829"/>
      <c r="S32" s="57"/>
    </row>
    <row r="33" spans="1:19">
      <c r="A33" s="337"/>
      <c r="B33" s="842">
        <v>40299</v>
      </c>
      <c r="C33" s="631">
        <v>1.01</v>
      </c>
      <c r="D33" s="631">
        <v>1.86</v>
      </c>
      <c r="E33" s="632">
        <v>4.669680177105846</v>
      </c>
      <c r="F33" s="632">
        <v>5.5381395526230479</v>
      </c>
      <c r="G33" s="442">
        <v>7</v>
      </c>
      <c r="I33" s="828"/>
      <c r="J33" s="831"/>
      <c r="K33" s="826"/>
      <c r="L33" s="826"/>
      <c r="M33" s="826"/>
      <c r="N33" s="826"/>
      <c r="O33" s="826"/>
      <c r="P33" s="831"/>
      <c r="Q33" s="832"/>
      <c r="R33" s="832"/>
      <c r="S33" s="832"/>
    </row>
    <row r="34" spans="1:19">
      <c r="A34" s="337"/>
      <c r="B34" s="842">
        <v>40330</v>
      </c>
      <c r="C34" s="631">
        <v>1.28</v>
      </c>
      <c r="D34" s="631">
        <v>2</v>
      </c>
      <c r="E34" s="632">
        <v>3.6324000000000041</v>
      </c>
      <c r="F34" s="632">
        <v>6</v>
      </c>
      <c r="G34" s="442">
        <v>6.7999999999999972</v>
      </c>
      <c r="I34" s="828"/>
      <c r="J34" s="831"/>
      <c r="K34" s="826"/>
      <c r="L34" s="567"/>
      <c r="O34" s="826"/>
      <c r="P34" s="831"/>
      <c r="Q34" s="832"/>
      <c r="R34" s="832"/>
      <c r="S34" s="832"/>
    </row>
    <row r="35" spans="1:19">
      <c r="A35" s="337"/>
      <c r="B35" s="842">
        <v>40360</v>
      </c>
      <c r="C35" s="631">
        <v>1.33</v>
      </c>
      <c r="D35" s="631">
        <v>1.9899999999999998</v>
      </c>
      <c r="E35" s="632">
        <v>4.5506249999999824</v>
      </c>
      <c r="F35" s="632">
        <v>6.5</v>
      </c>
      <c r="G35" s="442">
        <v>6.7000000000000028</v>
      </c>
      <c r="I35" s="828"/>
      <c r="J35" s="831"/>
      <c r="K35" s="826"/>
      <c r="O35" s="826"/>
      <c r="P35" s="831"/>
      <c r="Q35" s="832"/>
      <c r="R35" s="832"/>
      <c r="S35" s="832"/>
    </row>
    <row r="36" spans="1:19">
      <c r="B36" s="842">
        <v>40391</v>
      </c>
      <c r="C36" s="631">
        <v>1.1499999999999999</v>
      </c>
      <c r="D36" s="631">
        <v>1.4954432893386809</v>
      </c>
      <c r="E36" s="632">
        <v>4.4363343749999977</v>
      </c>
      <c r="F36" s="632">
        <v>5.9684210526315846</v>
      </c>
      <c r="G36" s="442">
        <v>6.5</v>
      </c>
      <c r="I36" s="828"/>
      <c r="J36" s="831"/>
      <c r="K36" s="826"/>
      <c r="O36" s="826"/>
      <c r="P36" s="831"/>
      <c r="Q36" s="832"/>
      <c r="R36" s="832"/>
      <c r="S36" s="832"/>
    </row>
    <row r="37" spans="1:19">
      <c r="B37" s="842">
        <v>40422</v>
      </c>
      <c r="C37" s="631">
        <v>1.1599999999999999</v>
      </c>
      <c r="D37" s="631">
        <v>1.6835471707872642</v>
      </c>
      <c r="E37" s="632">
        <v>4.4166804274842244</v>
      </c>
      <c r="F37" s="632">
        <v>5.768486519860943</v>
      </c>
      <c r="G37" s="442">
        <v>6.7000000000000028</v>
      </c>
      <c r="I37" s="828"/>
      <c r="J37" s="831"/>
      <c r="K37" s="826"/>
      <c r="O37" s="826"/>
      <c r="P37" s="831"/>
      <c r="Q37" s="832"/>
      <c r="R37" s="832"/>
      <c r="S37" s="832"/>
    </row>
    <row r="38" spans="1:19">
      <c r="B38" s="842">
        <v>40452</v>
      </c>
      <c r="C38" s="631">
        <v>1.33</v>
      </c>
      <c r="D38" s="631">
        <v>1.9399999999999997</v>
      </c>
      <c r="E38" s="632">
        <v>3.9380250000000245</v>
      </c>
      <c r="F38" s="632">
        <v>5.5093889241020042</v>
      </c>
      <c r="G38" s="442">
        <v>7.2999999999999972</v>
      </c>
      <c r="I38" s="828"/>
      <c r="J38" s="831"/>
      <c r="K38" s="826"/>
      <c r="O38" s="826"/>
      <c r="P38" s="831"/>
      <c r="Q38" s="832"/>
      <c r="R38" s="832"/>
      <c r="S38" s="832"/>
    </row>
    <row r="39" spans="1:19">
      <c r="B39" s="842">
        <v>40483</v>
      </c>
      <c r="C39" s="631">
        <v>1.1499999999999999</v>
      </c>
      <c r="D39" s="631">
        <v>1.8599999999999999</v>
      </c>
      <c r="E39" s="632">
        <v>3.6326250000000115</v>
      </c>
      <c r="F39" s="632">
        <v>5.6000000000000085</v>
      </c>
      <c r="G39" s="442">
        <v>7.7000000000000028</v>
      </c>
      <c r="I39" s="828"/>
      <c r="J39" s="831"/>
      <c r="K39" s="826"/>
      <c r="O39" s="826"/>
      <c r="P39" s="831"/>
      <c r="Q39" s="832"/>
      <c r="R39" s="832"/>
      <c r="S39" s="832"/>
    </row>
    <row r="40" spans="1:19">
      <c r="B40" s="842">
        <v>40513</v>
      </c>
      <c r="C40" s="631">
        <v>1.1599999999999999</v>
      </c>
      <c r="D40" s="631">
        <v>1.79</v>
      </c>
      <c r="E40" s="632">
        <v>3.479925000000005</v>
      </c>
      <c r="F40" s="632">
        <v>5.3750000000000071</v>
      </c>
      <c r="G40" s="442">
        <v>7.7999999999999972</v>
      </c>
      <c r="I40" s="828"/>
      <c r="J40" s="831"/>
      <c r="K40" s="826"/>
      <c r="O40" s="826"/>
      <c r="P40" s="831"/>
      <c r="Q40" s="832"/>
      <c r="R40" s="832"/>
      <c r="S40" s="832"/>
    </row>
    <row r="41" spans="1:19">
      <c r="B41" s="842">
        <v>40544</v>
      </c>
      <c r="C41" s="631">
        <v>1.1399999999999999</v>
      </c>
      <c r="D41" s="631">
        <v>1.72</v>
      </c>
      <c r="E41" s="632">
        <v>3.4035750000000018</v>
      </c>
      <c r="F41" s="632">
        <v>5.1500000000000057</v>
      </c>
      <c r="G41" s="442">
        <v>8.0999999999999943</v>
      </c>
      <c r="I41" s="828"/>
      <c r="J41" s="831"/>
      <c r="K41" s="826"/>
      <c r="O41" s="826"/>
      <c r="P41" s="831"/>
      <c r="Q41" s="832"/>
      <c r="R41" s="832"/>
      <c r="S41" s="832"/>
    </row>
    <row r="42" spans="1:19">
      <c r="B42" s="842">
        <v>40575</v>
      </c>
      <c r="C42" s="631">
        <v>1.29</v>
      </c>
      <c r="D42" s="631">
        <v>1.64</v>
      </c>
      <c r="E42" s="632">
        <v>3.3272249999999985</v>
      </c>
      <c r="F42" s="632">
        <v>4.7580529388036021</v>
      </c>
      <c r="G42" s="442">
        <v>8.7999999999999972</v>
      </c>
      <c r="I42" s="828"/>
      <c r="J42" s="831"/>
      <c r="K42" s="826"/>
      <c r="O42" s="826"/>
      <c r="P42" s="831"/>
      <c r="Q42" s="832"/>
      <c r="R42" s="832"/>
      <c r="S42" s="832"/>
    </row>
    <row r="43" spans="1:19">
      <c r="B43" s="842">
        <v>40603</v>
      </c>
      <c r="C43" s="631">
        <v>0.92</v>
      </c>
      <c r="D43" s="631">
        <v>1.57</v>
      </c>
      <c r="E43" s="632">
        <v>3.3272249999999985</v>
      </c>
      <c r="F43" s="632">
        <v>4.3661058776071986</v>
      </c>
      <c r="G43" s="442">
        <v>8.5999999999999943</v>
      </c>
      <c r="I43" s="828"/>
      <c r="J43" s="831"/>
      <c r="K43" s="826"/>
      <c r="O43" s="826"/>
      <c r="P43" s="831"/>
      <c r="Q43" s="832"/>
      <c r="R43" s="832"/>
      <c r="S43" s="832"/>
    </row>
    <row r="44" spans="1:19">
      <c r="B44" s="842">
        <v>40634</v>
      </c>
      <c r="C44" s="631">
        <v>1.17</v>
      </c>
      <c r="D44" s="631">
        <v>1.62</v>
      </c>
      <c r="E44" s="632">
        <v>2.262656249999992</v>
      </c>
      <c r="F44" s="632">
        <v>5.2999999999999972</v>
      </c>
      <c r="G44" s="442">
        <v>8.4000000000000057</v>
      </c>
      <c r="I44" s="828"/>
      <c r="J44" s="831"/>
      <c r="K44" s="826"/>
      <c r="O44" s="826"/>
      <c r="P44" s="831"/>
      <c r="Q44" s="832"/>
      <c r="R44" s="832"/>
      <c r="S44" s="832"/>
    </row>
    <row r="45" spans="1:19">
      <c r="B45" s="842">
        <v>40664</v>
      </c>
      <c r="C45" s="631">
        <v>1.31</v>
      </c>
      <c r="D45" s="631">
        <v>1.645</v>
      </c>
      <c r="E45" s="632">
        <v>3.2255999999999996</v>
      </c>
      <c r="F45" s="632">
        <v>4.5441457001535719</v>
      </c>
      <c r="G45" s="442">
        <v>8.2999999999999972</v>
      </c>
      <c r="I45" s="828"/>
      <c r="J45" s="831"/>
      <c r="K45" s="826"/>
      <c r="O45" s="826"/>
      <c r="P45" s="831"/>
      <c r="Q45" s="832"/>
      <c r="R45" s="832"/>
      <c r="S45" s="832"/>
    </row>
    <row r="46" spans="1:19">
      <c r="B46" s="842">
        <v>40695</v>
      </c>
      <c r="C46" s="631">
        <v>1.1000000000000001</v>
      </c>
      <c r="D46" s="631">
        <v>1.67</v>
      </c>
      <c r="E46" s="632">
        <v>3.5308499999999934</v>
      </c>
      <c r="F46" s="632">
        <v>4.8523950249222372</v>
      </c>
      <c r="G46" s="442">
        <v>8.4000000000000057</v>
      </c>
      <c r="I46" s="828"/>
      <c r="J46" s="831"/>
      <c r="K46" s="826"/>
      <c r="O46" s="826"/>
      <c r="P46" s="831"/>
      <c r="Q46" s="832"/>
      <c r="R46" s="832"/>
      <c r="S46" s="832"/>
    </row>
    <row r="47" spans="1:19">
      <c r="B47" s="842">
        <v>40725</v>
      </c>
      <c r="C47" s="631">
        <v>1.05</v>
      </c>
      <c r="D47" s="631">
        <v>1.6000000000000003</v>
      </c>
      <c r="E47" s="632">
        <v>3.8360999999999872</v>
      </c>
      <c r="F47" s="632">
        <v>4.9700000000000131</v>
      </c>
      <c r="G47" s="442">
        <v>8.5</v>
      </c>
      <c r="I47" s="828"/>
      <c r="J47" s="831"/>
      <c r="K47" s="826"/>
      <c r="O47" s="826"/>
      <c r="P47" s="831"/>
      <c r="Q47" s="832"/>
      <c r="R47" s="832"/>
      <c r="S47" s="832"/>
    </row>
    <row r="48" spans="1:19">
      <c r="B48" s="842">
        <v>40756</v>
      </c>
      <c r="C48" s="631">
        <v>1.5</v>
      </c>
      <c r="D48" s="631">
        <v>1.6000000000000003</v>
      </c>
      <c r="E48" s="632">
        <v>3.2764062500000368</v>
      </c>
      <c r="F48" s="632">
        <v>4.9400304440684408</v>
      </c>
      <c r="G48" s="442">
        <v>9</v>
      </c>
      <c r="I48" s="828"/>
      <c r="J48" s="831"/>
      <c r="K48" s="826"/>
      <c r="O48" s="826"/>
      <c r="P48" s="831"/>
      <c r="Q48" s="832"/>
      <c r="R48" s="832"/>
      <c r="S48" s="832"/>
    </row>
    <row r="49" spans="2:19">
      <c r="B49" s="842">
        <v>40787</v>
      </c>
      <c r="C49" s="631">
        <v>1.4</v>
      </c>
      <c r="D49" s="631">
        <v>1.6000000000000003</v>
      </c>
      <c r="E49" s="632">
        <v>3.1240250000000174</v>
      </c>
      <c r="F49" s="632">
        <v>4.4577200225182958</v>
      </c>
      <c r="G49" s="442">
        <v>8.7000000000000028</v>
      </c>
      <c r="I49" s="828"/>
      <c r="J49" s="831"/>
      <c r="K49" s="826"/>
      <c r="O49" s="826"/>
      <c r="P49" s="831"/>
      <c r="Q49" s="832"/>
      <c r="R49" s="832"/>
      <c r="S49" s="832"/>
    </row>
    <row r="50" spans="2:19">
      <c r="B50" s="842">
        <v>40817</v>
      </c>
      <c r="C50" s="631">
        <v>1.54</v>
      </c>
      <c r="D50" s="631">
        <v>1.6</v>
      </c>
      <c r="E50" s="632">
        <v>2.0100000000000051</v>
      </c>
      <c r="F50" s="632">
        <v>5.2316568056160504</v>
      </c>
      <c r="G50" s="442">
        <v>8</v>
      </c>
      <c r="I50" s="828"/>
      <c r="J50" s="831"/>
      <c r="K50" s="826"/>
      <c r="O50" s="826"/>
      <c r="P50" s="831"/>
      <c r="Q50" s="832"/>
      <c r="R50" s="832"/>
      <c r="S50" s="832"/>
    </row>
    <row r="51" spans="2:19">
      <c r="B51" s="842">
        <v>40848</v>
      </c>
      <c r="C51" s="631">
        <v>1.1399999999999999</v>
      </c>
      <c r="D51" s="631">
        <v>1.66</v>
      </c>
      <c r="E51" s="632">
        <v>3.0224999999999795</v>
      </c>
      <c r="F51" s="632">
        <v>5</v>
      </c>
      <c r="G51" s="442">
        <v>7.7999999999999972</v>
      </c>
      <c r="I51" s="828"/>
      <c r="J51" s="831"/>
      <c r="K51" s="826"/>
      <c r="O51" s="826"/>
      <c r="P51" s="831"/>
      <c r="Q51" s="832"/>
      <c r="R51" s="832"/>
      <c r="S51" s="832"/>
    </row>
    <row r="52" spans="2:19">
      <c r="B52" s="842">
        <v>40878</v>
      </c>
      <c r="C52" s="631">
        <v>1.27</v>
      </c>
      <c r="D52" s="631">
        <v>1.62</v>
      </c>
      <c r="E52" s="632">
        <v>3.1240250000000174</v>
      </c>
      <c r="F52" s="632">
        <v>5.1641095529688386</v>
      </c>
      <c r="G52" s="442">
        <v>7.4000000000000057</v>
      </c>
      <c r="I52" s="828"/>
      <c r="J52" s="831"/>
      <c r="K52" s="826"/>
      <c r="O52" s="826"/>
      <c r="P52" s="831"/>
      <c r="Q52" s="832"/>
      <c r="R52" s="832"/>
      <c r="S52" s="832"/>
    </row>
    <row r="53" spans="2:19">
      <c r="B53" s="842">
        <v>40909</v>
      </c>
      <c r="C53" s="631">
        <v>1.39</v>
      </c>
      <c r="D53" s="631">
        <v>2.02</v>
      </c>
      <c r="E53" s="632">
        <v>3.5306250000000143</v>
      </c>
      <c r="F53" s="632">
        <v>5.1689113893835685</v>
      </c>
      <c r="G53" s="442">
        <v>5.9000000000000057</v>
      </c>
      <c r="I53" s="828"/>
      <c r="J53" s="831"/>
      <c r="K53" s="826"/>
      <c r="O53" s="826"/>
      <c r="P53" s="831"/>
      <c r="Q53" s="832"/>
      <c r="R53" s="832"/>
      <c r="S53" s="832"/>
    </row>
    <row r="54" spans="2:19">
      <c r="B54" s="842">
        <v>40940</v>
      </c>
      <c r="C54" s="631">
        <v>1.38</v>
      </c>
      <c r="D54" s="631">
        <v>2.04</v>
      </c>
      <c r="E54" s="632">
        <v>3.8360999999999876</v>
      </c>
      <c r="F54" s="632">
        <v>5.3137784962359218</v>
      </c>
      <c r="G54" s="442">
        <v>4.7000000000000028</v>
      </c>
      <c r="I54" s="828"/>
      <c r="J54" s="831"/>
      <c r="K54" s="826"/>
      <c r="O54" s="826"/>
      <c r="P54" s="831"/>
      <c r="Q54" s="832"/>
      <c r="R54" s="832"/>
      <c r="S54" s="832"/>
    </row>
    <row r="55" spans="2:19">
      <c r="B55" s="842">
        <v>40969</v>
      </c>
      <c r="C55" s="631">
        <v>1.55</v>
      </c>
      <c r="D55" s="631">
        <v>1.9849999999999999</v>
      </c>
      <c r="E55" s="632">
        <v>4.0510203211451197</v>
      </c>
      <c r="F55" s="632">
        <v>5.4266666666666623</v>
      </c>
      <c r="G55" s="442">
        <v>4.5999999999999943</v>
      </c>
      <c r="I55" s="828"/>
      <c r="J55" s="831"/>
      <c r="K55" s="826"/>
      <c r="O55" s="826"/>
      <c r="P55" s="831"/>
      <c r="Q55" s="832"/>
      <c r="R55" s="832"/>
      <c r="S55" s="832"/>
    </row>
    <row r="56" spans="2:19">
      <c r="B56" s="842">
        <v>41000</v>
      </c>
      <c r="C56" s="631">
        <v>1.33</v>
      </c>
      <c r="D56" s="631">
        <v>1.93</v>
      </c>
      <c r="E56" s="632">
        <v>2.0100000000000051</v>
      </c>
      <c r="F56" s="632">
        <v>5.3260869565217392</v>
      </c>
      <c r="G56" s="442">
        <v>4.7999999999999972</v>
      </c>
      <c r="I56" s="828"/>
      <c r="J56" s="831"/>
      <c r="K56" s="826"/>
      <c r="O56" s="826"/>
      <c r="P56" s="831"/>
      <c r="Q56" s="832"/>
      <c r="R56" s="832"/>
      <c r="S56" s="832"/>
    </row>
    <row r="57" spans="2:19">
      <c r="B57" s="842">
        <v>41030</v>
      </c>
      <c r="C57" s="631">
        <v>1.51</v>
      </c>
      <c r="D57" s="631">
        <v>2.13</v>
      </c>
      <c r="E57" s="632">
        <v>3.5306250000000148</v>
      </c>
      <c r="F57" s="632">
        <v>4.9473430996527981</v>
      </c>
      <c r="G57" s="442">
        <v>5</v>
      </c>
      <c r="I57" s="828"/>
      <c r="J57" s="831"/>
      <c r="K57" s="826"/>
      <c r="O57" s="826"/>
      <c r="P57" s="831"/>
      <c r="Q57" s="832"/>
      <c r="R57" s="832"/>
      <c r="S57" s="832"/>
    </row>
    <row r="58" spans="2:19">
      <c r="B58" s="842">
        <v>41061</v>
      </c>
      <c r="C58" s="631">
        <v>1.56</v>
      </c>
      <c r="D58" s="631">
        <v>2.085</v>
      </c>
      <c r="E58" s="632">
        <v>4.2440999999999738</v>
      </c>
      <c r="F58" s="632">
        <v>4.8930093126175294</v>
      </c>
      <c r="G58" s="442">
        <v>4.9000000000000057</v>
      </c>
      <c r="I58" s="828"/>
      <c r="J58" s="831"/>
      <c r="K58" s="826"/>
      <c r="O58" s="826"/>
      <c r="P58" s="831"/>
      <c r="Q58" s="832"/>
      <c r="R58" s="832"/>
      <c r="S58" s="832"/>
    </row>
    <row r="59" spans="2:19">
      <c r="B59" s="842">
        <v>41091</v>
      </c>
      <c r="C59" s="631">
        <v>1.42</v>
      </c>
      <c r="D59" s="631">
        <v>2.04</v>
      </c>
      <c r="E59" s="632">
        <v>4.2422668444564291</v>
      </c>
      <c r="F59" s="632">
        <v>5.1583771148231303</v>
      </c>
      <c r="G59" s="442">
        <v>4.7000000000000028</v>
      </c>
      <c r="I59" s="828"/>
      <c r="J59" s="831"/>
      <c r="K59" s="826"/>
      <c r="O59" s="826"/>
      <c r="P59" s="831"/>
      <c r="Q59" s="832"/>
      <c r="R59" s="832"/>
      <c r="S59" s="832"/>
    </row>
    <row r="60" spans="2:19">
      <c r="B60" s="842">
        <v>41122</v>
      </c>
      <c r="C60" s="631">
        <v>1.23</v>
      </c>
      <c r="D60" s="631">
        <v>2.0159455480858197</v>
      </c>
      <c r="E60" s="632">
        <v>3.9375387941521756</v>
      </c>
      <c r="F60" s="632">
        <v>5.0017619036773109</v>
      </c>
      <c r="G60" s="442">
        <v>4.7000000000000028</v>
      </c>
      <c r="I60" s="828"/>
      <c r="J60" s="831"/>
      <c r="K60" s="826"/>
      <c r="O60" s="826"/>
      <c r="P60" s="831"/>
      <c r="Q60" s="832"/>
      <c r="R60" s="832"/>
      <c r="S60" s="832"/>
    </row>
    <row r="61" spans="2:19">
      <c r="B61" s="842">
        <v>41153</v>
      </c>
      <c r="C61" s="631">
        <v>1.61</v>
      </c>
      <c r="D61" s="631">
        <v>2.3090037420407565</v>
      </c>
      <c r="E61" s="632">
        <v>4.5945019313455537</v>
      </c>
      <c r="F61" s="632">
        <v>5.6393888032941923</v>
      </c>
      <c r="G61" s="442">
        <v>5</v>
      </c>
      <c r="I61" s="828"/>
      <c r="J61" s="831"/>
      <c r="K61" s="826"/>
      <c r="N61" s="826"/>
      <c r="O61" s="826"/>
      <c r="P61" s="831"/>
      <c r="Q61" s="832"/>
      <c r="R61" s="832"/>
      <c r="S61" s="832"/>
    </row>
    <row r="62" spans="2:19">
      <c r="I62" s="828"/>
      <c r="J62" s="831"/>
      <c r="K62" s="826"/>
      <c r="N62" s="826"/>
      <c r="O62" s="826"/>
      <c r="P62" s="831"/>
      <c r="Q62" s="832"/>
      <c r="R62" s="832"/>
      <c r="S62" s="832"/>
    </row>
    <row r="63" spans="2:19">
      <c r="I63" s="828"/>
      <c r="J63" s="831"/>
      <c r="K63" s="826"/>
      <c r="L63" s="826"/>
      <c r="M63" s="826"/>
      <c r="N63" s="826"/>
      <c r="O63" s="826"/>
      <c r="P63" s="831"/>
      <c r="Q63" s="832"/>
      <c r="R63" s="832"/>
      <c r="S63" s="832"/>
    </row>
    <row r="64" spans="2:19">
      <c r="I64" s="828"/>
      <c r="J64" s="831"/>
      <c r="K64" s="826"/>
      <c r="L64" s="826"/>
      <c r="M64" s="826"/>
      <c r="N64" s="826"/>
      <c r="O64" s="826"/>
      <c r="P64" s="831"/>
      <c r="Q64" s="832"/>
      <c r="R64" s="832"/>
      <c r="S64" s="832"/>
    </row>
    <row r="65" spans="9:19">
      <c r="I65" s="828"/>
      <c r="J65" s="831"/>
      <c r="K65" s="826"/>
      <c r="L65" s="826"/>
      <c r="M65" s="826"/>
      <c r="N65" s="826"/>
      <c r="O65" s="826"/>
      <c r="P65" s="831"/>
      <c r="Q65" s="832"/>
      <c r="R65" s="832"/>
      <c r="S65" s="832"/>
    </row>
    <row r="66" spans="9:19">
      <c r="I66" s="828"/>
      <c r="J66" s="831"/>
      <c r="K66" s="826"/>
      <c r="L66" s="826"/>
      <c r="M66" s="826"/>
      <c r="N66" s="826"/>
      <c r="O66" s="826"/>
      <c r="P66" s="831"/>
      <c r="Q66" s="832"/>
      <c r="R66" s="832"/>
      <c r="S66" s="832"/>
    </row>
    <row r="67" spans="9:19">
      <c r="I67" s="828"/>
      <c r="J67" s="831"/>
      <c r="K67" s="826"/>
      <c r="L67" s="826"/>
      <c r="M67" s="826"/>
      <c r="N67" s="826"/>
      <c r="O67" s="826"/>
      <c r="P67" s="831"/>
      <c r="Q67" s="832"/>
      <c r="R67" s="832"/>
      <c r="S67" s="832"/>
    </row>
    <row r="68" spans="9:19">
      <c r="I68" s="828"/>
      <c r="J68" s="831"/>
      <c r="K68" s="826"/>
      <c r="L68" s="826"/>
      <c r="M68" s="826"/>
      <c r="N68" s="826"/>
      <c r="O68" s="826"/>
      <c r="P68" s="831"/>
      <c r="Q68" s="832"/>
      <c r="R68" s="832"/>
      <c r="S68" s="832"/>
    </row>
    <row r="69" spans="9:19">
      <c r="I69" s="828"/>
      <c r="J69" s="831"/>
      <c r="K69" s="826"/>
      <c r="L69" s="826"/>
      <c r="M69" s="826"/>
      <c r="N69" s="826"/>
      <c r="O69" s="826"/>
      <c r="P69" s="831"/>
      <c r="Q69" s="832"/>
      <c r="R69" s="832"/>
      <c r="S69" s="832"/>
    </row>
    <row r="70" spans="9:19">
      <c r="I70" s="828"/>
      <c r="J70" s="831"/>
      <c r="K70" s="826"/>
      <c r="L70" s="826"/>
      <c r="M70" s="826"/>
      <c r="N70" s="826"/>
      <c r="O70" s="826"/>
      <c r="P70" s="831"/>
      <c r="Q70" s="832"/>
      <c r="R70" s="832"/>
      <c r="S70" s="832"/>
    </row>
    <row r="71" spans="9:19">
      <c r="I71" s="828"/>
      <c r="J71" s="831"/>
      <c r="K71" s="826"/>
      <c r="L71" s="826"/>
      <c r="M71" s="826"/>
      <c r="N71" s="826"/>
      <c r="O71" s="826"/>
      <c r="P71" s="831"/>
      <c r="Q71" s="832"/>
      <c r="R71" s="832"/>
      <c r="S71" s="832"/>
    </row>
    <row r="72" spans="9:19">
      <c r="I72" s="828"/>
      <c r="J72" s="831"/>
      <c r="K72" s="826"/>
      <c r="L72" s="826"/>
      <c r="M72" s="826"/>
      <c r="N72" s="826"/>
      <c r="O72" s="826"/>
      <c r="P72" s="831"/>
      <c r="Q72" s="832"/>
      <c r="R72" s="832"/>
      <c r="S72" s="832"/>
    </row>
    <row r="73" spans="9:19">
      <c r="I73" s="828"/>
      <c r="J73" s="831"/>
      <c r="K73" s="826"/>
      <c r="L73" s="826"/>
      <c r="M73" s="826"/>
      <c r="N73" s="826"/>
      <c r="O73" s="826"/>
      <c r="P73" s="831"/>
      <c r="Q73" s="832"/>
      <c r="R73" s="832"/>
      <c r="S73" s="832"/>
    </row>
    <row r="74" spans="9:19">
      <c r="I74" s="828"/>
      <c r="J74" s="831"/>
      <c r="K74" s="826"/>
      <c r="L74" s="826"/>
      <c r="M74" s="826"/>
      <c r="N74" s="826"/>
      <c r="O74" s="826"/>
      <c r="P74" s="831"/>
      <c r="Q74" s="832"/>
      <c r="R74" s="832"/>
      <c r="S74" s="832"/>
    </row>
    <row r="75" spans="9:19">
      <c r="I75" s="828"/>
      <c r="J75" s="831"/>
      <c r="K75" s="826"/>
      <c r="L75" s="826"/>
      <c r="M75" s="826"/>
      <c r="N75" s="826"/>
      <c r="O75" s="826"/>
      <c r="P75" s="831"/>
      <c r="Q75" s="832"/>
      <c r="R75" s="832"/>
      <c r="S75" s="832"/>
    </row>
    <row r="76" spans="9:19">
      <c r="I76" s="828"/>
      <c r="J76" s="831"/>
      <c r="K76" s="826"/>
      <c r="L76" s="826"/>
      <c r="M76" s="826"/>
      <c r="N76" s="826"/>
      <c r="O76" s="826"/>
      <c r="P76" s="831"/>
      <c r="Q76" s="832"/>
      <c r="R76" s="832"/>
      <c r="S76" s="832"/>
    </row>
    <row r="77" spans="9:19">
      <c r="I77" s="828"/>
      <c r="J77" s="831"/>
      <c r="K77" s="826"/>
      <c r="L77" s="826"/>
      <c r="M77" s="826"/>
      <c r="N77" s="826"/>
      <c r="O77" s="826"/>
      <c r="P77" s="831"/>
      <c r="Q77" s="832"/>
      <c r="R77" s="832"/>
      <c r="S77" s="832"/>
    </row>
    <row r="78" spans="9:19">
      <c r="I78" s="828"/>
      <c r="J78" s="831"/>
      <c r="K78" s="826"/>
      <c r="L78" s="826"/>
      <c r="M78" s="826"/>
      <c r="N78" s="826"/>
      <c r="O78" s="826"/>
      <c r="P78" s="831"/>
      <c r="Q78" s="832"/>
      <c r="R78" s="832"/>
      <c r="S78" s="832"/>
    </row>
    <row r="79" spans="9:19">
      <c r="I79" s="828"/>
      <c r="J79" s="831"/>
      <c r="K79" s="826"/>
      <c r="L79" s="826"/>
      <c r="M79" s="826"/>
      <c r="N79" s="826"/>
      <c r="O79" s="826"/>
      <c r="P79" s="831"/>
      <c r="Q79" s="832"/>
      <c r="R79" s="832"/>
      <c r="S79" s="832"/>
    </row>
    <row r="80" spans="9:19">
      <c r="I80" s="828"/>
      <c r="J80" s="831"/>
      <c r="K80" s="826"/>
      <c r="L80" s="826"/>
      <c r="M80" s="826"/>
      <c r="N80" s="826"/>
      <c r="O80" s="826"/>
      <c r="P80" s="831"/>
      <c r="Q80" s="832"/>
      <c r="R80" s="832"/>
      <c r="S80" s="832"/>
    </row>
    <row r="81" spans="9:19">
      <c r="I81" s="828"/>
      <c r="J81" s="831"/>
      <c r="K81" s="826"/>
      <c r="L81" s="826"/>
      <c r="M81" s="826"/>
      <c r="N81" s="826"/>
      <c r="O81" s="826"/>
      <c r="P81" s="831"/>
      <c r="Q81" s="832"/>
      <c r="R81" s="832"/>
      <c r="S81" s="832"/>
    </row>
    <row r="82" spans="9:19">
      <c r="I82" s="828"/>
      <c r="J82" s="831"/>
      <c r="K82" s="826"/>
      <c r="L82" s="826"/>
      <c r="M82" s="826"/>
      <c r="N82" s="826"/>
      <c r="O82" s="826"/>
      <c r="P82" s="831"/>
      <c r="Q82" s="832"/>
      <c r="R82" s="832"/>
      <c r="S82" s="832"/>
    </row>
    <row r="83" spans="9:19">
      <c r="I83" s="828"/>
      <c r="J83" s="831"/>
      <c r="K83" s="826"/>
      <c r="L83" s="826"/>
      <c r="M83" s="826"/>
      <c r="N83" s="826"/>
      <c r="O83" s="826"/>
      <c r="P83" s="831"/>
      <c r="Q83" s="832"/>
      <c r="R83" s="832"/>
      <c r="S83" s="832"/>
    </row>
    <row r="84" spans="9:19">
      <c r="I84" s="828"/>
      <c r="J84" s="831"/>
      <c r="K84" s="826"/>
      <c r="L84" s="826"/>
      <c r="M84" s="826"/>
      <c r="N84" s="826"/>
      <c r="O84" s="826"/>
      <c r="P84" s="831"/>
      <c r="Q84" s="832"/>
      <c r="R84" s="832"/>
      <c r="S84" s="832"/>
    </row>
    <row r="85" spans="9:19">
      <c r="I85" s="828"/>
      <c r="J85" s="831"/>
      <c r="K85" s="826"/>
      <c r="L85" s="826"/>
      <c r="M85" s="826"/>
      <c r="N85" s="826"/>
      <c r="O85" s="826"/>
      <c r="P85" s="831"/>
      <c r="Q85" s="832"/>
      <c r="R85" s="832"/>
      <c r="S85" s="832"/>
    </row>
    <row r="86" spans="9:19">
      <c r="I86" s="828"/>
      <c r="J86" s="831"/>
      <c r="K86" s="826"/>
      <c r="L86" s="826"/>
      <c r="M86" s="826"/>
      <c r="N86" s="826"/>
      <c r="O86" s="826"/>
      <c r="P86" s="831"/>
      <c r="Q86" s="832"/>
      <c r="R86" s="832"/>
      <c r="S86" s="832"/>
    </row>
    <row r="87" spans="9:19">
      <c r="I87" s="828"/>
      <c r="J87" s="831"/>
      <c r="K87" s="826"/>
      <c r="L87" s="826"/>
      <c r="M87" s="826"/>
      <c r="N87" s="826"/>
      <c r="O87" s="826"/>
      <c r="P87" s="831"/>
      <c r="Q87" s="832"/>
      <c r="R87" s="832"/>
      <c r="S87" s="832"/>
    </row>
    <row r="88" spans="9:19">
      <c r="I88" s="828"/>
      <c r="J88" s="831"/>
      <c r="K88" s="826"/>
      <c r="L88" s="826"/>
      <c r="M88" s="826"/>
      <c r="N88" s="826"/>
      <c r="O88" s="826"/>
      <c r="P88" s="831"/>
      <c r="Q88" s="832"/>
      <c r="R88" s="832"/>
      <c r="S88" s="832"/>
    </row>
    <row r="89" spans="9:19">
      <c r="I89" s="828"/>
      <c r="J89" s="831"/>
      <c r="K89" s="826"/>
      <c r="L89" s="826"/>
      <c r="M89" s="826"/>
      <c r="N89" s="826"/>
      <c r="O89" s="826"/>
      <c r="P89" s="831"/>
      <c r="Q89" s="832"/>
      <c r="R89" s="832"/>
      <c r="S89" s="832"/>
    </row>
    <row r="90" spans="9:19">
      <c r="I90" s="828"/>
      <c r="J90" s="831"/>
      <c r="K90" s="826"/>
      <c r="L90" s="826"/>
      <c r="M90" s="826"/>
      <c r="N90" s="826"/>
      <c r="O90" s="826"/>
      <c r="P90" s="831"/>
      <c r="Q90" s="832"/>
      <c r="R90" s="832"/>
      <c r="S90" s="832"/>
    </row>
    <row r="91" spans="9:19">
      <c r="I91" s="828"/>
      <c r="J91" s="831"/>
      <c r="K91" s="826"/>
      <c r="L91" s="826"/>
      <c r="M91" s="826"/>
      <c r="N91" s="826"/>
      <c r="O91" s="826"/>
      <c r="P91" s="831"/>
      <c r="Q91" s="832"/>
      <c r="R91" s="832"/>
      <c r="S91" s="832"/>
    </row>
    <row r="92" spans="9:19">
      <c r="I92" s="828"/>
      <c r="J92" s="831"/>
      <c r="K92" s="826"/>
      <c r="L92" s="826"/>
      <c r="M92" s="826"/>
      <c r="N92" s="826"/>
      <c r="O92" s="826"/>
      <c r="P92" s="831"/>
      <c r="Q92" s="832"/>
      <c r="R92" s="832"/>
      <c r="S92" s="832"/>
    </row>
    <row r="93" spans="9:19">
      <c r="I93" s="828"/>
      <c r="J93" s="831"/>
      <c r="K93" s="826"/>
      <c r="L93" s="826"/>
      <c r="M93" s="826"/>
      <c r="N93" s="826"/>
      <c r="O93" s="826"/>
      <c r="P93" s="831"/>
      <c r="Q93" s="832"/>
      <c r="R93" s="832"/>
      <c r="S93" s="832"/>
    </row>
    <row r="94" spans="9:19">
      <c r="I94" s="828"/>
      <c r="J94" s="831"/>
      <c r="K94" s="826"/>
      <c r="L94" s="826"/>
      <c r="M94" s="826"/>
      <c r="N94" s="826"/>
      <c r="O94" s="826"/>
      <c r="P94" s="831"/>
      <c r="Q94" s="832"/>
      <c r="R94" s="832"/>
      <c r="S94" s="832"/>
    </row>
    <row r="95" spans="9:19">
      <c r="I95" s="828"/>
      <c r="J95" s="831"/>
      <c r="K95" s="826"/>
      <c r="L95" s="826"/>
      <c r="M95" s="826"/>
      <c r="N95" s="826"/>
      <c r="O95" s="826"/>
      <c r="P95" s="831"/>
      <c r="Q95" s="832"/>
      <c r="R95" s="832"/>
      <c r="S95" s="832"/>
    </row>
    <row r="96" spans="9:19">
      <c r="I96" s="828"/>
      <c r="J96" s="831"/>
      <c r="K96" s="826"/>
      <c r="L96" s="826"/>
      <c r="M96" s="826"/>
      <c r="N96" s="826"/>
      <c r="O96" s="826"/>
      <c r="P96" s="831"/>
      <c r="Q96" s="832"/>
      <c r="R96" s="832"/>
      <c r="S96" s="832"/>
    </row>
    <row r="97" spans="9:19">
      <c r="I97" s="828"/>
      <c r="J97" s="831"/>
      <c r="K97" s="826"/>
      <c r="L97" s="826"/>
      <c r="M97" s="826"/>
      <c r="N97" s="826"/>
      <c r="O97" s="826"/>
      <c r="P97" s="831"/>
      <c r="Q97" s="832"/>
      <c r="R97" s="832"/>
      <c r="S97" s="832"/>
    </row>
    <row r="98" spans="9:19">
      <c r="I98" s="828"/>
      <c r="J98" s="831"/>
      <c r="K98" s="826"/>
      <c r="L98" s="826"/>
      <c r="M98" s="826"/>
      <c r="N98" s="826"/>
      <c r="O98" s="826"/>
      <c r="P98" s="831"/>
      <c r="Q98" s="832"/>
      <c r="R98" s="832"/>
      <c r="S98" s="832"/>
    </row>
    <row r="99" spans="9:19">
      <c r="I99" s="828"/>
      <c r="J99" s="831"/>
      <c r="K99" s="826"/>
      <c r="L99" s="826"/>
      <c r="M99" s="826"/>
      <c r="N99" s="826"/>
      <c r="O99" s="826"/>
      <c r="P99" s="831"/>
      <c r="Q99" s="832"/>
      <c r="R99" s="832"/>
      <c r="S99" s="832"/>
    </row>
    <row r="100" spans="9:19">
      <c r="I100" s="828"/>
      <c r="J100" s="831"/>
      <c r="K100" s="826"/>
      <c r="L100" s="826"/>
      <c r="M100" s="826"/>
      <c r="N100" s="826"/>
      <c r="O100" s="826"/>
      <c r="P100" s="831"/>
      <c r="Q100" s="832"/>
      <c r="R100" s="832"/>
      <c r="S100" s="832"/>
    </row>
    <row r="101" spans="9:19">
      <c r="I101" s="828"/>
      <c r="J101" s="831"/>
      <c r="K101" s="826"/>
      <c r="L101" s="826"/>
      <c r="M101" s="826"/>
      <c r="N101" s="826"/>
      <c r="O101" s="826"/>
      <c r="P101" s="831"/>
      <c r="Q101" s="832"/>
      <c r="R101" s="832"/>
      <c r="S101" s="832"/>
    </row>
    <row r="102" spans="9:19">
      <c r="I102" s="828"/>
      <c r="J102" s="828"/>
      <c r="K102" s="828"/>
      <c r="L102" s="828"/>
      <c r="M102" s="833"/>
      <c r="N102" s="827"/>
    </row>
    <row r="103" spans="9:19">
      <c r="I103" s="828"/>
      <c r="J103" s="828"/>
      <c r="K103" s="828"/>
      <c r="L103" s="828"/>
      <c r="M103" s="833"/>
      <c r="N103" s="827"/>
    </row>
    <row r="104" spans="9:19">
      <c r="I104" s="828"/>
      <c r="J104" s="828"/>
      <c r="K104" s="828"/>
      <c r="L104" s="828"/>
      <c r="M104" s="833"/>
      <c r="N104" s="827"/>
    </row>
    <row r="105" spans="9:19">
      <c r="I105" s="828"/>
      <c r="J105" s="828"/>
      <c r="K105" s="828"/>
      <c r="L105" s="828"/>
      <c r="M105" s="833"/>
      <c r="N105" s="827"/>
    </row>
    <row r="106" spans="9:19">
      <c r="I106" s="828"/>
      <c r="J106" s="828"/>
      <c r="K106" s="828"/>
      <c r="L106" s="828"/>
      <c r="M106" s="833"/>
      <c r="N106" s="827"/>
    </row>
    <row r="107" spans="9:19">
      <c r="I107" s="828"/>
      <c r="J107" s="828"/>
      <c r="K107" s="828"/>
      <c r="L107" s="828"/>
      <c r="M107" s="833"/>
      <c r="N107" s="827"/>
    </row>
    <row r="108" spans="9:19">
      <c r="I108" s="828"/>
      <c r="J108" s="828"/>
      <c r="K108" s="828"/>
      <c r="L108" s="828"/>
      <c r="M108" s="833"/>
      <c r="N108" s="827"/>
    </row>
    <row r="109" spans="9:19">
      <c r="I109" s="828"/>
      <c r="J109" s="828"/>
      <c r="K109" s="828"/>
      <c r="L109" s="828"/>
      <c r="M109" s="833"/>
      <c r="N109" s="827"/>
    </row>
    <row r="110" spans="9:19">
      <c r="I110" s="828"/>
      <c r="J110" s="828"/>
      <c r="K110" s="828"/>
      <c r="L110" s="828"/>
      <c r="M110" s="833"/>
      <c r="N110" s="827"/>
    </row>
    <row r="111" spans="9:19">
      <c r="I111" s="828"/>
      <c r="J111" s="828"/>
      <c r="K111" s="828"/>
      <c r="L111" s="828"/>
      <c r="M111" s="833"/>
      <c r="N111" s="827"/>
    </row>
    <row r="112" spans="9:19">
      <c r="I112" s="828"/>
      <c r="J112" s="828"/>
      <c r="K112" s="828"/>
      <c r="L112" s="828"/>
      <c r="M112" s="833"/>
      <c r="N112" s="827"/>
    </row>
    <row r="113" spans="9:14">
      <c r="I113" s="828"/>
      <c r="J113" s="828"/>
      <c r="K113" s="828"/>
      <c r="L113" s="828"/>
      <c r="M113" s="833"/>
      <c r="N113" s="827"/>
    </row>
    <row r="114" spans="9:14">
      <c r="I114" s="828"/>
      <c r="J114" s="828"/>
      <c r="K114" s="828"/>
      <c r="L114" s="828"/>
      <c r="M114" s="833"/>
      <c r="N114" s="827"/>
    </row>
    <row r="115" spans="9:14">
      <c r="I115" s="828"/>
      <c r="J115" s="828"/>
      <c r="K115" s="828"/>
      <c r="L115" s="828"/>
      <c r="M115" s="833"/>
      <c r="N115" s="827"/>
    </row>
    <row r="116" spans="9:14">
      <c r="I116" s="828"/>
      <c r="J116" s="828"/>
      <c r="K116" s="828"/>
      <c r="L116" s="828"/>
      <c r="M116" s="833"/>
      <c r="N116" s="827"/>
    </row>
    <row r="117" spans="9:14">
      <c r="I117" s="828"/>
      <c r="J117" s="828"/>
      <c r="K117" s="828"/>
      <c r="L117" s="828"/>
      <c r="M117" s="833"/>
      <c r="N117" s="827"/>
    </row>
    <row r="118" spans="9:14">
      <c r="I118" s="834"/>
      <c r="J118" s="835"/>
      <c r="K118" s="828"/>
      <c r="L118" s="828"/>
      <c r="M118" s="833"/>
      <c r="N118" s="827"/>
    </row>
    <row r="119" spans="9:14">
      <c r="I119" s="834"/>
      <c r="J119" s="835"/>
      <c r="K119" s="828"/>
      <c r="L119" s="828"/>
      <c r="M119" s="833"/>
      <c r="N119" s="827"/>
    </row>
    <row r="120" spans="9:14">
      <c r="I120" s="834"/>
      <c r="J120" s="835"/>
      <c r="K120" s="828"/>
      <c r="L120" s="828"/>
      <c r="M120" s="833"/>
      <c r="N120" s="827"/>
    </row>
    <row r="121" spans="9:14">
      <c r="I121" s="834"/>
      <c r="J121" s="835"/>
      <c r="K121" s="828"/>
      <c r="L121" s="828"/>
      <c r="M121" s="833"/>
      <c r="N121" s="827"/>
    </row>
    <row r="122" spans="9:14">
      <c r="I122" s="834"/>
      <c r="J122" s="835"/>
      <c r="K122" s="828"/>
      <c r="L122" s="828"/>
      <c r="M122" s="833"/>
      <c r="N122" s="827"/>
    </row>
    <row r="123" spans="9:14">
      <c r="I123" s="834"/>
      <c r="J123" s="835"/>
      <c r="K123" s="828"/>
      <c r="L123" s="833"/>
      <c r="M123" s="827"/>
      <c r="N123" s="827"/>
    </row>
    <row r="124" spans="9:14">
      <c r="I124" s="834"/>
      <c r="J124" s="835"/>
      <c r="K124" s="827"/>
      <c r="L124" s="827"/>
      <c r="M124" s="827"/>
      <c r="N124" s="827"/>
    </row>
    <row r="125" spans="9:14">
      <c r="I125" s="834"/>
      <c r="J125" s="835"/>
      <c r="K125" s="827"/>
      <c r="L125" s="827"/>
      <c r="M125" s="827"/>
      <c r="N125" s="827"/>
    </row>
    <row r="126" spans="9:14">
      <c r="I126" s="834"/>
      <c r="J126" s="835"/>
      <c r="K126" s="827"/>
      <c r="L126" s="827"/>
      <c r="M126" s="827"/>
      <c r="N126" s="827"/>
    </row>
    <row r="127" spans="9:14">
      <c r="I127" s="834"/>
      <c r="J127" s="835"/>
      <c r="K127" s="827"/>
      <c r="L127" s="827"/>
      <c r="M127" s="827"/>
    </row>
    <row r="128" spans="9:14">
      <c r="I128" s="834"/>
      <c r="J128" s="835"/>
      <c r="K128" s="827"/>
      <c r="L128" s="827"/>
      <c r="M128" s="827"/>
    </row>
    <row r="129" spans="9:13">
      <c r="I129" s="834"/>
      <c r="J129" s="835"/>
      <c r="K129" s="827"/>
      <c r="L129" s="827"/>
      <c r="M129" s="827"/>
    </row>
    <row r="130" spans="9:13">
      <c r="I130" s="834"/>
      <c r="J130" s="835"/>
      <c r="K130" s="827"/>
      <c r="L130" s="827"/>
      <c r="M130" s="827"/>
    </row>
    <row r="131" spans="9:13">
      <c r="I131" s="834"/>
      <c r="J131" s="835"/>
      <c r="K131" s="827"/>
      <c r="L131" s="827"/>
      <c r="M131" s="827"/>
    </row>
    <row r="132" spans="9:13">
      <c r="I132" s="834"/>
      <c r="J132" s="835"/>
      <c r="K132" s="827"/>
      <c r="L132" s="827"/>
      <c r="M132" s="827"/>
    </row>
    <row r="133" spans="9:13">
      <c r="I133" s="834"/>
      <c r="J133" s="835"/>
      <c r="K133" s="827"/>
      <c r="L133" s="827"/>
      <c r="M133" s="827"/>
    </row>
    <row r="134" spans="9:13">
      <c r="I134" s="834"/>
      <c r="J134" s="835"/>
      <c r="K134" s="827"/>
      <c r="L134" s="827"/>
      <c r="M134" s="827"/>
    </row>
    <row r="135" spans="9:13">
      <c r="I135" s="834"/>
      <c r="J135" s="835"/>
      <c r="K135" s="827"/>
      <c r="L135" s="827"/>
      <c r="M135" s="827"/>
    </row>
    <row r="136" spans="9:13">
      <c r="I136" s="834"/>
      <c r="J136" s="835"/>
      <c r="K136" s="827"/>
      <c r="L136" s="827"/>
      <c r="M136" s="827"/>
    </row>
    <row r="137" spans="9:13">
      <c r="I137" s="834"/>
      <c r="J137" s="835"/>
    </row>
    <row r="138" spans="9:13">
      <c r="I138" s="834"/>
      <c r="J138" s="835"/>
    </row>
    <row r="139" spans="9:13">
      <c r="I139" s="834"/>
      <c r="J139" s="835"/>
    </row>
    <row r="140" spans="9:13">
      <c r="I140" s="834"/>
      <c r="J140" s="835"/>
    </row>
    <row r="141" spans="9:13">
      <c r="I141" s="834"/>
      <c r="J141" s="835"/>
    </row>
    <row r="142" spans="9:13">
      <c r="I142" s="834"/>
      <c r="J142" s="835"/>
    </row>
    <row r="143" spans="9:13">
      <c r="I143" s="834"/>
      <c r="J143" s="835"/>
    </row>
    <row r="144" spans="9:13">
      <c r="I144" s="834"/>
      <c r="J144" s="835"/>
    </row>
    <row r="145" spans="9:10">
      <c r="I145" s="834"/>
      <c r="J145" s="835"/>
    </row>
    <row r="146" spans="9:10">
      <c r="I146" s="834"/>
      <c r="J146" s="835"/>
    </row>
    <row r="147" spans="9:10">
      <c r="I147" s="834"/>
      <c r="J147" s="835"/>
    </row>
    <row r="148" spans="9:10">
      <c r="I148" s="834"/>
      <c r="J148" s="835"/>
    </row>
    <row r="149" spans="9:10">
      <c r="I149" s="834"/>
      <c r="J149" s="835"/>
    </row>
    <row r="150" spans="9:10">
      <c r="I150" s="834"/>
      <c r="J150" s="835"/>
    </row>
    <row r="151" spans="9:10">
      <c r="I151" s="834"/>
      <c r="J151" s="835"/>
    </row>
    <row r="152" spans="9:10">
      <c r="I152" s="834"/>
      <c r="J152" s="835"/>
    </row>
    <row r="153" spans="9:10">
      <c r="I153" s="834"/>
      <c r="J153" s="835"/>
    </row>
    <row r="154" spans="9:10">
      <c r="I154" s="834"/>
      <c r="J154" s="835"/>
    </row>
    <row r="155" spans="9:10">
      <c r="I155" s="834"/>
      <c r="J155" s="835"/>
    </row>
    <row r="156" spans="9:10">
      <c r="I156" s="834"/>
      <c r="J156" s="835"/>
    </row>
    <row r="157" spans="9:10">
      <c r="I157" s="834"/>
      <c r="J157" s="835"/>
    </row>
    <row r="158" spans="9:10">
      <c r="I158" s="834"/>
      <c r="J158" s="835"/>
    </row>
    <row r="159" spans="9:10">
      <c r="I159" s="834"/>
      <c r="J159" s="835"/>
    </row>
    <row r="160" spans="9:10">
      <c r="I160" s="834"/>
      <c r="J160" s="835"/>
    </row>
    <row r="161" spans="9:10">
      <c r="I161" s="834"/>
      <c r="J161" s="835"/>
    </row>
    <row r="162" spans="9:10">
      <c r="I162" s="834"/>
      <c r="J162" s="835"/>
    </row>
    <row r="163" spans="9:10">
      <c r="I163" s="834"/>
      <c r="J163" s="835"/>
    </row>
    <row r="164" spans="9:10">
      <c r="I164" s="834"/>
      <c r="J164" s="835"/>
    </row>
    <row r="165" spans="9:10">
      <c r="I165" s="834"/>
      <c r="J165" s="835"/>
    </row>
    <row r="166" spans="9:10">
      <c r="I166" s="834"/>
      <c r="J166" s="835"/>
    </row>
    <row r="167" spans="9:10">
      <c r="I167" s="834"/>
      <c r="J167" s="835"/>
    </row>
    <row r="168" spans="9:10">
      <c r="I168" s="834"/>
      <c r="J168" s="835"/>
    </row>
    <row r="169" spans="9:10">
      <c r="I169" s="834"/>
      <c r="J169" s="835"/>
    </row>
    <row r="170" spans="9:10">
      <c r="I170" s="834"/>
      <c r="J170" s="835"/>
    </row>
    <row r="171" spans="9:10">
      <c r="I171" s="834"/>
      <c r="J171" s="835"/>
    </row>
    <row r="172" spans="9:10">
      <c r="I172" s="834"/>
      <c r="J172" s="835"/>
    </row>
    <row r="173" spans="9:10">
      <c r="I173" s="834"/>
      <c r="J173" s="835"/>
    </row>
    <row r="174" spans="9:10">
      <c r="I174" s="834"/>
      <c r="J174" s="835"/>
    </row>
    <row r="175" spans="9:10">
      <c r="I175" s="834"/>
      <c r="J175" s="835"/>
    </row>
    <row r="176" spans="9:10">
      <c r="I176" s="834"/>
      <c r="J176" s="835"/>
    </row>
    <row r="177" spans="9:10">
      <c r="I177" s="834"/>
      <c r="J177" s="835"/>
    </row>
    <row r="178" spans="9:10">
      <c r="I178" s="834"/>
      <c r="J178" s="835"/>
    </row>
    <row r="179" spans="9:10">
      <c r="I179" s="834"/>
      <c r="J179" s="835"/>
    </row>
    <row r="180" spans="9:10">
      <c r="I180" s="836"/>
      <c r="J180" s="835"/>
    </row>
    <row r="181" spans="9:10">
      <c r="I181" s="836"/>
      <c r="J181" s="835"/>
    </row>
    <row r="182" spans="9:10">
      <c r="I182" s="836"/>
      <c r="J182" s="835"/>
    </row>
    <row r="183" spans="9:10">
      <c r="I183" s="836"/>
      <c r="J183" s="835"/>
    </row>
    <row r="184" spans="9:10">
      <c r="I184" s="836"/>
      <c r="J184" s="835"/>
    </row>
    <row r="185" spans="9:10">
      <c r="I185" s="836"/>
      <c r="J185" s="835"/>
    </row>
    <row r="186" spans="9:10">
      <c r="I186" s="836"/>
      <c r="J186" s="835"/>
    </row>
    <row r="187" spans="9:10">
      <c r="I187" s="836"/>
      <c r="J187" s="835"/>
    </row>
    <row r="188" spans="9:10">
      <c r="I188" s="836"/>
      <c r="J188" s="835"/>
    </row>
    <row r="189" spans="9:10">
      <c r="I189" s="836"/>
      <c r="J189" s="835"/>
    </row>
    <row r="190" spans="9:10">
      <c r="I190" s="836"/>
      <c r="J190" s="835"/>
    </row>
    <row r="191" spans="9:10">
      <c r="I191" s="836"/>
      <c r="J191" s="835"/>
    </row>
    <row r="192" spans="9:10">
      <c r="I192" s="836"/>
      <c r="J192" s="835"/>
    </row>
    <row r="193" spans="9:10">
      <c r="I193" s="836"/>
      <c r="J193" s="835"/>
    </row>
    <row r="194" spans="9:10">
      <c r="I194" s="836"/>
      <c r="J194" s="835"/>
    </row>
    <row r="195" spans="9:10">
      <c r="I195" s="836"/>
      <c r="J195" s="835"/>
    </row>
    <row r="196" spans="9:10">
      <c r="I196" s="836"/>
      <c r="J196" s="835"/>
    </row>
    <row r="197" spans="9:10">
      <c r="I197" s="836"/>
      <c r="J197" s="835"/>
    </row>
    <row r="198" spans="9:10">
      <c r="I198" s="836"/>
      <c r="J198" s="835"/>
    </row>
    <row r="199" spans="9:10">
      <c r="I199" s="836"/>
      <c r="J199" s="835"/>
    </row>
    <row r="200" spans="9:10">
      <c r="I200" s="836"/>
      <c r="J200" s="835"/>
    </row>
    <row r="201" spans="9:10">
      <c r="I201" s="836"/>
      <c r="J201" s="835"/>
    </row>
    <row r="202" spans="9:10">
      <c r="I202" s="836"/>
      <c r="J202" s="835"/>
    </row>
    <row r="203" spans="9:10">
      <c r="I203" s="836"/>
      <c r="J203" s="835"/>
    </row>
    <row r="204" spans="9:10">
      <c r="I204" s="836"/>
      <c r="J204" s="835"/>
    </row>
    <row r="205" spans="9:10">
      <c r="I205" s="836"/>
      <c r="J205" s="835"/>
    </row>
    <row r="206" spans="9:10">
      <c r="I206" s="836"/>
      <c r="J206" s="835"/>
    </row>
    <row r="207" spans="9:10">
      <c r="I207" s="836"/>
      <c r="J207" s="835"/>
    </row>
    <row r="208" spans="9:10">
      <c r="I208" s="836"/>
      <c r="J208" s="835"/>
    </row>
    <row r="209" spans="9:10">
      <c r="I209" s="836"/>
      <c r="J209" s="835"/>
    </row>
    <row r="210" spans="9:10">
      <c r="I210" s="836"/>
      <c r="J210" s="835"/>
    </row>
    <row r="211" spans="9:10">
      <c r="I211" s="836"/>
      <c r="J211" s="835"/>
    </row>
    <row r="212" spans="9:10">
      <c r="I212" s="836"/>
      <c r="J212" s="835"/>
    </row>
    <row r="213" spans="9:10">
      <c r="I213" s="836"/>
      <c r="J213" s="835"/>
    </row>
    <row r="214" spans="9:10">
      <c r="I214" s="836"/>
      <c r="J214" s="835"/>
    </row>
    <row r="215" spans="9:10">
      <c r="I215" s="836"/>
      <c r="J215" s="835"/>
    </row>
    <row r="216" spans="9:10">
      <c r="I216" s="836"/>
      <c r="J216" s="835"/>
    </row>
    <row r="217" spans="9:10">
      <c r="I217" s="836"/>
      <c r="J217" s="835"/>
    </row>
    <row r="218" spans="9:10">
      <c r="I218" s="836"/>
      <c r="J218" s="835"/>
    </row>
    <row r="219" spans="9:10">
      <c r="I219" s="836"/>
      <c r="J219" s="835"/>
    </row>
    <row r="220" spans="9:10">
      <c r="I220" s="836"/>
      <c r="J220" s="835"/>
    </row>
    <row r="221" spans="9:10">
      <c r="I221" s="836"/>
      <c r="J221" s="835"/>
    </row>
    <row r="222" spans="9:10">
      <c r="I222" s="836"/>
      <c r="J222" s="835"/>
    </row>
    <row r="223" spans="9:10">
      <c r="I223" s="836"/>
      <c r="J223" s="835"/>
    </row>
    <row r="224" spans="9:10">
      <c r="I224" s="836"/>
      <c r="J224" s="835"/>
    </row>
    <row r="225" spans="9:10">
      <c r="I225" s="836"/>
      <c r="J225" s="835"/>
    </row>
    <row r="226" spans="9:10">
      <c r="I226" s="836"/>
      <c r="J226" s="835"/>
    </row>
    <row r="227" spans="9:10">
      <c r="I227" s="836"/>
      <c r="J227" s="835"/>
    </row>
    <row r="228" spans="9:10">
      <c r="I228" s="836"/>
      <c r="J228" s="835"/>
    </row>
    <row r="229" spans="9:10">
      <c r="I229" s="836"/>
      <c r="J229" s="835"/>
    </row>
    <row r="230" spans="9:10">
      <c r="I230" s="836"/>
      <c r="J230" s="835"/>
    </row>
    <row r="231" spans="9:10">
      <c r="I231" s="836"/>
      <c r="J231" s="835"/>
    </row>
    <row r="232" spans="9:10">
      <c r="I232" s="836"/>
      <c r="J232" s="835"/>
    </row>
    <row r="233" spans="9:10">
      <c r="I233" s="836"/>
      <c r="J233" s="835"/>
    </row>
    <row r="234" spans="9:10">
      <c r="I234" s="836"/>
      <c r="J234" s="835"/>
    </row>
    <row r="235" spans="9:10">
      <c r="I235" s="836"/>
      <c r="J235" s="835"/>
    </row>
    <row r="236" spans="9:10">
      <c r="I236" s="836"/>
      <c r="J236" s="835"/>
    </row>
    <row r="237" spans="9:10">
      <c r="I237" s="836"/>
      <c r="J237" s="835"/>
    </row>
    <row r="238" spans="9:10">
      <c r="I238" s="836"/>
      <c r="J238" s="835"/>
    </row>
    <row r="239" spans="9:10">
      <c r="I239" s="836"/>
      <c r="J239" s="835"/>
    </row>
    <row r="240" spans="9:10">
      <c r="I240" s="836"/>
      <c r="J240" s="835"/>
    </row>
    <row r="241" spans="9:10">
      <c r="I241" s="836"/>
      <c r="J241" s="835"/>
    </row>
    <row r="242" spans="9:10">
      <c r="I242" s="836"/>
      <c r="J242" s="835"/>
    </row>
    <row r="243" spans="9:10">
      <c r="I243" s="836"/>
      <c r="J243" s="835"/>
    </row>
    <row r="244" spans="9:10">
      <c r="I244" s="836"/>
      <c r="J244" s="835"/>
    </row>
    <row r="245" spans="9:10">
      <c r="I245" s="836"/>
      <c r="J245" s="835"/>
    </row>
    <row r="246" spans="9:10">
      <c r="I246" s="836"/>
      <c r="J246" s="835"/>
    </row>
    <row r="247" spans="9:10">
      <c r="I247" s="836"/>
      <c r="J247" s="835"/>
    </row>
    <row r="248" spans="9:10">
      <c r="I248" s="836"/>
      <c r="J248" s="835"/>
    </row>
    <row r="249" spans="9:10">
      <c r="I249" s="836"/>
      <c r="J249" s="835"/>
    </row>
    <row r="250" spans="9:10">
      <c r="I250" s="836"/>
      <c r="J250" s="835"/>
    </row>
    <row r="251" spans="9:10">
      <c r="I251" s="836"/>
      <c r="J251" s="835"/>
    </row>
    <row r="252" spans="9:10">
      <c r="I252" s="836"/>
      <c r="J252" s="835"/>
    </row>
    <row r="253" spans="9:10">
      <c r="I253" s="836"/>
      <c r="J253" s="835"/>
    </row>
    <row r="254" spans="9:10">
      <c r="I254" s="836"/>
      <c r="J254" s="835"/>
    </row>
    <row r="255" spans="9:10">
      <c r="I255" s="836"/>
      <c r="J255" s="835"/>
    </row>
    <row r="256" spans="9:10">
      <c r="I256" s="836"/>
      <c r="J256" s="835"/>
    </row>
    <row r="257" spans="9:10">
      <c r="I257" s="836"/>
      <c r="J257" s="835"/>
    </row>
    <row r="258" spans="9:10">
      <c r="I258" s="836"/>
      <c r="J258" s="835"/>
    </row>
    <row r="259" spans="9:10">
      <c r="I259" s="836"/>
      <c r="J259" s="835"/>
    </row>
    <row r="260" spans="9:10">
      <c r="I260" s="836"/>
      <c r="J260" s="835"/>
    </row>
    <row r="261" spans="9:10">
      <c r="I261" s="836"/>
      <c r="J261" s="835"/>
    </row>
    <row r="262" spans="9:10">
      <c r="I262" s="836"/>
      <c r="J262" s="835"/>
    </row>
    <row r="263" spans="9:10">
      <c r="I263" s="836"/>
      <c r="J263" s="835"/>
    </row>
    <row r="264" spans="9:10">
      <c r="I264" s="836"/>
      <c r="J264" s="835"/>
    </row>
    <row r="265" spans="9:10">
      <c r="I265" s="836"/>
      <c r="J265" s="835"/>
    </row>
    <row r="266" spans="9:10">
      <c r="I266" s="836"/>
      <c r="J266" s="835"/>
    </row>
    <row r="267" spans="9:10">
      <c r="I267" s="836"/>
      <c r="J267" s="835"/>
    </row>
    <row r="268" spans="9:10">
      <c r="I268" s="836"/>
      <c r="J268" s="835"/>
    </row>
    <row r="269" spans="9:10">
      <c r="I269" s="836"/>
      <c r="J269" s="835"/>
    </row>
    <row r="270" spans="9:10">
      <c r="I270" s="836"/>
      <c r="J270" s="835"/>
    </row>
    <row r="271" spans="9:10">
      <c r="I271" s="836"/>
      <c r="J271" s="835"/>
    </row>
    <row r="272" spans="9:10">
      <c r="I272" s="836"/>
      <c r="J272" s="835"/>
    </row>
    <row r="273" spans="9:10">
      <c r="I273" s="836"/>
      <c r="J273" s="835"/>
    </row>
    <row r="274" spans="9:10">
      <c r="I274" s="836"/>
      <c r="J274" s="835"/>
    </row>
    <row r="275" spans="9:10">
      <c r="I275" s="836"/>
      <c r="J275" s="835"/>
    </row>
    <row r="276" spans="9:10">
      <c r="I276" s="836"/>
      <c r="J276" s="835"/>
    </row>
    <row r="277" spans="9:10">
      <c r="I277" s="836"/>
      <c r="J277" s="835"/>
    </row>
    <row r="278" spans="9:10">
      <c r="I278" s="836"/>
      <c r="J278" s="835"/>
    </row>
    <row r="279" spans="9:10">
      <c r="I279" s="836"/>
      <c r="J279" s="835"/>
    </row>
    <row r="280" spans="9:10">
      <c r="I280" s="836"/>
      <c r="J280" s="835"/>
    </row>
    <row r="281" spans="9:10">
      <c r="I281" s="836"/>
      <c r="J281" s="835"/>
    </row>
    <row r="282" spans="9:10">
      <c r="I282" s="834"/>
      <c r="J282" s="835"/>
    </row>
    <row r="283" spans="9:10">
      <c r="I283" s="834"/>
      <c r="J283" s="835"/>
    </row>
    <row r="284" spans="9:10">
      <c r="I284" s="834"/>
      <c r="J284" s="835"/>
    </row>
    <row r="285" spans="9:10">
      <c r="I285" s="834"/>
      <c r="J285" s="835"/>
    </row>
    <row r="286" spans="9:10">
      <c r="I286" s="834"/>
      <c r="J286" s="835"/>
    </row>
    <row r="287" spans="9:10">
      <c r="I287" s="834"/>
      <c r="J287" s="835"/>
    </row>
    <row r="288" spans="9:10">
      <c r="I288" s="834"/>
      <c r="J288" s="835"/>
    </row>
    <row r="289" spans="9:10">
      <c r="I289" s="834"/>
      <c r="J289" s="835"/>
    </row>
    <row r="290" spans="9:10">
      <c r="I290" s="834"/>
      <c r="J290" s="835"/>
    </row>
    <row r="291" spans="9:10">
      <c r="I291" s="834"/>
      <c r="J291" s="835"/>
    </row>
    <row r="292" spans="9:10">
      <c r="I292" s="834"/>
      <c r="J292" s="835"/>
    </row>
    <row r="293" spans="9:10">
      <c r="I293" s="834"/>
      <c r="J293" s="835"/>
    </row>
    <row r="294" spans="9:10">
      <c r="I294" s="834"/>
      <c r="J294" s="835"/>
    </row>
  </sheetData>
  <hyperlinks>
    <hyperlink ref="J30" location="Contents!B120" display="to contents"/>
  </hyperlinks>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115</vt:i4>
      </vt:variant>
      <vt:variant>
        <vt:lpstr>Именованные диапазоны</vt:lpstr>
      </vt:variant>
      <vt:variant>
        <vt:i4>6</vt:i4>
      </vt:variant>
    </vt:vector>
  </HeadingPairs>
  <TitlesOfParts>
    <vt:vector size="121" baseType="lpstr">
      <vt:lpstr>Contents</vt:lpstr>
      <vt:lpstr>Figure 2.1.1</vt:lpstr>
      <vt:lpstr>Figure 2.1.2</vt:lpstr>
      <vt:lpstr>Figure 2.1.3</vt:lpstr>
      <vt:lpstr>Figure 2.1.4</vt:lpstr>
      <vt:lpstr>Figure 2.1.5</vt:lpstr>
      <vt:lpstr>Figure 2.1.6</vt:lpstr>
      <vt:lpstr>Figure 2.1.7</vt:lpstr>
      <vt:lpstr>Figure 2.1.8</vt:lpstr>
      <vt:lpstr>Figure 2.1.9</vt:lpstr>
      <vt:lpstr>Table 2.1.1</vt:lpstr>
      <vt:lpstr>Figure 2.1.10</vt:lpstr>
      <vt:lpstr>Figure 2.1.11</vt:lpstr>
      <vt:lpstr>Figure 2.1.12</vt:lpstr>
      <vt:lpstr>Figure 2.1.13</vt:lpstr>
      <vt:lpstr>Box 1 Table 1</vt:lpstr>
      <vt:lpstr>Figure 2.2.1</vt:lpstr>
      <vt:lpstr>Figure 2.2.2</vt:lpstr>
      <vt:lpstr>Figure 2.2.3</vt:lpstr>
      <vt:lpstr>Figure 2.2.4</vt:lpstr>
      <vt:lpstr>Figure 2.2.5</vt:lpstr>
      <vt:lpstr>Figure 2.2.6 </vt:lpstr>
      <vt:lpstr>Table 2.2.1</vt:lpstr>
      <vt:lpstr>Table 2.2.2</vt:lpstr>
      <vt:lpstr>Box 2 Table 1</vt:lpstr>
      <vt:lpstr>Box 2 Figure 1</vt:lpstr>
      <vt:lpstr>Box 2 Figure 2</vt:lpstr>
      <vt:lpstr>Figure 2.3.1</vt:lpstr>
      <vt:lpstr>Figure 2.3.2</vt:lpstr>
      <vt:lpstr>Figure 2.3.3</vt:lpstr>
      <vt:lpstr>Figure 2.3.4</vt:lpstr>
      <vt:lpstr>Figure 2.3.5</vt:lpstr>
      <vt:lpstr>Figure 2.3.6</vt:lpstr>
      <vt:lpstr>Figure 2.3.7</vt:lpstr>
      <vt:lpstr>Figure 2.3.8</vt:lpstr>
      <vt:lpstr>Figure 2.3.9</vt:lpstr>
      <vt:lpstr>Figure 2.3.10</vt:lpstr>
      <vt:lpstr>Figure 2.3.11</vt:lpstr>
      <vt:lpstr>Figure 2.3.12</vt:lpstr>
      <vt:lpstr>Figure 3.1.1.1</vt:lpstr>
      <vt:lpstr>Figure 3.1.1.2</vt:lpstr>
      <vt:lpstr>Figure 3.1.1.3</vt:lpstr>
      <vt:lpstr>Figure 3.1.1.4</vt:lpstr>
      <vt:lpstr>Figure 3.1.1.5</vt:lpstr>
      <vt:lpstr>Figure 3.1.1.6</vt:lpstr>
      <vt:lpstr>Figure 3.1.1.7</vt:lpstr>
      <vt:lpstr>Figure 3.1.1.8</vt:lpstr>
      <vt:lpstr>Figure 3.1.1.9</vt:lpstr>
      <vt:lpstr>Figure 3.1.2.1</vt:lpstr>
      <vt:lpstr>Figure 3.1.2.2</vt:lpstr>
      <vt:lpstr>Figure 3.1.2.3</vt:lpstr>
      <vt:lpstr>Table 3.1.2.1</vt:lpstr>
      <vt:lpstr>Figure 3.1.2.4</vt:lpstr>
      <vt:lpstr>Figure 3.1.2.5</vt:lpstr>
      <vt:lpstr>Figure 3.1.2.6</vt:lpstr>
      <vt:lpstr>Table 3.1.2.2</vt:lpstr>
      <vt:lpstr>Figure 3.1.2.7</vt:lpstr>
      <vt:lpstr>Figure 3.1.2.8</vt:lpstr>
      <vt:lpstr>Figure 3.1.2.9</vt:lpstr>
      <vt:lpstr>Table 3.1.2.3</vt:lpstr>
      <vt:lpstr>Box 3 Figure 1</vt:lpstr>
      <vt:lpstr>Box 3 Figure 2</vt:lpstr>
      <vt:lpstr>Figure 3.1.2.10</vt:lpstr>
      <vt:lpstr>Table 3.1.2.4</vt:lpstr>
      <vt:lpstr>Figure 3.1.3.1</vt:lpstr>
      <vt:lpstr>Figure 3.1.3.2</vt:lpstr>
      <vt:lpstr>Figure 3.1.3.3</vt:lpstr>
      <vt:lpstr>Figure 3.1.3.4</vt:lpstr>
      <vt:lpstr>Figure 3.1.3.5</vt:lpstr>
      <vt:lpstr>Figure 3.1.3.6</vt:lpstr>
      <vt:lpstr>Figure 3.1.3.7</vt:lpstr>
      <vt:lpstr>Figure 3.1.3.8</vt:lpstr>
      <vt:lpstr>Figure 3.1.3.9</vt:lpstr>
      <vt:lpstr>Figure 3.1.3.10</vt:lpstr>
      <vt:lpstr>Table 3.1.3.1</vt:lpstr>
      <vt:lpstr>Figure 3.1.3.11</vt:lpstr>
      <vt:lpstr>Figure 3.1.3.12</vt:lpstr>
      <vt:lpstr>Table 3.1.4.1</vt:lpstr>
      <vt:lpstr>Figure 3.1.4.1</vt:lpstr>
      <vt:lpstr>Table 3.1.4.2</vt:lpstr>
      <vt:lpstr>Figure 3.1.4.2</vt:lpstr>
      <vt:lpstr>Box 4 Table 1</vt:lpstr>
      <vt:lpstr>Table 3.1.4.3</vt:lpstr>
      <vt:lpstr>Table 3.1.4.4</vt:lpstr>
      <vt:lpstr>Table 3.1.4.5</vt:lpstr>
      <vt:lpstr>Figure 3.1.4.3</vt:lpstr>
      <vt:lpstr>Table 3.1.4.6</vt:lpstr>
      <vt:lpstr>Figure 3.1.4.4</vt:lpstr>
      <vt:lpstr>Figure 3.1.4.5</vt:lpstr>
      <vt:lpstr>Table 3.1.4.7</vt:lpstr>
      <vt:lpstr>Figure 3.2.1.1</vt:lpstr>
      <vt:lpstr>Figure 3.2.1.2</vt:lpstr>
      <vt:lpstr>Figure 3.2.1.3</vt:lpstr>
      <vt:lpstr>Figure 3.2.1.4</vt:lpstr>
      <vt:lpstr>Figure 3.2.1.5</vt:lpstr>
      <vt:lpstr>Figure 3.2.2.1</vt:lpstr>
      <vt:lpstr>Figure 3.2.2.2</vt:lpstr>
      <vt:lpstr>Figure 3.2.2.3</vt:lpstr>
      <vt:lpstr>Figure 3.2.2.4</vt:lpstr>
      <vt:lpstr>Figure 3.2.2.5</vt:lpstr>
      <vt:lpstr>Figure 3.2.2.6</vt:lpstr>
      <vt:lpstr>Figure 3.2.3.1</vt:lpstr>
      <vt:lpstr>Figure 3.2.3.2</vt:lpstr>
      <vt:lpstr>Figure 3.2.3.3</vt:lpstr>
      <vt:lpstr>Figure 3.2.3.4</vt:lpstr>
      <vt:lpstr>Table 3.2.3.1</vt:lpstr>
      <vt:lpstr>Table 3.2.3.2</vt:lpstr>
      <vt:lpstr>Figure 3.2.3.5</vt:lpstr>
      <vt:lpstr>Figure 3.2.3.6</vt:lpstr>
      <vt:lpstr>Figure 3.3.1.1</vt:lpstr>
      <vt:lpstr>Table 3.3.1.1</vt:lpstr>
      <vt:lpstr>Figure 3.3.2.1</vt:lpstr>
      <vt:lpstr>Figure 3.3.2.2</vt:lpstr>
      <vt:lpstr>Figure 3.3.2.3</vt:lpstr>
      <vt:lpstr>Figure 3.3.2.4</vt:lpstr>
      <vt:lpstr>'Table 3.1.4.1'!_ftn1</vt:lpstr>
      <vt:lpstr>'Table 3.1.4.1'!_ftn2</vt:lpstr>
      <vt:lpstr>'Table 3.1.4.1'!_ftnref1</vt:lpstr>
      <vt:lpstr>'Table 3.1.4.1'!_ftnref2</vt:lpstr>
      <vt:lpstr>'Figure 3.3.2.2'!Область_печати</vt:lpstr>
      <vt:lpstr>'Figure 3.3.2.4'!Область_печати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2019-12-12T10:46:15Z</dcterms:modified>
</cp:coreProperties>
</file>